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5480" windowHeight="5700" tabRatio="1000"/>
  </bookViews>
  <sheets>
    <sheet name="Front sheet " sheetId="108" r:id="rId1"/>
    <sheet name="Selected indicators" sheetId="77" r:id="rId2"/>
    <sheet name="Work" sheetId="78" r:id="rId3"/>
    <sheet name="Education" sheetId="76" r:id="rId4"/>
    <sheet name="Other" sheetId="81" r:id="rId5"/>
    <sheet name="Data sources" sheetId="109" r:id="rId6"/>
    <sheet name="Child Poverty" sheetId="68" state="hidden" r:id="rId7"/>
    <sheet name="Working households_children" sheetId="43" state="hidden" r:id="rId8"/>
    <sheet name="Workless households_children" sheetId="44" state="hidden" r:id="rId9"/>
    <sheet name="Employment rate" sheetId="1" state="hidden" r:id="rId10"/>
    <sheet name="Employment rate (male)" sheetId="6" state="hidden" r:id="rId11"/>
    <sheet name="Employment rate (female)" sheetId="11" state="hidden" r:id="rId12"/>
    <sheet name="NEET" sheetId="45" state="hidden" r:id="rId13"/>
    <sheet name="DisAdults_Employment" sheetId="83" state="hidden" r:id="rId14"/>
    <sheet name="Adults_MH" sheetId="84" state="hidden" r:id="rId15"/>
    <sheet name="average_earnings" sheetId="85" state="hidden" r:id="rId16"/>
    <sheet name="Public transport" sheetId="86" state="hidden" r:id="rId17"/>
    <sheet name="Level 2 Qual" sheetId="103" state="hidden" r:id="rId18"/>
    <sheet name="L2_FSM_19" sheetId="56" state="hidden" r:id="rId19"/>
    <sheet name="FSM GAP KS2" sheetId="52" state="hidden" r:id="rId20"/>
    <sheet name="FSM GAP KS4" sheetId="54" state="hidden" r:id="rId21"/>
    <sheet name="Prog HE (gap)" sheetId="51" state="hidden" r:id="rId22"/>
    <sheet name="SEN GAP KS4" sheetId="55" state="hidden" r:id="rId23"/>
    <sheet name="Children in Care_GCSEs" sheetId="107" state="hidden" r:id="rId24"/>
    <sheet name="EYFSP" sheetId="47" state="hidden" r:id="rId25"/>
    <sheet name="Absent_children" sheetId="48" state="hidden" r:id="rId26"/>
    <sheet name="Prog. HE(FSM)" sheetId="104" state="hidden" r:id="rId27"/>
    <sheet name="Prog. HE(non-FSM)" sheetId="105" state="hidden" r:id="rId28"/>
    <sheet name="Prog. HE(all)" sheetId="106" state="hidden" r:id="rId29"/>
    <sheet name="children in need" sheetId="69" state="hidden" r:id="rId30"/>
    <sheet name="Conceptions_u18" sheetId="82" state="hidden" r:id="rId31"/>
    <sheet name="Childcare_take_up" sheetId="102" state="hidden" r:id="rId32"/>
    <sheet name="Affordable_housing" sheetId="101" state="hidden" r:id="rId33"/>
    <sheet name="Low Birth Weight" sheetId="91" state="hidden" r:id="rId34"/>
    <sheet name="Life expectancy_m" sheetId="97" state="hidden" r:id="rId35"/>
    <sheet name="Life expectancy_f" sheetId="98" state="hidden" r:id="rId36"/>
    <sheet name="obese_reception" sheetId="94" state="hidden" r:id="rId37"/>
    <sheet name="obese_yr6" sheetId="96" state="hidden" r:id="rId38"/>
    <sheet name="underweight_reception" sheetId="93" state="hidden" r:id="rId39"/>
    <sheet name="underweight_yr6" sheetId="95" state="hidden" r:id="rId40"/>
    <sheet name="Time_HB" sheetId="87" state="hidden" r:id="rId41"/>
    <sheet name="High Energy Rating" sheetId="89" state="hidden" r:id="rId42"/>
    <sheet name="Low Energy Rating" sheetId="88" state="hidden" r:id="rId43"/>
    <sheet name="Young offenders" sheetId="90" state="hidden" r:id="rId44"/>
    <sheet name="Internal_migration_0-15" sheetId="99" state="hidden" r:id="rId45"/>
    <sheet name="Households_wait" sheetId="92" state="hidden" r:id="rId46"/>
    <sheet name="Infant_mortality" sheetId="100" state="hidden" r:id="rId47"/>
    <sheet name="Lookups" sheetId="72" state="hidden" r:id="rId48"/>
  </sheets>
  <externalReferences>
    <externalReference r:id="rId49"/>
    <externalReference r:id="rId50"/>
    <externalReference r:id="rId51"/>
    <externalReference r:id="rId52"/>
  </externalReferences>
  <definedNames>
    <definedName name="_xlnm._FilterDatabase" localSheetId="14" hidden="1">Adults_MH!$A$4:$F$4</definedName>
    <definedName name="_xlnm._FilterDatabase" localSheetId="32" hidden="1">Affordable_housing!$A$4:$E$4</definedName>
    <definedName name="_xlnm._FilterDatabase" localSheetId="15" hidden="1">average_earnings!$A$4:$E$4</definedName>
    <definedName name="_xlnm._FilterDatabase" localSheetId="6" hidden="1">'Child Poverty'!$A$4:$R$4</definedName>
    <definedName name="_xlnm._FilterDatabase" localSheetId="5" hidden="1">'Data sources'!$A$1:$L$46</definedName>
    <definedName name="_xlnm._FilterDatabase" localSheetId="13" hidden="1">DisAdults_Employment!$A$4:$F$4</definedName>
    <definedName name="_xlnm._FilterDatabase" localSheetId="0" hidden="1">'Front sheet '!#REF!</definedName>
    <definedName name="_xlnm._FilterDatabase" localSheetId="41" hidden="1">'High Energy Rating'!$A$4:$F$4</definedName>
    <definedName name="_xlnm._FilterDatabase" localSheetId="45" hidden="1">Households_wait!$A$4:$E$4</definedName>
    <definedName name="_xlnm._FilterDatabase" localSheetId="46" hidden="1">Infant_mortality!$A$4:$E$4</definedName>
    <definedName name="_xlnm._FilterDatabase" localSheetId="44" hidden="1">'Internal_migration_0-15'!$A$4:$E$4</definedName>
    <definedName name="_xlnm._FilterDatabase" localSheetId="33" hidden="1">'Low Birth Weight'!$A$4:$E$4</definedName>
    <definedName name="_xlnm._FilterDatabase" localSheetId="36" hidden="1">obese_reception!$A$4:$E$4</definedName>
    <definedName name="_xlnm._FilterDatabase" localSheetId="37" hidden="1">obese_yr6!$A$4:$E$4</definedName>
    <definedName name="_xlnm._FilterDatabase" localSheetId="16" hidden="1">'Public transport'!$A$4:$H$4</definedName>
    <definedName name="_xlnm._FilterDatabase" localSheetId="40" hidden="1">Time_HB!$A$4:$D$4</definedName>
    <definedName name="_xlnm._FilterDatabase" localSheetId="38" hidden="1">underweight_reception!$A$4:$E$4</definedName>
    <definedName name="_xlnm._FilterDatabase" localSheetId="39" hidden="1">underweight_yr6!$A$4:$E$4</definedName>
    <definedName name="_xlnm._FilterDatabase" localSheetId="43" hidden="1">'Young offenders'!$A$4:$N$4</definedName>
    <definedName name="LA_NAME">'[1]Basket Indicators Summary'!$G$3</definedName>
    <definedName name="LA_SSS">'[1]Latest data'!$C$4:$C$155</definedName>
    <definedName name="LANAME" localSheetId="5">'[2]Basket Indicators Summary'!$G$3</definedName>
    <definedName name="LANAME" localSheetId="0">'[2]Basket Indicators Summary'!$G$3</definedName>
    <definedName name="LANAME" localSheetId="17">'[3]Basket Indicators Summary'!$G$3</definedName>
    <definedName name="LANAME">'[4]Basket Indicators Summary'!$G$3</definedName>
    <definedName name="LAs" localSheetId="5">'[2]Latest data'!$C$4:$C$155</definedName>
    <definedName name="LAs" localSheetId="0">'[2]Latest data'!$C$4:$C$155</definedName>
    <definedName name="LAs" localSheetId="17">'[3]Latest data'!$C$4:$C$155</definedName>
    <definedName name="LAs">'[4]Latest data'!$C$4:$C$155</definedName>
    <definedName name="luCounty">Lookups!$C$14:$C$162</definedName>
    <definedName name="luRegion">Lookups!$C$3:$C$11</definedName>
    <definedName name="_xlnm.Print_Area" localSheetId="5">'Data sources'!$A$2:$K$42</definedName>
    <definedName name="_xlnm.Print_Area" localSheetId="3">Education!$C$5:$P$47</definedName>
    <definedName name="_xlnm.Print_Area" localSheetId="0">'Front sheet '!$A$7:$R$50</definedName>
    <definedName name="_xlnm.Print_Area" localSheetId="4">Other!$B$2:$Q$44</definedName>
    <definedName name="_xlnm.Print_Area" localSheetId="1">'Selected indicators'!$B$2:$T$37</definedName>
    <definedName name="_xlnm.Print_Area" localSheetId="2">Work!$B$2:$T$39</definedName>
  </definedNames>
  <calcPr calcId="145621" fullPrecision="0"/>
</workbook>
</file>

<file path=xl/calcChain.xml><?xml version="1.0" encoding="utf-8"?>
<calcChain xmlns="http://schemas.openxmlformats.org/spreadsheetml/2006/main">
  <c r="D6" i="55" l="1"/>
  <c r="D7" i="55"/>
  <c r="D8" i="55"/>
  <c r="D10" i="55"/>
  <c r="D11" i="55"/>
  <c r="D13" i="55"/>
  <c r="D14" i="55"/>
  <c r="D15" i="55"/>
  <c r="D16" i="55"/>
  <c r="D17" i="55"/>
  <c r="D18" i="55"/>
  <c r="D19" i="55"/>
  <c r="D23" i="55"/>
  <c r="D25" i="55"/>
  <c r="D26" i="55"/>
  <c r="D27" i="55"/>
  <c r="D28" i="55"/>
  <c r="D29" i="55"/>
  <c r="D31" i="55"/>
  <c r="D32" i="55"/>
  <c r="D33" i="55"/>
  <c r="D34" i="55"/>
  <c r="D35" i="55"/>
  <c r="D36" i="55"/>
  <c r="D37" i="55"/>
  <c r="D38" i="55"/>
  <c r="D40" i="55"/>
  <c r="D41" i="55"/>
  <c r="D42" i="55"/>
  <c r="D43" i="55"/>
  <c r="D44" i="55"/>
  <c r="D45" i="55"/>
  <c r="D46" i="55"/>
  <c r="D47" i="55"/>
  <c r="D48" i="55"/>
  <c r="D50" i="55"/>
  <c r="D51" i="55"/>
  <c r="D52" i="55"/>
  <c r="D53" i="55"/>
  <c r="D54" i="55"/>
  <c r="D55" i="55"/>
  <c r="D57" i="55"/>
  <c r="D58" i="55"/>
  <c r="D59" i="55"/>
  <c r="D60" i="55"/>
  <c r="D61" i="55"/>
  <c r="D62" i="55"/>
  <c r="D63" i="55"/>
  <c r="D64" i="55"/>
  <c r="D65" i="55"/>
  <c r="D66" i="55"/>
  <c r="D67" i="55"/>
  <c r="D68" i="55"/>
  <c r="D69" i="55"/>
  <c r="D70" i="55"/>
  <c r="D71" i="55"/>
  <c r="D73" i="55"/>
  <c r="D74" i="55"/>
  <c r="D75" i="55"/>
  <c r="D76" i="55"/>
  <c r="D77" i="55"/>
  <c r="D78" i="55"/>
  <c r="D79" i="55"/>
  <c r="D80" i="55"/>
  <c r="D81" i="55"/>
  <c r="D82" i="55"/>
  <c r="D83" i="55"/>
  <c r="D84" i="55"/>
  <c r="D85" i="55"/>
  <c r="D86" i="55"/>
  <c r="D87" i="55"/>
  <c r="D88" i="55"/>
  <c r="D89" i="55"/>
  <c r="D90" i="55"/>
  <c r="D91" i="55"/>
  <c r="D92" i="55"/>
  <c r="D93" i="55"/>
  <c r="D94" i="55"/>
  <c r="D95" i="55"/>
  <c r="D96" i="55"/>
  <c r="D97" i="55"/>
  <c r="D98" i="55"/>
  <c r="D99" i="55"/>
  <c r="D100" i="55"/>
  <c r="D101" i="55"/>
  <c r="D103" i="55"/>
  <c r="D104" i="55"/>
  <c r="D105" i="55"/>
  <c r="D106" i="55"/>
  <c r="D107" i="55"/>
  <c r="D108" i="55"/>
  <c r="D109" i="55"/>
  <c r="D110" i="55"/>
  <c r="D111" i="55"/>
  <c r="D112" i="55"/>
  <c r="D113" i="55"/>
  <c r="D114" i="55"/>
  <c r="D116" i="55"/>
  <c r="D117" i="55"/>
  <c r="D118" i="55"/>
  <c r="D119" i="55"/>
  <c r="D121" i="55"/>
  <c r="D122" i="55"/>
  <c r="D123" i="55"/>
  <c r="D124" i="55"/>
  <c r="D125" i="55"/>
  <c r="D126" i="55"/>
  <c r="D127" i="55"/>
  <c r="D128" i="55"/>
  <c r="D129" i="55"/>
  <c r="D130" i="55"/>
  <c r="D131" i="55"/>
  <c r="D132" i="55"/>
  <c r="D133" i="55"/>
  <c r="D134" i="55"/>
  <c r="D135" i="55"/>
  <c r="D136" i="55"/>
  <c r="D137" i="55"/>
  <c r="D138" i="55"/>
  <c r="D139" i="55"/>
  <c r="D140" i="55"/>
  <c r="D141" i="55"/>
  <c r="D142" i="55"/>
  <c r="D143" i="55"/>
  <c r="D144" i="55"/>
  <c r="D145" i="55"/>
  <c r="D146" i="55"/>
  <c r="D147" i="55"/>
  <c r="D148" i="55"/>
  <c r="D149" i="55"/>
  <c r="D150" i="55"/>
  <c r="D151" i="55"/>
  <c r="D152" i="55"/>
  <c r="D153" i="55"/>
  <c r="D154" i="55"/>
  <c r="D155" i="55"/>
  <c r="D156" i="55"/>
  <c r="D157" i="55"/>
  <c r="D158" i="55"/>
  <c r="D159" i="55"/>
  <c r="D160" i="55"/>
  <c r="D161" i="55"/>
  <c r="D162" i="55"/>
  <c r="D163" i="55"/>
  <c r="D164" i="55"/>
  <c r="D165" i="55"/>
  <c r="D5" i="51" l="1"/>
  <c r="D6" i="51"/>
  <c r="D7" i="51"/>
  <c r="D8" i="51"/>
  <c r="D9" i="51"/>
  <c r="D10" i="51"/>
  <c r="D11" i="51"/>
  <c r="D12" i="51"/>
  <c r="D13" i="51"/>
  <c r="D14" i="51"/>
  <c r="D15" i="51"/>
  <c r="D16" i="51"/>
  <c r="D17" i="51"/>
  <c r="D18" i="51"/>
  <c r="D19" i="51"/>
  <c r="D20" i="51"/>
  <c r="D21" i="51"/>
  <c r="D22" i="51"/>
  <c r="D23" i="51"/>
  <c r="D24" i="51"/>
  <c r="D25" i="51"/>
  <c r="D26" i="51"/>
  <c r="D27" i="51"/>
  <c r="D28" i="51"/>
  <c r="D29" i="51"/>
  <c r="D30" i="51"/>
  <c r="D31" i="51"/>
  <c r="D32" i="51"/>
  <c r="D33" i="51"/>
  <c r="D34" i="51"/>
  <c r="D35" i="51"/>
  <c r="D36" i="51"/>
  <c r="D37" i="51"/>
  <c r="D38" i="51"/>
  <c r="D39" i="51"/>
  <c r="D40" i="51"/>
  <c r="D41" i="51"/>
  <c r="D42" i="51"/>
  <c r="D43" i="51"/>
  <c r="D44" i="51"/>
  <c r="D45" i="51"/>
  <c r="D46" i="51"/>
  <c r="D47" i="51"/>
  <c r="D48" i="51"/>
  <c r="D49" i="51"/>
  <c r="D50" i="51"/>
  <c r="D51" i="51"/>
  <c r="D54" i="51"/>
  <c r="D55" i="51"/>
  <c r="D57" i="51"/>
  <c r="D60" i="51"/>
  <c r="D61" i="51"/>
  <c r="D62" i="51"/>
  <c r="D63" i="51"/>
  <c r="D64" i="51"/>
  <c r="D65" i="51"/>
  <c r="D66" i="51"/>
  <c r="D67" i="51"/>
  <c r="D68" i="51"/>
  <c r="D69" i="51"/>
  <c r="D70" i="51"/>
  <c r="D71" i="51"/>
  <c r="D72" i="51"/>
  <c r="D73" i="51"/>
  <c r="D74" i="51"/>
  <c r="D75" i="51"/>
  <c r="D76" i="51"/>
  <c r="D77" i="51"/>
  <c r="D78" i="51"/>
  <c r="D79" i="51"/>
  <c r="D80" i="51"/>
  <c r="D81" i="51"/>
  <c r="D82" i="51"/>
  <c r="D83" i="51"/>
  <c r="D84" i="51"/>
  <c r="D85" i="51"/>
  <c r="D86" i="51"/>
  <c r="D87" i="51"/>
  <c r="D88" i="51"/>
  <c r="D89" i="51"/>
  <c r="D90" i="51"/>
  <c r="D91" i="51"/>
  <c r="D92" i="51"/>
  <c r="D93" i="51"/>
  <c r="D94" i="51"/>
  <c r="D95" i="51"/>
  <c r="D96" i="51"/>
  <c r="D97" i="51"/>
  <c r="D98" i="51"/>
  <c r="D99" i="51"/>
  <c r="D100" i="51"/>
  <c r="D101" i="51"/>
  <c r="D103" i="51"/>
  <c r="D104" i="51"/>
  <c r="D105" i="51"/>
  <c r="D106" i="51"/>
  <c r="D107" i="51"/>
  <c r="D108" i="51"/>
  <c r="D109" i="51"/>
  <c r="D110" i="51"/>
  <c r="D111" i="51"/>
  <c r="D112" i="51"/>
  <c r="D113" i="51"/>
  <c r="D114" i="51"/>
  <c r="D115" i="51"/>
  <c r="D116" i="51"/>
  <c r="D117" i="51"/>
  <c r="D118" i="51"/>
  <c r="D119" i="51"/>
  <c r="D120" i="51"/>
  <c r="D121" i="51"/>
  <c r="D122" i="51"/>
  <c r="D123" i="51"/>
  <c r="D124" i="51"/>
  <c r="D125" i="51"/>
  <c r="D126" i="51"/>
  <c r="D127" i="51"/>
  <c r="D128" i="51"/>
  <c r="D129" i="51"/>
  <c r="D130" i="51"/>
  <c r="D131" i="51"/>
  <c r="D132" i="51"/>
  <c r="D133" i="51"/>
  <c r="D134" i="51"/>
  <c r="D135" i="51"/>
  <c r="D136" i="51"/>
  <c r="D137" i="51"/>
  <c r="D138" i="51"/>
  <c r="D139" i="51"/>
  <c r="D140" i="51"/>
  <c r="D141" i="51"/>
  <c r="D142" i="51"/>
  <c r="D143" i="51"/>
  <c r="D144" i="51"/>
  <c r="D145" i="51"/>
  <c r="D146" i="51"/>
  <c r="D147" i="51"/>
  <c r="D148" i="51"/>
  <c r="D149" i="51"/>
  <c r="D150" i="51"/>
  <c r="D151" i="51"/>
  <c r="D152" i="51"/>
  <c r="D153" i="51"/>
  <c r="D154" i="51"/>
  <c r="D155" i="51"/>
  <c r="D156" i="51"/>
  <c r="D157" i="51"/>
  <c r="D158" i="51"/>
  <c r="D159" i="51"/>
  <c r="D160" i="51"/>
  <c r="D161" i="51"/>
  <c r="D162" i="51"/>
  <c r="D163" i="51"/>
  <c r="D164" i="51"/>
  <c r="D165" i="51"/>
  <c r="D4" i="51"/>
  <c r="D5" i="54"/>
  <c r="D6" i="54"/>
  <c r="D7" i="54"/>
  <c r="D8" i="54"/>
  <c r="D9" i="54"/>
  <c r="D10" i="54"/>
  <c r="D11" i="54"/>
  <c r="D12" i="54"/>
  <c r="D13" i="54"/>
  <c r="D14" i="54"/>
  <c r="D15" i="54"/>
  <c r="D16" i="54"/>
  <c r="D17" i="54"/>
  <c r="D18" i="54"/>
  <c r="D19" i="54"/>
  <c r="D20" i="54"/>
  <c r="D21" i="54"/>
  <c r="D22" i="54"/>
  <c r="D23" i="54"/>
  <c r="D24" i="54"/>
  <c r="D25" i="54"/>
  <c r="D26" i="54"/>
  <c r="D27" i="54"/>
  <c r="D28" i="54"/>
  <c r="D29" i="54"/>
  <c r="D30" i="54"/>
  <c r="D31" i="54"/>
  <c r="D32" i="54"/>
  <c r="D33" i="54"/>
  <c r="D34" i="54"/>
  <c r="D35" i="54"/>
  <c r="D36" i="54"/>
  <c r="D37" i="54"/>
  <c r="D38" i="54"/>
  <c r="D39" i="54"/>
  <c r="D40" i="54"/>
  <c r="D41" i="54"/>
  <c r="D42" i="54"/>
  <c r="D43" i="54"/>
  <c r="D44" i="54"/>
  <c r="D45" i="54"/>
  <c r="D46" i="54"/>
  <c r="D47" i="54"/>
  <c r="D48" i="54"/>
  <c r="D49" i="54"/>
  <c r="D50" i="54"/>
  <c r="D51" i="54"/>
  <c r="D52" i="54"/>
  <c r="D53" i="54"/>
  <c r="D54" i="54"/>
  <c r="D55" i="54"/>
  <c r="D57" i="54"/>
  <c r="D58" i="54"/>
  <c r="D59" i="54"/>
  <c r="D60" i="54"/>
  <c r="D61" i="54"/>
  <c r="D62" i="54"/>
  <c r="D63" i="54"/>
  <c r="D64" i="54"/>
  <c r="D65" i="54"/>
  <c r="D66" i="54"/>
  <c r="D67" i="54"/>
  <c r="D68" i="54"/>
  <c r="D69" i="54"/>
  <c r="D70" i="54"/>
  <c r="D71" i="54"/>
  <c r="D72" i="54"/>
  <c r="D73" i="54"/>
  <c r="D74" i="54"/>
  <c r="D75" i="54"/>
  <c r="D76" i="54"/>
  <c r="D77" i="54"/>
  <c r="D78" i="54"/>
  <c r="D79" i="54"/>
  <c r="D80" i="54"/>
  <c r="D81" i="54"/>
  <c r="D82" i="54"/>
  <c r="D83" i="54"/>
  <c r="D84" i="54"/>
  <c r="D85" i="54"/>
  <c r="D86" i="54"/>
  <c r="D87" i="54"/>
  <c r="D88" i="54"/>
  <c r="D89" i="54"/>
  <c r="D90" i="54"/>
  <c r="D91" i="54"/>
  <c r="D92" i="54"/>
  <c r="D93" i="54"/>
  <c r="D94" i="54"/>
  <c r="D95" i="54"/>
  <c r="D96" i="54"/>
  <c r="D97" i="54"/>
  <c r="D98" i="54"/>
  <c r="D99" i="54"/>
  <c r="D100" i="54"/>
  <c r="D101" i="54"/>
  <c r="D103" i="54"/>
  <c r="D104" i="54"/>
  <c r="D105" i="54"/>
  <c r="D106" i="54"/>
  <c r="D107" i="54"/>
  <c r="D108" i="54"/>
  <c r="D109" i="54"/>
  <c r="D110" i="54"/>
  <c r="D111" i="54"/>
  <c r="D112" i="54"/>
  <c r="D113" i="54"/>
  <c r="D114" i="54"/>
  <c r="D115" i="54"/>
  <c r="D116" i="54"/>
  <c r="D117" i="54"/>
  <c r="D118" i="54"/>
  <c r="D119" i="54"/>
  <c r="D120" i="54"/>
  <c r="D121" i="54"/>
  <c r="D122" i="54"/>
  <c r="D123" i="54"/>
  <c r="D124" i="54"/>
  <c r="D125" i="54"/>
  <c r="D126" i="54"/>
  <c r="D127" i="54"/>
  <c r="D128" i="54"/>
  <c r="D129" i="54"/>
  <c r="D130" i="54"/>
  <c r="D131" i="54"/>
  <c r="D132" i="54"/>
  <c r="D133" i="54"/>
  <c r="D134" i="54"/>
  <c r="D135" i="54"/>
  <c r="D136" i="54"/>
  <c r="D137" i="54"/>
  <c r="D138" i="54"/>
  <c r="D139" i="54"/>
  <c r="D140" i="54"/>
  <c r="D141" i="54"/>
  <c r="D142" i="54"/>
  <c r="D143" i="54"/>
  <c r="D144" i="54"/>
  <c r="D145" i="54"/>
  <c r="D146" i="54"/>
  <c r="D147" i="54"/>
  <c r="D148" i="54"/>
  <c r="D149" i="54"/>
  <c r="D150" i="54"/>
  <c r="D151" i="54"/>
  <c r="D152" i="54"/>
  <c r="D153" i="54"/>
  <c r="D154" i="54"/>
  <c r="D155" i="54"/>
  <c r="D156" i="54"/>
  <c r="D157" i="54"/>
  <c r="D158" i="54"/>
  <c r="D159" i="54"/>
  <c r="D160" i="54"/>
  <c r="D161" i="54"/>
  <c r="D162" i="54"/>
  <c r="D163" i="54"/>
  <c r="D164" i="54"/>
  <c r="D165" i="54"/>
  <c r="D4" i="54"/>
  <c r="D5" i="52"/>
  <c r="D6" i="52"/>
  <c r="D7" i="52"/>
  <c r="D8" i="52"/>
  <c r="D9" i="52"/>
  <c r="D10" i="52"/>
  <c r="D11" i="52"/>
  <c r="D12" i="52"/>
  <c r="D13" i="52"/>
  <c r="D14" i="52"/>
  <c r="D15" i="52"/>
  <c r="D16" i="52"/>
  <c r="D17" i="52"/>
  <c r="D18" i="52"/>
  <c r="D19" i="52"/>
  <c r="D20" i="52"/>
  <c r="D21" i="52"/>
  <c r="D22" i="52"/>
  <c r="D23" i="52"/>
  <c r="D24" i="52"/>
  <c r="D25" i="52"/>
  <c r="D26" i="52"/>
  <c r="D27" i="52"/>
  <c r="D28" i="52"/>
  <c r="D29" i="52"/>
  <c r="D31" i="52"/>
  <c r="D32" i="52"/>
  <c r="D33" i="52"/>
  <c r="D34" i="52"/>
  <c r="D35" i="52"/>
  <c r="D36" i="52"/>
  <c r="D37" i="52"/>
  <c r="D38" i="52"/>
  <c r="D39" i="52"/>
  <c r="D40" i="52"/>
  <c r="D41" i="52"/>
  <c r="D42" i="52"/>
  <c r="D43" i="52"/>
  <c r="D44" i="52"/>
  <c r="D45" i="52"/>
  <c r="D46" i="52"/>
  <c r="D47" i="52"/>
  <c r="D48" i="52"/>
  <c r="D49" i="52"/>
  <c r="D50" i="52"/>
  <c r="D51" i="52"/>
  <c r="D52" i="52"/>
  <c r="D53" i="52"/>
  <c r="D54" i="52"/>
  <c r="D55" i="52"/>
  <c r="D57" i="52"/>
  <c r="D58" i="52"/>
  <c r="D59" i="52"/>
  <c r="D60" i="52"/>
  <c r="D61" i="52"/>
  <c r="D62" i="52"/>
  <c r="D63" i="52"/>
  <c r="D64" i="52"/>
  <c r="D65" i="52"/>
  <c r="D66" i="52"/>
  <c r="D67" i="52"/>
  <c r="D68" i="52"/>
  <c r="D69" i="52"/>
  <c r="D70" i="52"/>
  <c r="D71" i="52"/>
  <c r="D72" i="52"/>
  <c r="D73" i="52"/>
  <c r="D74" i="52"/>
  <c r="D75" i="52"/>
  <c r="D76" i="52"/>
  <c r="D77" i="52"/>
  <c r="D78" i="52"/>
  <c r="D79" i="52"/>
  <c r="D80" i="52"/>
  <c r="D81" i="52"/>
  <c r="D82" i="52"/>
  <c r="D83" i="52"/>
  <c r="D84" i="52"/>
  <c r="D85" i="52"/>
  <c r="D86" i="52"/>
  <c r="D87" i="52"/>
  <c r="D88" i="52"/>
  <c r="D89" i="52"/>
  <c r="D90" i="52"/>
  <c r="D91" i="52"/>
  <c r="D92" i="52"/>
  <c r="D93" i="52"/>
  <c r="D94" i="52"/>
  <c r="D95" i="52"/>
  <c r="D96" i="52"/>
  <c r="D97" i="52"/>
  <c r="D98" i="52"/>
  <c r="D99" i="52"/>
  <c r="D100" i="52"/>
  <c r="D101" i="52"/>
  <c r="D103" i="52"/>
  <c r="D104" i="52"/>
  <c r="D105" i="52"/>
  <c r="D106" i="52"/>
  <c r="D107" i="52"/>
  <c r="D108" i="52"/>
  <c r="D109" i="52"/>
  <c r="D110" i="52"/>
  <c r="D111" i="52"/>
  <c r="D112" i="52"/>
  <c r="D113" i="52"/>
  <c r="D114" i="52"/>
  <c r="D116" i="52"/>
  <c r="D117" i="52"/>
  <c r="D118" i="52"/>
  <c r="D119" i="52"/>
  <c r="D120" i="52"/>
  <c r="D121" i="52"/>
  <c r="D122" i="52"/>
  <c r="D123" i="52"/>
  <c r="D124" i="52"/>
  <c r="D125" i="52"/>
  <c r="D126" i="52"/>
  <c r="D127" i="52"/>
  <c r="D128" i="52"/>
  <c r="D129" i="52"/>
  <c r="D130" i="52"/>
  <c r="D131" i="52"/>
  <c r="D132" i="52"/>
  <c r="D133" i="52"/>
  <c r="D134" i="52"/>
  <c r="D135" i="52"/>
  <c r="D136" i="52"/>
  <c r="D137" i="52"/>
  <c r="D138" i="52"/>
  <c r="D139" i="52"/>
  <c r="D140" i="52"/>
  <c r="D141" i="52"/>
  <c r="D142" i="52"/>
  <c r="D143" i="52"/>
  <c r="D144" i="52"/>
  <c r="D145" i="52"/>
  <c r="D146" i="52"/>
  <c r="D147" i="52"/>
  <c r="D148" i="52"/>
  <c r="D149" i="52"/>
  <c r="D150" i="52"/>
  <c r="D151" i="52"/>
  <c r="D152" i="52"/>
  <c r="D153" i="52"/>
  <c r="D154" i="52"/>
  <c r="D155" i="52"/>
  <c r="D156" i="52"/>
  <c r="D157" i="52"/>
  <c r="D158" i="52"/>
  <c r="D159" i="52"/>
  <c r="D160" i="52"/>
  <c r="D161" i="52"/>
  <c r="D162" i="52"/>
  <c r="D163" i="52"/>
  <c r="D164" i="52"/>
  <c r="D165" i="52"/>
  <c r="D4" i="52"/>
  <c r="D102" i="48" l="1"/>
  <c r="D5" i="48"/>
  <c r="D6" i="48"/>
  <c r="D7" i="48"/>
  <c r="D8" i="48"/>
  <c r="D9" i="48"/>
  <c r="D10" i="48"/>
  <c r="D11" i="48"/>
  <c r="D12" i="48"/>
  <c r="D13" i="48"/>
  <c r="D14" i="48"/>
  <c r="D15" i="48"/>
  <c r="D16" i="48"/>
  <c r="D17" i="48"/>
  <c r="D18" i="48"/>
  <c r="D19" i="48"/>
  <c r="D20" i="48"/>
  <c r="D21" i="48"/>
  <c r="D22" i="48"/>
  <c r="D23" i="48"/>
  <c r="D24" i="48"/>
  <c r="D25" i="48"/>
  <c r="D26" i="48"/>
  <c r="D27" i="48"/>
  <c r="D28" i="48"/>
  <c r="D29" i="48"/>
  <c r="D30" i="48"/>
  <c r="D31" i="48"/>
  <c r="D32" i="48"/>
  <c r="D33" i="48"/>
  <c r="D34" i="48"/>
  <c r="D35" i="48"/>
  <c r="D36" i="48"/>
  <c r="D37" i="48"/>
  <c r="D38" i="48"/>
  <c r="D39" i="48"/>
  <c r="D40" i="48"/>
  <c r="D41" i="48"/>
  <c r="D42" i="48"/>
  <c r="D43" i="48"/>
  <c r="D44" i="48"/>
  <c r="D45" i="48"/>
  <c r="D46" i="48"/>
  <c r="D47" i="48"/>
  <c r="D48" i="48"/>
  <c r="D49" i="48"/>
  <c r="D50" i="48"/>
  <c r="D51" i="48"/>
  <c r="D52" i="48"/>
  <c r="D53" i="48"/>
  <c r="D54" i="48"/>
  <c r="D55" i="48"/>
  <c r="D56" i="48"/>
  <c r="D57" i="48"/>
  <c r="D58" i="48"/>
  <c r="D59" i="48"/>
  <c r="D60" i="48"/>
  <c r="D61" i="48"/>
  <c r="D62" i="48"/>
  <c r="D63" i="48"/>
  <c r="D64" i="48"/>
  <c r="D65" i="48"/>
  <c r="D66" i="48"/>
  <c r="D67" i="48"/>
  <c r="D68" i="48"/>
  <c r="D69" i="48"/>
  <c r="D70" i="48"/>
  <c r="D71" i="48"/>
  <c r="D72" i="48"/>
  <c r="D73" i="48"/>
  <c r="D74" i="48"/>
  <c r="D75" i="48"/>
  <c r="D76" i="48"/>
  <c r="D77" i="48"/>
  <c r="D78" i="48"/>
  <c r="D79" i="48"/>
  <c r="D80" i="48"/>
  <c r="D81" i="48"/>
  <c r="D82" i="48"/>
  <c r="D83" i="48"/>
  <c r="D84" i="48"/>
  <c r="D85" i="48"/>
  <c r="D86" i="48"/>
  <c r="D87" i="48"/>
  <c r="D88" i="48"/>
  <c r="D89" i="48"/>
  <c r="D90" i="48"/>
  <c r="D91" i="48"/>
  <c r="D92" i="48"/>
  <c r="D93" i="48"/>
  <c r="D94" i="48"/>
  <c r="D95" i="48"/>
  <c r="D96" i="48"/>
  <c r="D97" i="48"/>
  <c r="D98" i="48"/>
  <c r="D99" i="48"/>
  <c r="D100" i="48"/>
  <c r="D101" i="48"/>
  <c r="D103" i="48"/>
  <c r="D104" i="48"/>
  <c r="D105" i="48"/>
  <c r="D106" i="48"/>
  <c r="D107" i="48"/>
  <c r="D108" i="48"/>
  <c r="D109" i="48"/>
  <c r="D110" i="48"/>
  <c r="D111" i="48"/>
  <c r="D112" i="48"/>
  <c r="D113" i="48"/>
  <c r="D114" i="48"/>
  <c r="D115" i="48"/>
  <c r="D116" i="48"/>
  <c r="D117" i="48"/>
  <c r="D118" i="48"/>
  <c r="D119" i="48"/>
  <c r="D120" i="48"/>
  <c r="D121" i="48"/>
  <c r="D122" i="48"/>
  <c r="D123" i="48"/>
  <c r="D124" i="48"/>
  <c r="D125" i="48"/>
  <c r="D126" i="48"/>
  <c r="D127" i="48"/>
  <c r="D128" i="48"/>
  <c r="D129" i="48"/>
  <c r="D130" i="48"/>
  <c r="D131" i="48"/>
  <c r="D132" i="48"/>
  <c r="D133" i="48"/>
  <c r="D134" i="48"/>
  <c r="D135" i="48"/>
  <c r="D136" i="48"/>
  <c r="D137" i="48"/>
  <c r="D138" i="48"/>
  <c r="D139" i="48"/>
  <c r="D140" i="48"/>
  <c r="D141" i="48"/>
  <c r="D142" i="48"/>
  <c r="D143" i="48"/>
  <c r="D144" i="48"/>
  <c r="D145" i="48"/>
  <c r="D146" i="48"/>
  <c r="D147" i="48"/>
  <c r="D148" i="48"/>
  <c r="D149" i="48"/>
  <c r="D150" i="48"/>
  <c r="D151" i="48"/>
  <c r="D152" i="48"/>
  <c r="D153" i="48"/>
  <c r="D154" i="48"/>
  <c r="D155" i="48"/>
  <c r="D156" i="48"/>
  <c r="D157" i="48"/>
  <c r="D158" i="48"/>
  <c r="D159" i="48"/>
  <c r="D160" i="48"/>
  <c r="D161" i="48"/>
  <c r="D162" i="48"/>
  <c r="D163" i="48"/>
  <c r="D164" i="48"/>
  <c r="D165" i="48"/>
  <c r="D4" i="48"/>
  <c r="D56" i="69" l="1"/>
  <c r="D57" i="69"/>
  <c r="D6" i="69"/>
  <c r="D7" i="69"/>
  <c r="D8" i="69"/>
  <c r="D9" i="69"/>
  <c r="D10" i="69"/>
  <c r="D11" i="69"/>
  <c r="D12" i="69"/>
  <c r="D13" i="69"/>
  <c r="D14" i="69"/>
  <c r="D15" i="69"/>
  <c r="D16" i="69"/>
  <c r="D17" i="69"/>
  <c r="D18" i="69"/>
  <c r="D19" i="69"/>
  <c r="D20" i="69"/>
  <c r="D21" i="69"/>
  <c r="D22" i="69"/>
  <c r="D23" i="69"/>
  <c r="D24" i="69"/>
  <c r="D25" i="69"/>
  <c r="D26" i="69"/>
  <c r="D27" i="69"/>
  <c r="D28" i="69"/>
  <c r="D29" i="69"/>
  <c r="D30" i="69"/>
  <c r="D31" i="69"/>
  <c r="D32" i="69"/>
  <c r="D33" i="69"/>
  <c r="D34" i="69"/>
  <c r="D35" i="69"/>
  <c r="D36" i="69"/>
  <c r="D37" i="69"/>
  <c r="D38" i="69"/>
  <c r="D39" i="69"/>
  <c r="D40" i="69"/>
  <c r="D41" i="69"/>
  <c r="D42" i="69"/>
  <c r="D43" i="69"/>
  <c r="D44" i="69"/>
  <c r="D45" i="69"/>
  <c r="D46" i="69"/>
  <c r="D47" i="69"/>
  <c r="D48" i="69"/>
  <c r="D49" i="69"/>
  <c r="D50" i="69"/>
  <c r="D51" i="69"/>
  <c r="D52" i="69"/>
  <c r="D53" i="69"/>
  <c r="D54" i="69"/>
  <c r="D55" i="69"/>
  <c r="D58" i="69"/>
  <c r="D59" i="69"/>
  <c r="D60" i="69"/>
  <c r="D61" i="69"/>
  <c r="D62" i="69"/>
  <c r="D63" i="69"/>
  <c r="D64" i="69"/>
  <c r="D65" i="69"/>
  <c r="D66" i="69"/>
  <c r="D67" i="69"/>
  <c r="D68" i="69"/>
  <c r="D69" i="69"/>
  <c r="D70" i="69"/>
  <c r="D71" i="69"/>
  <c r="D72" i="69"/>
  <c r="D73" i="69"/>
  <c r="D74" i="69"/>
  <c r="D75" i="69"/>
  <c r="D76" i="69"/>
  <c r="D77" i="69"/>
  <c r="D78" i="69"/>
  <c r="D79" i="69"/>
  <c r="D80" i="69"/>
  <c r="D81" i="69"/>
  <c r="D82" i="69"/>
  <c r="D83" i="69"/>
  <c r="D84" i="69"/>
  <c r="D85" i="69"/>
  <c r="D86" i="69"/>
  <c r="D87" i="69"/>
  <c r="D88" i="69"/>
  <c r="D89" i="69"/>
  <c r="D90" i="69"/>
  <c r="D91" i="69"/>
  <c r="D92" i="69"/>
  <c r="D93" i="69"/>
  <c r="D94" i="69"/>
  <c r="D95" i="69"/>
  <c r="D96" i="69"/>
  <c r="D97" i="69"/>
  <c r="D98" i="69"/>
  <c r="D99" i="69"/>
  <c r="D100" i="69"/>
  <c r="D101" i="69"/>
  <c r="D102" i="69"/>
  <c r="D103" i="69"/>
  <c r="D104" i="69"/>
  <c r="D105" i="69"/>
  <c r="D106" i="69"/>
  <c r="D107" i="69"/>
  <c r="D108" i="69"/>
  <c r="D109" i="69"/>
  <c r="D110" i="69"/>
  <c r="D111" i="69"/>
  <c r="D112" i="69"/>
  <c r="D113" i="69"/>
  <c r="D114" i="69"/>
  <c r="D115" i="69"/>
  <c r="D116" i="69"/>
  <c r="D117" i="69"/>
  <c r="D118" i="69"/>
  <c r="D119" i="69"/>
  <c r="D120" i="69"/>
  <c r="D121" i="69"/>
  <c r="D122" i="69"/>
  <c r="D123" i="69"/>
  <c r="D124" i="69"/>
  <c r="D125" i="69"/>
  <c r="D126" i="69"/>
  <c r="D127" i="69"/>
  <c r="D128" i="69"/>
  <c r="D129" i="69"/>
  <c r="D130" i="69"/>
  <c r="D131" i="69"/>
  <c r="D132" i="69"/>
  <c r="D133" i="69"/>
  <c r="D134" i="69"/>
  <c r="D135" i="69"/>
  <c r="D136" i="69"/>
  <c r="D137" i="69"/>
  <c r="D138" i="69"/>
  <c r="D139" i="69"/>
  <c r="D140" i="69"/>
  <c r="D141" i="69"/>
  <c r="D142" i="69"/>
  <c r="D143" i="69"/>
  <c r="D144" i="69"/>
  <c r="D145" i="69"/>
  <c r="D146" i="69"/>
  <c r="D147" i="69"/>
  <c r="D148" i="69"/>
  <c r="D149" i="69"/>
  <c r="D150" i="69"/>
  <c r="D151" i="69"/>
  <c r="D152" i="69"/>
  <c r="D153" i="69"/>
  <c r="D154" i="69"/>
  <c r="D155" i="69"/>
  <c r="D156" i="69"/>
  <c r="D157" i="69"/>
  <c r="D158" i="69"/>
  <c r="D159" i="69"/>
  <c r="D160" i="69"/>
  <c r="D161" i="69"/>
  <c r="D162" i="69"/>
  <c r="D163" i="69"/>
  <c r="D164" i="69"/>
  <c r="D165" i="69"/>
  <c r="D166" i="69"/>
  <c r="D5" i="69"/>
  <c r="E103" i="68" l="1"/>
  <c r="E104" i="68"/>
  <c r="E105" i="68"/>
  <c r="E106" i="68"/>
  <c r="D103" i="68"/>
  <c r="D104" i="68"/>
  <c r="D105" i="68"/>
  <c r="D106" i="68"/>
  <c r="D44" i="47" l="1"/>
  <c r="D82" i="47"/>
  <c r="D77" i="47"/>
  <c r="D68" i="47"/>
  <c r="D54" i="47"/>
  <c r="D113" i="47"/>
  <c r="D31" i="47"/>
  <c r="D48" i="47"/>
  <c r="D143" i="47"/>
  <c r="D24" i="47"/>
  <c r="D87" i="47"/>
  <c r="D36" i="47"/>
  <c r="D53" i="47"/>
  <c r="D141" i="47"/>
  <c r="D142" i="47"/>
  <c r="D112" i="47"/>
  <c r="D127" i="47"/>
  <c r="D74" i="47"/>
  <c r="D55" i="47"/>
  <c r="D43" i="47"/>
  <c r="D145" i="47"/>
  <c r="D51" i="47"/>
  <c r="D152" i="47"/>
  <c r="D144" i="47"/>
  <c r="D78" i="47"/>
  <c r="D8" i="47"/>
  <c r="D23" i="47"/>
  <c r="D21" i="47"/>
  <c r="D76" i="47"/>
  <c r="D30" i="47"/>
  <c r="D40" i="47"/>
  <c r="D9" i="47"/>
  <c r="D64" i="47"/>
  <c r="D118" i="47"/>
  <c r="D97" i="47"/>
  <c r="D157" i="47"/>
  <c r="D110" i="47"/>
  <c r="D11" i="47"/>
  <c r="D72" i="47"/>
  <c r="D50" i="47"/>
  <c r="D158" i="47"/>
  <c r="D94" i="47"/>
  <c r="D10" i="47"/>
  <c r="D154" i="47"/>
  <c r="D99" i="47"/>
  <c r="D39" i="47"/>
  <c r="D7" i="47"/>
  <c r="D41" i="47"/>
  <c r="D146" i="47"/>
  <c r="D122" i="47"/>
  <c r="D90" i="47"/>
  <c r="D123" i="47"/>
  <c r="D70" i="47"/>
  <c r="D69" i="47"/>
  <c r="D47" i="47"/>
  <c r="D125" i="47"/>
  <c r="D156" i="47"/>
  <c r="D80" i="47"/>
  <c r="D165" i="47"/>
  <c r="D140" i="47"/>
  <c r="D38" i="47"/>
  <c r="D73" i="47"/>
  <c r="D161" i="47"/>
  <c r="D162" i="47"/>
  <c r="D85" i="47"/>
  <c r="D16" i="47"/>
  <c r="D129" i="47"/>
  <c r="D49" i="47"/>
  <c r="D130" i="47"/>
  <c r="D155" i="47"/>
  <c r="D81" i="47"/>
  <c r="D37" i="47"/>
  <c r="D111" i="47"/>
  <c r="D6" i="47"/>
  <c r="D35" i="47"/>
  <c r="D124" i="47"/>
  <c r="D66" i="47"/>
  <c r="D121" i="47"/>
  <c r="D14" i="47"/>
  <c r="D15" i="47"/>
  <c r="D139" i="47"/>
  <c r="D115" i="47"/>
  <c r="D91" i="47"/>
  <c r="D104" i="47"/>
  <c r="D138" i="47"/>
  <c r="D33" i="47"/>
  <c r="D65" i="47"/>
  <c r="D101" i="47"/>
  <c r="D119" i="47"/>
  <c r="D84" i="47"/>
  <c r="D5" i="47"/>
  <c r="D52" i="47"/>
  <c r="D98" i="47"/>
  <c r="D63" i="47"/>
  <c r="D105" i="47"/>
  <c r="D163" i="47"/>
  <c r="D149" i="47"/>
  <c r="D108" i="47"/>
  <c r="D32" i="47"/>
  <c r="D134" i="47"/>
  <c r="D88" i="47"/>
  <c r="D75" i="47"/>
  <c r="D164" i="47"/>
  <c r="D57" i="47"/>
  <c r="D132" i="47"/>
  <c r="D100" i="47"/>
  <c r="D92" i="47"/>
  <c r="D34" i="47"/>
  <c r="D109" i="47"/>
  <c r="D17" i="47"/>
  <c r="D25" i="47"/>
  <c r="D13" i="47"/>
  <c r="D148" i="47"/>
  <c r="D160" i="47"/>
  <c r="D153" i="47"/>
  <c r="D159" i="47"/>
  <c r="D42" i="47"/>
  <c r="D28" i="47"/>
  <c r="D62" i="47"/>
  <c r="D58" i="47"/>
  <c r="D107" i="47"/>
  <c r="D96" i="47"/>
  <c r="D128" i="47"/>
  <c r="D60" i="47"/>
  <c r="D19" i="47"/>
  <c r="D46" i="47"/>
  <c r="D150" i="47"/>
  <c r="D83" i="47"/>
  <c r="D114" i="47"/>
  <c r="D151" i="47"/>
  <c r="D12" i="47"/>
  <c r="D136" i="47"/>
  <c r="D22" i="47"/>
  <c r="D61" i="47"/>
  <c r="D20" i="47"/>
  <c r="D56" i="47"/>
  <c r="D106" i="47"/>
  <c r="D131" i="47"/>
  <c r="D18" i="47"/>
  <c r="D117" i="47"/>
  <c r="D86" i="47"/>
  <c r="D29" i="47"/>
  <c r="D102" i="47"/>
  <c r="D103" i="47"/>
  <c r="D120" i="47"/>
  <c r="D89" i="47"/>
  <c r="D71" i="47"/>
  <c r="D93" i="47"/>
  <c r="D116" i="47"/>
  <c r="D45" i="47"/>
  <c r="D133" i="47"/>
  <c r="D147" i="47"/>
  <c r="D59" i="47"/>
  <c r="D67" i="47"/>
  <c r="D95" i="47"/>
  <c r="D79" i="47"/>
  <c r="D137" i="47"/>
  <c r="D27" i="47"/>
  <c r="D26" i="47"/>
  <c r="D135" i="47"/>
  <c r="D126" i="47"/>
  <c r="D4" i="47"/>
  <c r="D21" i="44"/>
  <c r="D57" i="44"/>
  <c r="D97" i="44"/>
  <c r="D133" i="44"/>
  <c r="D143" i="44"/>
  <c r="D146" i="44"/>
  <c r="D148" i="44"/>
  <c r="D57" i="43"/>
  <c r="D103" i="43"/>
  <c r="D133" i="43"/>
  <c r="D143" i="43"/>
  <c r="D146" i="43"/>
  <c r="D148" i="43"/>
  <c r="D6" i="43"/>
  <c r="D7" i="43"/>
  <c r="D8" i="43"/>
  <c r="D9" i="43"/>
  <c r="D10" i="43"/>
  <c r="D11" i="43"/>
  <c r="D12" i="43"/>
  <c r="D13" i="43"/>
  <c r="D14" i="43"/>
  <c r="D15" i="43"/>
  <c r="D16" i="43"/>
  <c r="D17" i="43"/>
  <c r="D18" i="43"/>
  <c r="D19" i="43"/>
  <c r="D20" i="43"/>
  <c r="D21" i="43"/>
  <c r="D22" i="43"/>
  <c r="D23" i="43"/>
  <c r="D24" i="43"/>
  <c r="D25" i="43"/>
  <c r="D26" i="43"/>
  <c r="D27" i="43"/>
  <c r="D28" i="43"/>
  <c r="D29" i="43"/>
  <c r="D30" i="43"/>
  <c r="D31" i="43"/>
  <c r="D32" i="43"/>
  <c r="D33" i="43"/>
  <c r="D34" i="43"/>
  <c r="D35" i="43"/>
  <c r="D36" i="43"/>
  <c r="D37" i="43"/>
  <c r="D38" i="43"/>
  <c r="D39" i="43"/>
  <c r="D40" i="43"/>
  <c r="D41" i="43"/>
  <c r="D42" i="43"/>
  <c r="D43" i="43"/>
  <c r="D44" i="43"/>
  <c r="D45" i="43"/>
  <c r="D46" i="43"/>
  <c r="D47" i="43"/>
  <c r="D48" i="43"/>
  <c r="D49" i="43"/>
  <c r="D50" i="43"/>
  <c r="D51" i="43"/>
  <c r="D52" i="43"/>
  <c r="D53" i="43"/>
  <c r="D54" i="43"/>
  <c r="D55" i="43"/>
  <c r="D56" i="43"/>
  <c r="D58" i="43"/>
  <c r="D59" i="43"/>
  <c r="D60" i="43"/>
  <c r="D61" i="43"/>
  <c r="D62" i="43"/>
  <c r="D63" i="43"/>
  <c r="D64" i="43"/>
  <c r="D65" i="43"/>
  <c r="D66" i="43"/>
  <c r="D67" i="43"/>
  <c r="D68" i="43"/>
  <c r="D69" i="43"/>
  <c r="D70" i="43"/>
  <c r="D71" i="43"/>
  <c r="D72" i="43"/>
  <c r="D73" i="43"/>
  <c r="D74" i="43"/>
  <c r="D75" i="43"/>
  <c r="D76" i="43"/>
  <c r="D77" i="43"/>
  <c r="D78" i="43"/>
  <c r="D79" i="43"/>
  <c r="D80" i="43"/>
  <c r="D81" i="43"/>
  <c r="D82" i="43"/>
  <c r="D83" i="43"/>
  <c r="D84" i="43"/>
  <c r="D85" i="43"/>
  <c r="D87" i="43"/>
  <c r="D88" i="43"/>
  <c r="D89" i="43"/>
  <c r="D90" i="43"/>
  <c r="D91" i="43"/>
  <c r="D92" i="43"/>
  <c r="D93" i="43"/>
  <c r="D94" i="43"/>
  <c r="D95" i="43"/>
  <c r="D96" i="43"/>
  <c r="D97" i="43"/>
  <c r="D98" i="43"/>
  <c r="D99" i="43"/>
  <c r="D100" i="43"/>
  <c r="D101" i="43"/>
  <c r="D102" i="43"/>
  <c r="D104" i="43"/>
  <c r="D105" i="43"/>
  <c r="D106" i="43"/>
  <c r="D107" i="43"/>
  <c r="D108" i="43"/>
  <c r="D109" i="43"/>
  <c r="D110" i="43"/>
  <c r="D111" i="43"/>
  <c r="D112" i="43"/>
  <c r="D113" i="43"/>
  <c r="D114" i="43"/>
  <c r="D115" i="43"/>
  <c r="D116" i="43"/>
  <c r="D117" i="43"/>
  <c r="D118" i="43"/>
  <c r="D119" i="43"/>
  <c r="D120" i="43"/>
  <c r="D121" i="43"/>
  <c r="D122" i="43"/>
  <c r="D123" i="43"/>
  <c r="D124" i="43"/>
  <c r="D125" i="43"/>
  <c r="D126" i="43"/>
  <c r="D127" i="43"/>
  <c r="D128" i="43"/>
  <c r="D129" i="43"/>
  <c r="D130" i="43"/>
  <c r="D131" i="43"/>
  <c r="D132" i="43"/>
  <c r="D134" i="43"/>
  <c r="D135" i="43"/>
  <c r="D136" i="43"/>
  <c r="D137" i="43"/>
  <c r="D138" i="43"/>
  <c r="D139" i="43"/>
  <c r="D140" i="43"/>
  <c r="D141" i="43"/>
  <c r="D142" i="43"/>
  <c r="D144" i="43"/>
  <c r="D145" i="43"/>
  <c r="D147" i="43"/>
  <c r="D149" i="43"/>
  <c r="D150" i="43"/>
  <c r="D151" i="43"/>
  <c r="D152" i="43"/>
  <c r="D153" i="43"/>
  <c r="D154" i="43"/>
  <c r="D155" i="43"/>
  <c r="D156" i="43"/>
  <c r="D157" i="43"/>
  <c r="D158" i="43"/>
  <c r="D160" i="43"/>
  <c r="D161" i="43"/>
  <c r="D162" i="43"/>
  <c r="D163" i="43"/>
  <c r="D164" i="43"/>
  <c r="D165" i="43"/>
  <c r="AH28" i="78"/>
  <c r="D5" i="43"/>
  <c r="D6" i="44"/>
  <c r="D7" i="44"/>
  <c r="D8" i="44"/>
  <c r="D9" i="44"/>
  <c r="D10" i="44"/>
  <c r="D11" i="44"/>
  <c r="D12" i="44"/>
  <c r="D13" i="44"/>
  <c r="D14" i="44"/>
  <c r="D15" i="44"/>
  <c r="D16" i="44"/>
  <c r="D17" i="44"/>
  <c r="D18" i="44"/>
  <c r="D19" i="44"/>
  <c r="D20" i="44"/>
  <c r="D22" i="44"/>
  <c r="D23" i="44"/>
  <c r="D24" i="44"/>
  <c r="D25" i="44"/>
  <c r="D26" i="44"/>
  <c r="D27" i="44"/>
  <c r="D28" i="44"/>
  <c r="D29" i="44"/>
  <c r="D30" i="44"/>
  <c r="D31" i="44"/>
  <c r="D32" i="44"/>
  <c r="D33" i="44"/>
  <c r="D34" i="44"/>
  <c r="D35" i="44"/>
  <c r="D36" i="44"/>
  <c r="D37" i="44"/>
  <c r="D38" i="44"/>
  <c r="D39" i="44"/>
  <c r="D40" i="44"/>
  <c r="D41" i="44"/>
  <c r="D42" i="44"/>
  <c r="D43" i="44"/>
  <c r="D44" i="44"/>
  <c r="D45" i="44"/>
  <c r="D46" i="44"/>
  <c r="D47" i="44"/>
  <c r="D48" i="44"/>
  <c r="D49" i="44"/>
  <c r="D50" i="44"/>
  <c r="D51" i="44"/>
  <c r="D52" i="44"/>
  <c r="D53" i="44"/>
  <c r="D54" i="44"/>
  <c r="D55" i="44"/>
  <c r="D56" i="44"/>
  <c r="D58" i="44"/>
  <c r="D59" i="44"/>
  <c r="D60" i="44"/>
  <c r="D61" i="44"/>
  <c r="D62" i="44"/>
  <c r="D63" i="44"/>
  <c r="D64" i="44"/>
  <c r="D65" i="44"/>
  <c r="D66" i="44"/>
  <c r="D67" i="44"/>
  <c r="D68" i="44"/>
  <c r="D69" i="44"/>
  <c r="D70" i="44"/>
  <c r="D71" i="44"/>
  <c r="D72" i="44"/>
  <c r="D73" i="44"/>
  <c r="D74" i="44"/>
  <c r="D75" i="44"/>
  <c r="D76" i="44"/>
  <c r="D77" i="44"/>
  <c r="D78" i="44"/>
  <c r="D79" i="44"/>
  <c r="D80" i="44"/>
  <c r="D81" i="44"/>
  <c r="D82" i="44"/>
  <c r="D83" i="44"/>
  <c r="D84" i="44"/>
  <c r="D85" i="44"/>
  <c r="D87" i="44"/>
  <c r="D88" i="44"/>
  <c r="D89" i="44"/>
  <c r="D90" i="44"/>
  <c r="D91" i="44"/>
  <c r="D92" i="44"/>
  <c r="D93" i="44"/>
  <c r="D94" i="44"/>
  <c r="D95" i="44"/>
  <c r="D96" i="44"/>
  <c r="D98" i="44"/>
  <c r="D99" i="44"/>
  <c r="D100" i="44"/>
  <c r="D101" i="44"/>
  <c r="D102" i="44"/>
  <c r="D103" i="44"/>
  <c r="D104" i="44"/>
  <c r="D105" i="44"/>
  <c r="D106" i="44"/>
  <c r="D107" i="44"/>
  <c r="D108" i="44"/>
  <c r="D109" i="44"/>
  <c r="D110" i="44"/>
  <c r="D111" i="44"/>
  <c r="D112" i="44"/>
  <c r="D113" i="44"/>
  <c r="D114" i="44"/>
  <c r="D115" i="44"/>
  <c r="D116" i="44"/>
  <c r="D117" i="44"/>
  <c r="D118" i="44"/>
  <c r="D119" i="44"/>
  <c r="D120" i="44"/>
  <c r="D121" i="44"/>
  <c r="D122" i="44"/>
  <c r="D123" i="44"/>
  <c r="D124" i="44"/>
  <c r="D125" i="44"/>
  <c r="D126" i="44"/>
  <c r="D127" i="44"/>
  <c r="D128" i="44"/>
  <c r="D129" i="44"/>
  <c r="D130" i="44"/>
  <c r="D131" i="44"/>
  <c r="D132" i="44"/>
  <c r="D134" i="44"/>
  <c r="D135" i="44"/>
  <c r="D136" i="44"/>
  <c r="D137" i="44"/>
  <c r="D138" i="44"/>
  <c r="D139" i="44"/>
  <c r="D140" i="44"/>
  <c r="D141" i="44"/>
  <c r="D142" i="44"/>
  <c r="D144" i="44"/>
  <c r="D145" i="44"/>
  <c r="D147" i="44"/>
  <c r="D149" i="44"/>
  <c r="D150" i="44"/>
  <c r="D151" i="44"/>
  <c r="D152" i="44"/>
  <c r="D153" i="44"/>
  <c r="D154" i="44"/>
  <c r="D155" i="44"/>
  <c r="D156" i="44"/>
  <c r="D157" i="44"/>
  <c r="D158" i="44"/>
  <c r="D160" i="44"/>
  <c r="D161" i="44"/>
  <c r="D162" i="44"/>
  <c r="D163" i="44"/>
  <c r="D164" i="44"/>
  <c r="D165" i="44"/>
  <c r="D5" i="44"/>
  <c r="AH22" i="78" l="1"/>
  <c r="D166" i="44"/>
  <c r="D159" i="44"/>
  <c r="D86" i="44"/>
  <c r="D86" i="43"/>
  <c r="D166" i="43"/>
  <c r="D159" i="43"/>
  <c r="G29" i="78"/>
  <c r="Z28" i="78" l="1"/>
  <c r="AA28" i="78"/>
  <c r="AB28" i="78"/>
  <c r="AC28" i="78"/>
  <c r="AD28" i="78"/>
  <c r="AE28" i="78"/>
  <c r="AF28" i="78"/>
  <c r="AG28" i="78"/>
  <c r="Y28" i="78"/>
  <c r="V22" i="81"/>
  <c r="W22" i="81" l="1"/>
  <c r="X22" i="81"/>
  <c r="W14" i="81"/>
  <c r="X14" i="81"/>
  <c r="Y14" i="81"/>
  <c r="V14" i="81"/>
  <c r="G40" i="81"/>
  <c r="D157" i="90"/>
  <c r="D165" i="90"/>
  <c r="D164" i="90"/>
  <c r="D163" i="90"/>
  <c r="D162" i="90"/>
  <c r="D161" i="90"/>
  <c r="D160" i="90"/>
  <c r="D159" i="90"/>
  <c r="D158" i="90"/>
  <c r="D157" i="99"/>
  <c r="D158" i="99"/>
  <c r="D159" i="99"/>
  <c r="D160" i="99"/>
  <c r="D161" i="99"/>
  <c r="D162" i="99"/>
  <c r="D163" i="99"/>
  <c r="D164" i="99"/>
  <c r="D165" i="99"/>
  <c r="N36" i="81"/>
  <c r="N35" i="81"/>
  <c r="N32" i="81"/>
  <c r="N31" i="81"/>
  <c r="N30" i="81"/>
  <c r="N29" i="81"/>
  <c r="N28" i="81"/>
  <c r="G30" i="81" l="1"/>
  <c r="G29" i="81"/>
  <c r="V28" i="76"/>
  <c r="W28" i="76"/>
  <c r="X28" i="76"/>
  <c r="Y28" i="76"/>
  <c r="Z28" i="76"/>
  <c r="AA28" i="76"/>
  <c r="AB28" i="76"/>
  <c r="AC28" i="76"/>
  <c r="U28" i="76"/>
  <c r="M33" i="78"/>
  <c r="I23" i="77"/>
  <c r="I22" i="77"/>
  <c r="I21" i="77"/>
  <c r="I20" i="77"/>
  <c r="I19" i="77"/>
  <c r="I18" i="77"/>
  <c r="H23" i="77"/>
  <c r="H22" i="77"/>
  <c r="H21" i="77"/>
  <c r="H20" i="77"/>
  <c r="H19" i="77"/>
  <c r="H18" i="77"/>
  <c r="I17" i="77"/>
  <c r="H17" i="77"/>
  <c r="D107" i="100" l="1"/>
  <c r="D6" i="92" l="1"/>
  <c r="D7" i="92"/>
  <c r="D8" i="92"/>
  <c r="D9" i="92"/>
  <c r="D10" i="92"/>
  <c r="D11" i="92"/>
  <c r="D12" i="92"/>
  <c r="D13" i="92"/>
  <c r="D14" i="92"/>
  <c r="D15" i="92"/>
  <c r="D16" i="92"/>
  <c r="D17" i="92"/>
  <c r="D18" i="92"/>
  <c r="D19" i="92"/>
  <c r="D20" i="92"/>
  <c r="D21" i="92"/>
  <c r="D22" i="92"/>
  <c r="D23" i="92"/>
  <c r="D24" i="92"/>
  <c r="D25" i="92"/>
  <c r="D26" i="92"/>
  <c r="D27" i="92"/>
  <c r="D28" i="92"/>
  <c r="D29" i="92"/>
  <c r="D30" i="92"/>
  <c r="D31" i="92"/>
  <c r="D32" i="92"/>
  <c r="D33" i="92"/>
  <c r="D34" i="92"/>
  <c r="D35" i="92"/>
  <c r="D36" i="92"/>
  <c r="D37" i="92"/>
  <c r="D38" i="92"/>
  <c r="D39" i="92"/>
  <c r="D40" i="92"/>
  <c r="D41" i="92"/>
  <c r="D42" i="92"/>
  <c r="D43" i="92"/>
  <c r="D44" i="92"/>
  <c r="D45" i="92"/>
  <c r="D46" i="92"/>
  <c r="D47" i="92"/>
  <c r="D48" i="92"/>
  <c r="D49" i="92"/>
  <c r="D50" i="92"/>
  <c r="D51" i="92"/>
  <c r="D52" i="92"/>
  <c r="D53" i="92"/>
  <c r="D54" i="92"/>
  <c r="D55" i="92"/>
  <c r="D56" i="92"/>
  <c r="D57" i="92"/>
  <c r="D58" i="92"/>
  <c r="D59" i="92"/>
  <c r="D60" i="92"/>
  <c r="D61" i="92"/>
  <c r="D62" i="92"/>
  <c r="D63" i="92"/>
  <c r="D64" i="92"/>
  <c r="D65" i="92"/>
  <c r="D66" i="92"/>
  <c r="D67" i="92"/>
  <c r="D68" i="92"/>
  <c r="D69" i="92"/>
  <c r="D70" i="92"/>
  <c r="D71" i="92"/>
  <c r="D72" i="92"/>
  <c r="D73" i="92"/>
  <c r="D74" i="92"/>
  <c r="D75" i="92"/>
  <c r="D76" i="92"/>
  <c r="D77" i="92"/>
  <c r="D78" i="92"/>
  <c r="D79" i="92"/>
  <c r="D80" i="92"/>
  <c r="D81" i="92"/>
  <c r="D82" i="92"/>
  <c r="D83" i="92"/>
  <c r="D84" i="92"/>
  <c r="D85" i="92"/>
  <c r="D86" i="92"/>
  <c r="D87" i="92"/>
  <c r="D88" i="92"/>
  <c r="D89" i="92"/>
  <c r="D90" i="92"/>
  <c r="D91" i="92"/>
  <c r="D92" i="92"/>
  <c r="D93" i="92"/>
  <c r="D94" i="92"/>
  <c r="D95" i="92"/>
  <c r="D96" i="92"/>
  <c r="D97" i="92"/>
  <c r="D98" i="92"/>
  <c r="D99" i="92"/>
  <c r="D100" i="92"/>
  <c r="D101" i="92"/>
  <c r="D102" i="92"/>
  <c r="D103" i="92"/>
  <c r="D104" i="92"/>
  <c r="D105" i="92"/>
  <c r="D106" i="92"/>
  <c r="D107" i="92"/>
  <c r="D108" i="92"/>
  <c r="D109" i="92"/>
  <c r="D110" i="92"/>
  <c r="D111" i="92"/>
  <c r="D112" i="92"/>
  <c r="D113" i="92"/>
  <c r="D114" i="92"/>
  <c r="D115" i="92"/>
  <c r="D116" i="92"/>
  <c r="D117" i="92"/>
  <c r="D118" i="92"/>
  <c r="D119" i="92"/>
  <c r="D120" i="92"/>
  <c r="D121" i="92"/>
  <c r="D122" i="92"/>
  <c r="D123" i="92"/>
  <c r="D124" i="92"/>
  <c r="D125" i="92"/>
  <c r="D126" i="92"/>
  <c r="D127" i="92"/>
  <c r="D128" i="92"/>
  <c r="D129" i="92"/>
  <c r="D130" i="92"/>
  <c r="D131" i="92"/>
  <c r="D132" i="92"/>
  <c r="D133" i="92"/>
  <c r="D134" i="92"/>
  <c r="D135" i="92"/>
  <c r="D136" i="92"/>
  <c r="D137" i="92"/>
  <c r="D138" i="92"/>
  <c r="D139" i="92"/>
  <c r="D140" i="92"/>
  <c r="D141" i="92"/>
  <c r="D142" i="92"/>
  <c r="D143" i="92"/>
  <c r="D144" i="92"/>
  <c r="D145" i="92"/>
  <c r="D146" i="92"/>
  <c r="D147" i="92"/>
  <c r="D148" i="92"/>
  <c r="D149" i="92"/>
  <c r="D150" i="92"/>
  <c r="D151" i="92"/>
  <c r="D152" i="92"/>
  <c r="D153" i="92"/>
  <c r="D154" i="92"/>
  <c r="D155" i="92"/>
  <c r="D156" i="92"/>
  <c r="D166" i="92"/>
  <c r="D5" i="92"/>
  <c r="S33" i="77" l="1"/>
  <c r="G31" i="81"/>
  <c r="D5" i="93"/>
  <c r="D6" i="93"/>
  <c r="D6" i="98" l="1"/>
  <c r="D7" i="98"/>
  <c r="D8" i="98"/>
  <c r="D9" i="98"/>
  <c r="D10" i="98"/>
  <c r="D11" i="98"/>
  <c r="D12" i="98"/>
  <c r="D13" i="98"/>
  <c r="D14" i="98"/>
  <c r="D15" i="98"/>
  <c r="D16" i="98"/>
  <c r="D17" i="98"/>
  <c r="D18" i="98"/>
  <c r="D19" i="98"/>
  <c r="D20" i="98"/>
  <c r="D21" i="98"/>
  <c r="D22" i="98"/>
  <c r="D23" i="98"/>
  <c r="D24" i="98"/>
  <c r="D25" i="98"/>
  <c r="D26" i="98"/>
  <c r="D27" i="98"/>
  <c r="D28" i="98"/>
  <c r="D29" i="98"/>
  <c r="D30" i="98"/>
  <c r="D31" i="98"/>
  <c r="D32" i="98"/>
  <c r="D33" i="98"/>
  <c r="D34" i="98"/>
  <c r="D35" i="98"/>
  <c r="D36" i="98"/>
  <c r="D37" i="98"/>
  <c r="D38" i="98"/>
  <c r="D39" i="98"/>
  <c r="D40" i="98"/>
  <c r="D41" i="98"/>
  <c r="D42" i="98"/>
  <c r="D43" i="98"/>
  <c r="D44" i="98"/>
  <c r="D45" i="98"/>
  <c r="D46" i="98"/>
  <c r="D47" i="98"/>
  <c r="D48" i="98"/>
  <c r="D49" i="98"/>
  <c r="D50" i="98"/>
  <c r="D51" i="98"/>
  <c r="D52" i="98"/>
  <c r="D53" i="98"/>
  <c r="D54" i="98"/>
  <c r="D55" i="98"/>
  <c r="D56" i="98"/>
  <c r="D57" i="98"/>
  <c r="D58" i="98"/>
  <c r="D59" i="98"/>
  <c r="D60" i="98"/>
  <c r="D61" i="98"/>
  <c r="D62" i="98"/>
  <c r="D63" i="98"/>
  <c r="D64" i="98"/>
  <c r="D65" i="98"/>
  <c r="D66" i="98"/>
  <c r="D67" i="98"/>
  <c r="D68" i="98"/>
  <c r="D69" i="98"/>
  <c r="D70" i="98"/>
  <c r="D71" i="98"/>
  <c r="D72" i="98"/>
  <c r="D73" i="98"/>
  <c r="D74" i="98"/>
  <c r="D75" i="98"/>
  <c r="D76" i="98"/>
  <c r="D77" i="98"/>
  <c r="D78" i="98"/>
  <c r="D79" i="98"/>
  <c r="D80" i="98"/>
  <c r="D81" i="98"/>
  <c r="D82" i="98"/>
  <c r="D83" i="98"/>
  <c r="D84" i="98"/>
  <c r="D85" i="98"/>
  <c r="D86" i="98"/>
  <c r="D87" i="98"/>
  <c r="D88" i="98"/>
  <c r="D89" i="98"/>
  <c r="D90" i="98"/>
  <c r="D91" i="98"/>
  <c r="D92" i="98"/>
  <c r="D93" i="98"/>
  <c r="D94" i="98"/>
  <c r="D95" i="98"/>
  <c r="D96" i="98"/>
  <c r="D97" i="98"/>
  <c r="D98" i="98"/>
  <c r="D99" i="98"/>
  <c r="D100" i="98"/>
  <c r="D101" i="98"/>
  <c r="D102" i="98"/>
  <c r="D103" i="98"/>
  <c r="D104" i="98"/>
  <c r="D105" i="98"/>
  <c r="D106" i="98"/>
  <c r="D107" i="98"/>
  <c r="D108" i="98"/>
  <c r="D109" i="98"/>
  <c r="D110" i="98"/>
  <c r="D111" i="98"/>
  <c r="D112" i="98"/>
  <c r="D113" i="98"/>
  <c r="D114" i="98"/>
  <c r="D115" i="98"/>
  <c r="D116" i="98"/>
  <c r="D117" i="98"/>
  <c r="D118" i="98"/>
  <c r="D119" i="98"/>
  <c r="D120" i="98"/>
  <c r="D121" i="98"/>
  <c r="D122" i="98"/>
  <c r="D123" i="98"/>
  <c r="D124" i="98"/>
  <c r="D125" i="98"/>
  <c r="D126" i="98"/>
  <c r="D127" i="98"/>
  <c r="D128" i="98"/>
  <c r="D129" i="98"/>
  <c r="D130" i="98"/>
  <c r="D131" i="98"/>
  <c r="D132" i="98"/>
  <c r="D133" i="98"/>
  <c r="D134" i="98"/>
  <c r="D135" i="98"/>
  <c r="D136" i="98"/>
  <c r="D137" i="98"/>
  <c r="D138" i="98"/>
  <c r="D139" i="98"/>
  <c r="D140" i="98"/>
  <c r="D141" i="98"/>
  <c r="D142" i="98"/>
  <c r="D143" i="98"/>
  <c r="D144" i="98"/>
  <c r="D145" i="98"/>
  <c r="D146" i="98"/>
  <c r="D147" i="98"/>
  <c r="D148" i="98"/>
  <c r="D149" i="98"/>
  <c r="D150" i="98"/>
  <c r="D151" i="98"/>
  <c r="D152" i="98"/>
  <c r="D153" i="98"/>
  <c r="D154" i="98"/>
  <c r="D155" i="98"/>
  <c r="D156" i="98"/>
  <c r="D157" i="98"/>
  <c r="D158" i="98"/>
  <c r="D159" i="98"/>
  <c r="D160" i="98"/>
  <c r="D161" i="98"/>
  <c r="D162" i="98"/>
  <c r="D163" i="98"/>
  <c r="D164" i="98"/>
  <c r="D165" i="98"/>
  <c r="D166" i="98"/>
  <c r="N34" i="81" s="1"/>
  <c r="D5" i="98"/>
  <c r="D6" i="97"/>
  <c r="D7" i="97"/>
  <c r="D8" i="97"/>
  <c r="D9" i="97"/>
  <c r="D10" i="97"/>
  <c r="D11" i="97"/>
  <c r="D12" i="97"/>
  <c r="D13" i="97"/>
  <c r="D14" i="97"/>
  <c r="D15" i="97"/>
  <c r="D16" i="97"/>
  <c r="D17" i="97"/>
  <c r="D18" i="97"/>
  <c r="D19" i="97"/>
  <c r="D20" i="97"/>
  <c r="D21" i="97"/>
  <c r="D22" i="97"/>
  <c r="D23" i="97"/>
  <c r="D24" i="97"/>
  <c r="D25" i="97"/>
  <c r="D26" i="97"/>
  <c r="D27" i="97"/>
  <c r="D28" i="97"/>
  <c r="D29" i="97"/>
  <c r="D30" i="97"/>
  <c r="D31" i="97"/>
  <c r="D32" i="97"/>
  <c r="D33" i="97"/>
  <c r="D34" i="97"/>
  <c r="D35" i="97"/>
  <c r="D36" i="97"/>
  <c r="D37" i="97"/>
  <c r="D38" i="97"/>
  <c r="D39" i="97"/>
  <c r="D40" i="97"/>
  <c r="D41" i="97"/>
  <c r="D42" i="97"/>
  <c r="D43" i="97"/>
  <c r="D44" i="97"/>
  <c r="D45" i="97"/>
  <c r="D46" i="97"/>
  <c r="D47" i="97"/>
  <c r="D48" i="97"/>
  <c r="D49" i="97"/>
  <c r="D50" i="97"/>
  <c r="D51" i="97"/>
  <c r="D52" i="97"/>
  <c r="D53" i="97"/>
  <c r="D54" i="97"/>
  <c r="D55" i="97"/>
  <c r="D56" i="97"/>
  <c r="D57" i="97"/>
  <c r="D58" i="97"/>
  <c r="D59" i="97"/>
  <c r="D60" i="97"/>
  <c r="D61" i="97"/>
  <c r="D62" i="97"/>
  <c r="D63" i="97"/>
  <c r="D64" i="97"/>
  <c r="D65" i="97"/>
  <c r="D66" i="97"/>
  <c r="D67" i="97"/>
  <c r="D68" i="97"/>
  <c r="D69" i="97"/>
  <c r="D70" i="97"/>
  <c r="D71" i="97"/>
  <c r="D72" i="97"/>
  <c r="D73" i="97"/>
  <c r="D74" i="97"/>
  <c r="D75" i="97"/>
  <c r="D76" i="97"/>
  <c r="D77" i="97"/>
  <c r="D78" i="97"/>
  <c r="D79" i="97"/>
  <c r="D80" i="97"/>
  <c r="D81" i="97"/>
  <c r="D82" i="97"/>
  <c r="D83" i="97"/>
  <c r="D84" i="97"/>
  <c r="D85" i="97"/>
  <c r="D86" i="97"/>
  <c r="D87" i="97"/>
  <c r="D88" i="97"/>
  <c r="D89" i="97"/>
  <c r="D90" i="97"/>
  <c r="D91" i="97"/>
  <c r="D92" i="97"/>
  <c r="D93" i="97"/>
  <c r="D94" i="97"/>
  <c r="D95" i="97"/>
  <c r="D96" i="97"/>
  <c r="D97" i="97"/>
  <c r="D98" i="97"/>
  <c r="D99" i="97"/>
  <c r="D100" i="97"/>
  <c r="D101" i="97"/>
  <c r="D102" i="97"/>
  <c r="D103" i="97"/>
  <c r="D104" i="97"/>
  <c r="D105" i="97"/>
  <c r="D106" i="97"/>
  <c r="D107" i="97"/>
  <c r="D108" i="97"/>
  <c r="D109" i="97"/>
  <c r="D110" i="97"/>
  <c r="D111" i="97"/>
  <c r="D112" i="97"/>
  <c r="D113" i="97"/>
  <c r="D114" i="97"/>
  <c r="D115" i="97"/>
  <c r="D116" i="97"/>
  <c r="D117" i="97"/>
  <c r="D118" i="97"/>
  <c r="D119" i="97"/>
  <c r="D120" i="97"/>
  <c r="D121" i="97"/>
  <c r="D122" i="97"/>
  <c r="D123" i="97"/>
  <c r="D124" i="97"/>
  <c r="D125" i="97"/>
  <c r="D126" i="97"/>
  <c r="D127" i="97"/>
  <c r="D128" i="97"/>
  <c r="D129" i="97"/>
  <c r="D130" i="97"/>
  <c r="D131" i="97"/>
  <c r="D132" i="97"/>
  <c r="D133" i="97"/>
  <c r="D134" i="97"/>
  <c r="D135" i="97"/>
  <c r="D136" i="97"/>
  <c r="D137" i="97"/>
  <c r="D138" i="97"/>
  <c r="D139" i="97"/>
  <c r="D140" i="97"/>
  <c r="D141" i="97"/>
  <c r="D142" i="97"/>
  <c r="D143" i="97"/>
  <c r="D144" i="97"/>
  <c r="D145" i="97"/>
  <c r="D146" i="97"/>
  <c r="D147" i="97"/>
  <c r="D148" i="97"/>
  <c r="D149" i="97"/>
  <c r="D150" i="97"/>
  <c r="D151" i="97"/>
  <c r="D152" i="97"/>
  <c r="D153" i="97"/>
  <c r="D154" i="97"/>
  <c r="D155" i="97"/>
  <c r="D156" i="97"/>
  <c r="D157" i="97"/>
  <c r="D158" i="97"/>
  <c r="D159" i="97"/>
  <c r="D160" i="97"/>
  <c r="D161" i="97"/>
  <c r="D162" i="97"/>
  <c r="D163" i="97"/>
  <c r="D164" i="97"/>
  <c r="D165" i="97"/>
  <c r="D166" i="97"/>
  <c r="N33" i="81" s="1"/>
  <c r="D5" i="97"/>
  <c r="D6" i="91" l="1"/>
  <c r="D7" i="91"/>
  <c r="D8" i="91"/>
  <c r="D9" i="91"/>
  <c r="D10" i="91"/>
  <c r="D11" i="91"/>
  <c r="D12" i="91"/>
  <c r="D13" i="91"/>
  <c r="D14" i="91"/>
  <c r="D15" i="91"/>
  <c r="D16" i="91"/>
  <c r="D17" i="91"/>
  <c r="D18" i="91"/>
  <c r="D19" i="91"/>
  <c r="D20" i="91"/>
  <c r="D21" i="91"/>
  <c r="D22" i="91"/>
  <c r="D23" i="91"/>
  <c r="D24" i="91"/>
  <c r="D25" i="91"/>
  <c r="D26" i="91"/>
  <c r="D27" i="91"/>
  <c r="D28" i="91"/>
  <c r="D29" i="91"/>
  <c r="D30" i="91"/>
  <c r="D31" i="91"/>
  <c r="D32" i="91"/>
  <c r="D33" i="91"/>
  <c r="D34" i="91"/>
  <c r="D35" i="91"/>
  <c r="D36" i="91"/>
  <c r="D37" i="91"/>
  <c r="D38" i="91"/>
  <c r="D39" i="91"/>
  <c r="D40" i="91"/>
  <c r="D41" i="91"/>
  <c r="D42" i="91"/>
  <c r="D43" i="91"/>
  <c r="D44" i="91"/>
  <c r="D45" i="91"/>
  <c r="D46" i="91"/>
  <c r="D47" i="91"/>
  <c r="D48" i="91"/>
  <c r="D49" i="91"/>
  <c r="D50" i="91"/>
  <c r="D51" i="91"/>
  <c r="D52" i="91"/>
  <c r="D53" i="91"/>
  <c r="D54" i="91"/>
  <c r="D55" i="91"/>
  <c r="D56" i="91"/>
  <c r="D57" i="91"/>
  <c r="D58" i="91"/>
  <c r="D59" i="91"/>
  <c r="D60" i="91"/>
  <c r="D61" i="91"/>
  <c r="D62" i="91"/>
  <c r="D63" i="91"/>
  <c r="D64" i="91"/>
  <c r="D65" i="91"/>
  <c r="D66" i="91"/>
  <c r="D67" i="91"/>
  <c r="D68" i="91"/>
  <c r="D69" i="91"/>
  <c r="D70" i="91"/>
  <c r="D71" i="91"/>
  <c r="D72" i="91"/>
  <c r="D73" i="91"/>
  <c r="D74" i="91"/>
  <c r="D75" i="91"/>
  <c r="D76" i="91"/>
  <c r="D77" i="91"/>
  <c r="D78" i="91"/>
  <c r="D79" i="91"/>
  <c r="D80" i="91"/>
  <c r="D81" i="91"/>
  <c r="D82" i="91"/>
  <c r="D83" i="91"/>
  <c r="D84" i="91"/>
  <c r="D85" i="91"/>
  <c r="D86" i="91"/>
  <c r="D87" i="91"/>
  <c r="D88" i="91"/>
  <c r="D89" i="91"/>
  <c r="D90" i="91"/>
  <c r="D91" i="91"/>
  <c r="D92" i="91"/>
  <c r="D93" i="91"/>
  <c r="D94" i="91"/>
  <c r="D95" i="91"/>
  <c r="D96" i="91"/>
  <c r="D97" i="91"/>
  <c r="D98" i="91"/>
  <c r="D99" i="91"/>
  <c r="D100" i="91"/>
  <c r="D101" i="91"/>
  <c r="D102" i="91"/>
  <c r="D103" i="91"/>
  <c r="D104" i="91"/>
  <c r="D105" i="91"/>
  <c r="D106" i="91"/>
  <c r="D107" i="91"/>
  <c r="D108" i="91"/>
  <c r="D109" i="91"/>
  <c r="D110" i="91"/>
  <c r="D111" i="91"/>
  <c r="D112" i="91"/>
  <c r="D113" i="91"/>
  <c r="D114" i="91"/>
  <c r="D115" i="91"/>
  <c r="D116" i="91"/>
  <c r="D117" i="91"/>
  <c r="D118" i="91"/>
  <c r="D119" i="91"/>
  <c r="D120" i="91"/>
  <c r="D121" i="91"/>
  <c r="D122" i="91"/>
  <c r="D123" i="91"/>
  <c r="D124" i="91"/>
  <c r="D125" i="91"/>
  <c r="D126" i="91"/>
  <c r="D127" i="91"/>
  <c r="D128" i="91"/>
  <c r="D129" i="91"/>
  <c r="D130" i="91"/>
  <c r="D131" i="91"/>
  <c r="D132" i="91"/>
  <c r="D133" i="91"/>
  <c r="D134" i="91"/>
  <c r="D135" i="91"/>
  <c r="D136" i="91"/>
  <c r="D137" i="91"/>
  <c r="D138" i="91"/>
  <c r="D139" i="91"/>
  <c r="D140" i="91"/>
  <c r="D141" i="91"/>
  <c r="D142" i="91"/>
  <c r="D143" i="91"/>
  <c r="D144" i="91"/>
  <c r="D145" i="91"/>
  <c r="D146" i="91"/>
  <c r="D147" i="91"/>
  <c r="D148" i="91"/>
  <c r="D149" i="91"/>
  <c r="D150" i="91"/>
  <c r="D151" i="91"/>
  <c r="D152" i="91"/>
  <c r="D153" i="91"/>
  <c r="D154" i="91"/>
  <c r="D155" i="91"/>
  <c r="D156" i="91"/>
  <c r="D157" i="91"/>
  <c r="D158" i="91"/>
  <c r="D159" i="91"/>
  <c r="D160" i="91"/>
  <c r="D161" i="91"/>
  <c r="D162" i="91"/>
  <c r="D163" i="91"/>
  <c r="D164" i="91"/>
  <c r="D165" i="91"/>
  <c r="D166" i="91"/>
  <c r="D5" i="91"/>
  <c r="D6" i="103" l="1"/>
  <c r="D7" i="103"/>
  <c r="D8" i="103"/>
  <c r="D9" i="103"/>
  <c r="D10" i="103"/>
  <c r="D11" i="103"/>
  <c r="D12" i="103"/>
  <c r="D13" i="103"/>
  <c r="D14" i="103"/>
  <c r="D15" i="103"/>
  <c r="D16" i="103"/>
  <c r="D17" i="103"/>
  <c r="D18" i="103"/>
  <c r="D19" i="103"/>
  <c r="D20" i="103"/>
  <c r="D21" i="103"/>
  <c r="D22" i="103"/>
  <c r="D23" i="103"/>
  <c r="D24" i="103"/>
  <c r="D25" i="103"/>
  <c r="D26" i="103"/>
  <c r="D27" i="103"/>
  <c r="D28" i="103"/>
  <c r="D29" i="103"/>
  <c r="D30" i="103"/>
  <c r="D31" i="103"/>
  <c r="D32" i="103"/>
  <c r="D33" i="103"/>
  <c r="D34" i="103"/>
  <c r="D35" i="103"/>
  <c r="D36" i="103"/>
  <c r="D37" i="103"/>
  <c r="D38" i="103"/>
  <c r="D39" i="103"/>
  <c r="D40" i="103"/>
  <c r="D41" i="103"/>
  <c r="D42" i="103"/>
  <c r="D43" i="103"/>
  <c r="D44" i="103"/>
  <c r="D45" i="103"/>
  <c r="D46" i="103"/>
  <c r="D47" i="103"/>
  <c r="D48" i="103"/>
  <c r="D49" i="103"/>
  <c r="D50" i="103"/>
  <c r="D51" i="103"/>
  <c r="D52" i="103"/>
  <c r="D53" i="103"/>
  <c r="D54" i="103"/>
  <c r="D55" i="103"/>
  <c r="D56" i="103"/>
  <c r="D57" i="103"/>
  <c r="D58" i="103"/>
  <c r="D59" i="103"/>
  <c r="D60" i="103"/>
  <c r="D61" i="103"/>
  <c r="D62" i="103"/>
  <c r="D63" i="103"/>
  <c r="D64" i="103"/>
  <c r="D65" i="103"/>
  <c r="D66" i="103"/>
  <c r="D67" i="103"/>
  <c r="D68" i="103"/>
  <c r="D69" i="103"/>
  <c r="D70" i="103"/>
  <c r="D71" i="103"/>
  <c r="D72" i="103"/>
  <c r="D73" i="103"/>
  <c r="D74" i="103"/>
  <c r="D75" i="103"/>
  <c r="D76" i="103"/>
  <c r="D77" i="103"/>
  <c r="D78" i="103"/>
  <c r="D79" i="103"/>
  <c r="D80" i="103"/>
  <c r="D81" i="103"/>
  <c r="D82" i="103"/>
  <c r="D83" i="103"/>
  <c r="D84" i="103"/>
  <c r="D85" i="103"/>
  <c r="D86" i="103"/>
  <c r="D87" i="103"/>
  <c r="D88" i="103"/>
  <c r="D89" i="103"/>
  <c r="D90" i="103"/>
  <c r="D91" i="103"/>
  <c r="D92" i="103"/>
  <c r="D93" i="103"/>
  <c r="D94" i="103"/>
  <c r="D95" i="103"/>
  <c r="D96" i="103"/>
  <c r="D97" i="103"/>
  <c r="D98" i="103"/>
  <c r="D99" i="103"/>
  <c r="D100" i="103"/>
  <c r="D101" i="103"/>
  <c r="D102" i="103"/>
  <c r="D103" i="103"/>
  <c r="D104" i="103"/>
  <c r="D105" i="103"/>
  <c r="D106" i="103"/>
  <c r="D107" i="103"/>
  <c r="D108" i="103"/>
  <c r="D109" i="103"/>
  <c r="D110" i="103"/>
  <c r="D111" i="103"/>
  <c r="D112" i="103"/>
  <c r="D113" i="103"/>
  <c r="D114" i="103"/>
  <c r="D115" i="103"/>
  <c r="D116" i="103"/>
  <c r="D117" i="103"/>
  <c r="D118" i="103"/>
  <c r="D119" i="103"/>
  <c r="D120" i="103"/>
  <c r="D121" i="103"/>
  <c r="D122" i="103"/>
  <c r="D123" i="103"/>
  <c r="D124" i="103"/>
  <c r="D125" i="103"/>
  <c r="D126" i="103"/>
  <c r="D127" i="103"/>
  <c r="D128" i="103"/>
  <c r="D129" i="103"/>
  <c r="D130" i="103"/>
  <c r="D131" i="103"/>
  <c r="D132" i="103"/>
  <c r="D133" i="103"/>
  <c r="D134" i="103"/>
  <c r="D135" i="103"/>
  <c r="D136" i="103"/>
  <c r="D137" i="103"/>
  <c r="D138" i="103"/>
  <c r="D139" i="103"/>
  <c r="D140" i="103"/>
  <c r="D141" i="103"/>
  <c r="D142" i="103"/>
  <c r="D143" i="103"/>
  <c r="D144" i="103"/>
  <c r="D145" i="103"/>
  <c r="D146" i="103"/>
  <c r="D147" i="103"/>
  <c r="D148" i="103"/>
  <c r="D149" i="103"/>
  <c r="D150" i="103"/>
  <c r="D151" i="103"/>
  <c r="D152" i="103"/>
  <c r="D153" i="103"/>
  <c r="D154" i="103"/>
  <c r="D155" i="103"/>
  <c r="D156" i="103"/>
  <c r="D157" i="103"/>
  <c r="D158" i="103"/>
  <c r="D159" i="103"/>
  <c r="D160" i="103"/>
  <c r="D161" i="103"/>
  <c r="D162" i="103"/>
  <c r="D163" i="103"/>
  <c r="D164" i="103"/>
  <c r="D165" i="103"/>
  <c r="D166" i="103"/>
  <c r="M31" i="78" s="1"/>
  <c r="D5" i="103"/>
  <c r="D154" i="83"/>
  <c r="D155" i="83"/>
  <c r="D156" i="83"/>
  <c r="D157" i="83"/>
  <c r="D158" i="83"/>
  <c r="D159" i="83"/>
  <c r="D160" i="83"/>
  <c r="D161" i="83"/>
  <c r="D162" i="83"/>
  <c r="D163" i="83"/>
  <c r="D164" i="83"/>
  <c r="D165" i="83"/>
  <c r="D166" i="83"/>
  <c r="M29" i="78" s="1"/>
  <c r="D6" i="6" l="1"/>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5" i="6"/>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Y14" i="78"/>
  <c r="Z14" i="78"/>
  <c r="AA14" i="78"/>
  <c r="AB14" i="78"/>
  <c r="AC14" i="78"/>
  <c r="AD14" i="78"/>
  <c r="AE14" i="78"/>
  <c r="AF14" i="78"/>
  <c r="AG14" i="78"/>
  <c r="D5" i="1"/>
  <c r="G31" i="77"/>
  <c r="D166" i="1" l="1"/>
  <c r="G33" i="77" s="1"/>
  <c r="AH14" i="78"/>
  <c r="D165" i="107"/>
  <c r="N28" i="76" s="1"/>
  <c r="D164" i="107"/>
  <c r="D163" i="107"/>
  <c r="D162" i="107"/>
  <c r="D161" i="107"/>
  <c r="D160" i="107"/>
  <c r="D159" i="107"/>
  <c r="D158" i="107"/>
  <c r="D157" i="107"/>
  <c r="D156" i="107"/>
  <c r="D155" i="107"/>
  <c r="D154" i="107"/>
  <c r="D153" i="107"/>
  <c r="D152" i="107"/>
  <c r="D151" i="107"/>
  <c r="D150" i="107"/>
  <c r="D149" i="107"/>
  <c r="D148" i="107"/>
  <c r="D147" i="107"/>
  <c r="D146" i="107"/>
  <c r="D145" i="107"/>
  <c r="D144" i="107"/>
  <c r="D143" i="107"/>
  <c r="D142" i="107"/>
  <c r="D141" i="107"/>
  <c r="D140" i="107"/>
  <c r="D139" i="107"/>
  <c r="D138" i="107"/>
  <c r="D137" i="107"/>
  <c r="D136" i="107"/>
  <c r="D135" i="107"/>
  <c r="D134" i="107"/>
  <c r="D133" i="107"/>
  <c r="D132" i="107"/>
  <c r="D131" i="107"/>
  <c r="D130" i="107"/>
  <c r="D129" i="107"/>
  <c r="D128" i="107"/>
  <c r="D127" i="107"/>
  <c r="D126" i="107"/>
  <c r="D125" i="107"/>
  <c r="D124" i="107"/>
  <c r="D123" i="107"/>
  <c r="D122" i="107"/>
  <c r="D121" i="107"/>
  <c r="D120" i="107"/>
  <c r="D119" i="107"/>
  <c r="D118" i="107"/>
  <c r="D117" i="107"/>
  <c r="D116" i="107"/>
  <c r="D115" i="107"/>
  <c r="D114" i="107"/>
  <c r="D113" i="107"/>
  <c r="D112" i="107"/>
  <c r="D111" i="107"/>
  <c r="D110" i="107"/>
  <c r="D109" i="107"/>
  <c r="D108" i="107"/>
  <c r="D107" i="107"/>
  <c r="D106" i="107"/>
  <c r="D105" i="107"/>
  <c r="D104" i="107"/>
  <c r="D103" i="107"/>
  <c r="D102" i="107"/>
  <c r="D101" i="107"/>
  <c r="D100" i="107"/>
  <c r="D99" i="107"/>
  <c r="D98" i="107"/>
  <c r="D97" i="107"/>
  <c r="D96" i="107"/>
  <c r="D95" i="107"/>
  <c r="D94" i="107"/>
  <c r="D93" i="107"/>
  <c r="D92" i="107"/>
  <c r="D91" i="107"/>
  <c r="D90" i="107"/>
  <c r="D89" i="107"/>
  <c r="D88" i="107"/>
  <c r="D87" i="107"/>
  <c r="D86" i="107"/>
  <c r="D85" i="107"/>
  <c r="D84" i="107"/>
  <c r="D83" i="107"/>
  <c r="D82" i="107"/>
  <c r="D81" i="107"/>
  <c r="D80" i="107"/>
  <c r="D79" i="107"/>
  <c r="D78" i="107"/>
  <c r="D77" i="107"/>
  <c r="D76" i="107"/>
  <c r="D75" i="107"/>
  <c r="D74" i="107"/>
  <c r="D73" i="107"/>
  <c r="D72" i="107"/>
  <c r="D71" i="107"/>
  <c r="D70" i="107"/>
  <c r="D69" i="107"/>
  <c r="D68" i="107"/>
  <c r="D67" i="107"/>
  <c r="D66" i="107"/>
  <c r="D65" i="107"/>
  <c r="D64" i="107"/>
  <c r="D63" i="107"/>
  <c r="D62" i="107"/>
  <c r="D61" i="107"/>
  <c r="D60" i="107"/>
  <c r="D59" i="107"/>
  <c r="D58" i="107"/>
  <c r="D57" i="107"/>
  <c r="D56" i="107"/>
  <c r="D55" i="107"/>
  <c r="D54" i="107"/>
  <c r="D53" i="107"/>
  <c r="D52" i="107"/>
  <c r="D51" i="107"/>
  <c r="D49" i="107"/>
  <c r="D48" i="107"/>
  <c r="D47" i="107"/>
  <c r="D46" i="107"/>
  <c r="D45" i="107"/>
  <c r="D44" i="107"/>
  <c r="D43" i="107"/>
  <c r="D42" i="107"/>
  <c r="D41" i="107"/>
  <c r="D40" i="107"/>
  <c r="D39" i="107"/>
  <c r="D38" i="107"/>
  <c r="D37" i="107"/>
  <c r="D36" i="107"/>
  <c r="D35" i="107"/>
  <c r="D34" i="107"/>
  <c r="D33" i="107"/>
  <c r="D32" i="107"/>
  <c r="D31" i="107"/>
  <c r="D30" i="107"/>
  <c r="D29" i="107"/>
  <c r="D28" i="107"/>
  <c r="D27" i="107"/>
  <c r="D26" i="107"/>
  <c r="D25" i="107"/>
  <c r="D24" i="107"/>
  <c r="D23" i="107"/>
  <c r="D22" i="107"/>
  <c r="D21" i="107"/>
  <c r="D20" i="107"/>
  <c r="D19" i="107"/>
  <c r="D18" i="107"/>
  <c r="D17" i="107"/>
  <c r="D16" i="107"/>
  <c r="D15" i="107"/>
  <c r="D14" i="107"/>
  <c r="D13" i="107"/>
  <c r="D12" i="107"/>
  <c r="D11" i="107"/>
  <c r="D10" i="107"/>
  <c r="D9" i="107"/>
  <c r="D8" i="107"/>
  <c r="D7" i="107"/>
  <c r="D6" i="107"/>
  <c r="D5" i="107"/>
  <c r="D4" i="107"/>
  <c r="N32" i="76"/>
  <c r="N31" i="76"/>
  <c r="D157" i="100" l="1"/>
  <c r="D158" i="100"/>
  <c r="D159" i="100"/>
  <c r="D160" i="100"/>
  <c r="D161" i="100"/>
  <c r="D162" i="100"/>
  <c r="D163" i="100"/>
  <c r="D164" i="100"/>
  <c r="D165" i="100"/>
  <c r="D166" i="100"/>
  <c r="S34" i="77" s="1"/>
  <c r="D6" i="100"/>
  <c r="D7" i="100"/>
  <c r="D8" i="100"/>
  <c r="D9" i="100"/>
  <c r="D10" i="100"/>
  <c r="D11" i="100"/>
  <c r="D12" i="100"/>
  <c r="D13" i="100"/>
  <c r="D14" i="100"/>
  <c r="D15" i="100"/>
  <c r="D16" i="100"/>
  <c r="D17" i="100"/>
  <c r="D18" i="100"/>
  <c r="D19" i="100"/>
  <c r="D20" i="100"/>
  <c r="D21" i="100"/>
  <c r="D22" i="100"/>
  <c r="D23" i="100"/>
  <c r="D24" i="100"/>
  <c r="D25" i="100"/>
  <c r="D26" i="100"/>
  <c r="D27" i="100"/>
  <c r="D28" i="100"/>
  <c r="D29" i="100"/>
  <c r="D30" i="100"/>
  <c r="D31" i="100"/>
  <c r="D32" i="100"/>
  <c r="D33" i="100"/>
  <c r="D34" i="100"/>
  <c r="D35" i="100"/>
  <c r="D36" i="100"/>
  <c r="D37" i="100"/>
  <c r="D38" i="100"/>
  <c r="D39" i="100"/>
  <c r="D40" i="100"/>
  <c r="D41" i="100"/>
  <c r="D42" i="100"/>
  <c r="D43" i="100"/>
  <c r="D44" i="100"/>
  <c r="D45" i="100"/>
  <c r="D46" i="100"/>
  <c r="D47" i="100"/>
  <c r="D48" i="100"/>
  <c r="D49" i="100"/>
  <c r="D50" i="100"/>
  <c r="D51" i="100"/>
  <c r="D52" i="100"/>
  <c r="D53" i="100"/>
  <c r="D54" i="100"/>
  <c r="D55" i="100"/>
  <c r="D56" i="100"/>
  <c r="D57" i="100"/>
  <c r="D58" i="100"/>
  <c r="D59" i="100"/>
  <c r="D60" i="100"/>
  <c r="D61" i="100"/>
  <c r="D62" i="100"/>
  <c r="D63" i="100"/>
  <c r="D64" i="100"/>
  <c r="D65" i="100"/>
  <c r="D66" i="100"/>
  <c r="D67" i="100"/>
  <c r="D68" i="100"/>
  <c r="D69" i="100"/>
  <c r="D70" i="100"/>
  <c r="D71" i="100"/>
  <c r="D72" i="100"/>
  <c r="D73" i="100"/>
  <c r="D74" i="100"/>
  <c r="D75" i="100"/>
  <c r="D76" i="100"/>
  <c r="D77" i="100"/>
  <c r="D78" i="100"/>
  <c r="D79" i="100"/>
  <c r="D80" i="100"/>
  <c r="D81" i="100"/>
  <c r="D82" i="100"/>
  <c r="D83" i="100"/>
  <c r="D84" i="100"/>
  <c r="D85" i="100"/>
  <c r="D86" i="100"/>
  <c r="D87" i="100"/>
  <c r="D88" i="100"/>
  <c r="D89" i="100"/>
  <c r="D90" i="100"/>
  <c r="D91" i="100"/>
  <c r="D92" i="100"/>
  <c r="D93" i="100"/>
  <c r="D94" i="100"/>
  <c r="D95" i="100"/>
  <c r="D96" i="100"/>
  <c r="D97" i="100"/>
  <c r="D98" i="100"/>
  <c r="D99" i="100"/>
  <c r="D100" i="100"/>
  <c r="D101" i="100"/>
  <c r="D102" i="100"/>
  <c r="D103" i="100"/>
  <c r="D104" i="100"/>
  <c r="D105" i="100"/>
  <c r="D106" i="100"/>
  <c r="D108" i="100"/>
  <c r="D109" i="100"/>
  <c r="D110" i="100"/>
  <c r="D111" i="100"/>
  <c r="D112" i="100"/>
  <c r="D113" i="100"/>
  <c r="D114" i="100"/>
  <c r="D115" i="100"/>
  <c r="D116" i="100"/>
  <c r="D117" i="100"/>
  <c r="D118" i="100"/>
  <c r="D119" i="100"/>
  <c r="D120" i="100"/>
  <c r="D121" i="100"/>
  <c r="D122" i="100"/>
  <c r="D123" i="100"/>
  <c r="D124" i="100"/>
  <c r="D125" i="100"/>
  <c r="D126" i="100"/>
  <c r="D127" i="100"/>
  <c r="D128" i="100"/>
  <c r="D129" i="100"/>
  <c r="D130" i="100"/>
  <c r="D131" i="100"/>
  <c r="D132" i="100"/>
  <c r="D133" i="100"/>
  <c r="D134" i="100"/>
  <c r="D135" i="100"/>
  <c r="D136" i="100"/>
  <c r="D137" i="100"/>
  <c r="D138" i="100"/>
  <c r="D139" i="100"/>
  <c r="D140" i="100"/>
  <c r="D141" i="100"/>
  <c r="D142" i="100"/>
  <c r="D143" i="100"/>
  <c r="D144" i="100"/>
  <c r="D145" i="100"/>
  <c r="D146" i="100"/>
  <c r="D147" i="100"/>
  <c r="D148" i="100"/>
  <c r="D149" i="100"/>
  <c r="D150" i="100"/>
  <c r="D151" i="100"/>
  <c r="D152" i="100"/>
  <c r="D153" i="100"/>
  <c r="D154" i="100"/>
  <c r="D155" i="100"/>
  <c r="D156" i="100"/>
  <c r="D5" i="100"/>
  <c r="D157" i="95" l="1"/>
  <c r="D158" i="95"/>
  <c r="D159" i="95"/>
  <c r="D160" i="95"/>
  <c r="D161" i="95"/>
  <c r="D162" i="95"/>
  <c r="D163" i="95"/>
  <c r="D164" i="95"/>
  <c r="D165" i="95"/>
  <c r="D166" i="95"/>
  <c r="D6" i="95"/>
  <c r="D7" i="95"/>
  <c r="D8" i="95"/>
  <c r="D9" i="95"/>
  <c r="D10" i="95"/>
  <c r="D11" i="95"/>
  <c r="D12" i="95"/>
  <c r="D13" i="95"/>
  <c r="D14" i="95"/>
  <c r="D15" i="95"/>
  <c r="D16" i="95"/>
  <c r="D17" i="95"/>
  <c r="D18" i="95"/>
  <c r="D19" i="95"/>
  <c r="D20" i="95"/>
  <c r="D21" i="95"/>
  <c r="D22" i="95"/>
  <c r="D23" i="95"/>
  <c r="D24" i="95"/>
  <c r="D25" i="95"/>
  <c r="D26" i="95"/>
  <c r="D27" i="95"/>
  <c r="D28" i="95"/>
  <c r="D29" i="95"/>
  <c r="D30" i="95"/>
  <c r="D31" i="95"/>
  <c r="D32" i="95"/>
  <c r="D33" i="95"/>
  <c r="D34" i="95"/>
  <c r="D35" i="95"/>
  <c r="D36" i="95"/>
  <c r="D37" i="95"/>
  <c r="D38" i="95"/>
  <c r="D39" i="95"/>
  <c r="D40" i="95"/>
  <c r="D41" i="95"/>
  <c r="D42" i="95"/>
  <c r="D43" i="95"/>
  <c r="D44" i="95"/>
  <c r="D45" i="95"/>
  <c r="D46" i="95"/>
  <c r="D47" i="95"/>
  <c r="D48" i="95"/>
  <c r="D49" i="95"/>
  <c r="D50" i="95"/>
  <c r="D51" i="95"/>
  <c r="D52" i="95"/>
  <c r="D53" i="95"/>
  <c r="D54" i="95"/>
  <c r="D55" i="95"/>
  <c r="D56" i="95"/>
  <c r="D57" i="95"/>
  <c r="D58" i="95"/>
  <c r="D59" i="95"/>
  <c r="D60" i="95"/>
  <c r="D61" i="95"/>
  <c r="D62" i="95"/>
  <c r="D63" i="95"/>
  <c r="D64" i="95"/>
  <c r="D65" i="95"/>
  <c r="D66" i="95"/>
  <c r="D67" i="95"/>
  <c r="D68" i="95"/>
  <c r="D69" i="95"/>
  <c r="D70" i="95"/>
  <c r="D71" i="95"/>
  <c r="D72" i="95"/>
  <c r="D73" i="95"/>
  <c r="D74" i="95"/>
  <c r="D75" i="95"/>
  <c r="D76" i="95"/>
  <c r="D77" i="95"/>
  <c r="D78" i="95"/>
  <c r="D79" i="95"/>
  <c r="D80" i="95"/>
  <c r="D81" i="95"/>
  <c r="D82" i="95"/>
  <c r="D83" i="95"/>
  <c r="D84" i="95"/>
  <c r="D85" i="95"/>
  <c r="D86" i="95"/>
  <c r="D87" i="95"/>
  <c r="D88" i="95"/>
  <c r="D89" i="95"/>
  <c r="D90" i="95"/>
  <c r="D91" i="95"/>
  <c r="D92" i="95"/>
  <c r="D93" i="95"/>
  <c r="D94" i="95"/>
  <c r="D95" i="95"/>
  <c r="D96" i="95"/>
  <c r="D97" i="95"/>
  <c r="D98" i="95"/>
  <c r="D99" i="95"/>
  <c r="D100" i="95"/>
  <c r="D101" i="95"/>
  <c r="D102" i="95"/>
  <c r="D103" i="95"/>
  <c r="D104" i="95"/>
  <c r="D105" i="95"/>
  <c r="D106" i="95"/>
  <c r="D107" i="95"/>
  <c r="D108" i="95"/>
  <c r="D109" i="95"/>
  <c r="D110" i="95"/>
  <c r="D111" i="95"/>
  <c r="D112" i="95"/>
  <c r="D113" i="95"/>
  <c r="D114" i="95"/>
  <c r="D115" i="95"/>
  <c r="D116" i="95"/>
  <c r="D117" i="95"/>
  <c r="D118" i="95"/>
  <c r="D119" i="95"/>
  <c r="D120" i="95"/>
  <c r="D121" i="95"/>
  <c r="D122" i="95"/>
  <c r="D123" i="95"/>
  <c r="D124" i="95"/>
  <c r="D125" i="95"/>
  <c r="D126" i="95"/>
  <c r="D127" i="95"/>
  <c r="D128" i="95"/>
  <c r="D129" i="95"/>
  <c r="D130" i="95"/>
  <c r="D131" i="95"/>
  <c r="D132" i="95"/>
  <c r="D133" i="95"/>
  <c r="D134" i="95"/>
  <c r="D135" i="95"/>
  <c r="D136" i="95"/>
  <c r="D137" i="95"/>
  <c r="D138" i="95"/>
  <c r="D139" i="95"/>
  <c r="D140" i="95"/>
  <c r="D141" i="95"/>
  <c r="D142" i="95"/>
  <c r="D143" i="95"/>
  <c r="D144" i="95"/>
  <c r="D145" i="95"/>
  <c r="D146" i="95"/>
  <c r="D147" i="95"/>
  <c r="D148" i="95"/>
  <c r="D149" i="95"/>
  <c r="D150" i="95"/>
  <c r="D151" i="95"/>
  <c r="D152" i="95"/>
  <c r="D153" i="95"/>
  <c r="D154" i="95"/>
  <c r="D155" i="95"/>
  <c r="D156" i="95"/>
  <c r="D5" i="95"/>
  <c r="D157" i="93" l="1"/>
  <c r="D158" i="93"/>
  <c r="D159" i="93"/>
  <c r="D160" i="93"/>
  <c r="D161" i="93"/>
  <c r="D162" i="93"/>
  <c r="D163" i="93"/>
  <c r="D164" i="93"/>
  <c r="D165" i="93"/>
  <c r="D166" i="93"/>
  <c r="D7" i="93"/>
  <c r="D8" i="93"/>
  <c r="D9" i="93"/>
  <c r="D10" i="93"/>
  <c r="D11" i="93"/>
  <c r="D12" i="93"/>
  <c r="D13" i="93"/>
  <c r="D14" i="93"/>
  <c r="D15" i="93"/>
  <c r="D16" i="93"/>
  <c r="D17" i="93"/>
  <c r="D18" i="93"/>
  <c r="D19" i="93"/>
  <c r="D20" i="93"/>
  <c r="D21" i="93"/>
  <c r="D22" i="93"/>
  <c r="D23" i="93"/>
  <c r="D24" i="93"/>
  <c r="D25" i="93"/>
  <c r="D26" i="93"/>
  <c r="D27" i="93"/>
  <c r="D28" i="93"/>
  <c r="D29" i="93"/>
  <c r="D30" i="93"/>
  <c r="D31" i="93"/>
  <c r="D32" i="93"/>
  <c r="D33" i="93"/>
  <c r="D34" i="93"/>
  <c r="D35" i="93"/>
  <c r="D36" i="93"/>
  <c r="D37" i="93"/>
  <c r="D38" i="93"/>
  <c r="D39" i="93"/>
  <c r="D40" i="93"/>
  <c r="D41" i="93"/>
  <c r="D42" i="93"/>
  <c r="D43" i="93"/>
  <c r="D44" i="93"/>
  <c r="D45" i="93"/>
  <c r="D46" i="93"/>
  <c r="D47" i="93"/>
  <c r="D48" i="93"/>
  <c r="D49" i="93"/>
  <c r="D50" i="93"/>
  <c r="D51" i="93"/>
  <c r="D52" i="93"/>
  <c r="D53" i="93"/>
  <c r="D54" i="93"/>
  <c r="D55" i="93"/>
  <c r="D56" i="93"/>
  <c r="D57" i="93"/>
  <c r="D58" i="93"/>
  <c r="D59" i="93"/>
  <c r="D60" i="93"/>
  <c r="D61" i="93"/>
  <c r="D62" i="93"/>
  <c r="D63" i="93"/>
  <c r="D64" i="93"/>
  <c r="D65" i="93"/>
  <c r="D66" i="93"/>
  <c r="D67" i="93"/>
  <c r="D68" i="93"/>
  <c r="D69" i="93"/>
  <c r="D70" i="93"/>
  <c r="D71" i="93"/>
  <c r="D72" i="93"/>
  <c r="D73" i="93"/>
  <c r="D74" i="93"/>
  <c r="D75" i="93"/>
  <c r="D76" i="93"/>
  <c r="D77" i="93"/>
  <c r="D78" i="93"/>
  <c r="D79" i="93"/>
  <c r="D80" i="93"/>
  <c r="D81" i="93"/>
  <c r="D82" i="93"/>
  <c r="D83" i="93"/>
  <c r="D84" i="93"/>
  <c r="D85" i="93"/>
  <c r="D86" i="93"/>
  <c r="D87" i="93"/>
  <c r="D88" i="93"/>
  <c r="D89" i="93"/>
  <c r="D90" i="93"/>
  <c r="D91" i="93"/>
  <c r="D92" i="93"/>
  <c r="D93" i="93"/>
  <c r="D94" i="93"/>
  <c r="D95" i="93"/>
  <c r="D96" i="93"/>
  <c r="D97" i="93"/>
  <c r="D98" i="93"/>
  <c r="D99" i="93"/>
  <c r="D100" i="93"/>
  <c r="D101" i="93"/>
  <c r="D102" i="93"/>
  <c r="D103" i="93"/>
  <c r="D104" i="93"/>
  <c r="D105" i="93"/>
  <c r="D106" i="93"/>
  <c r="D107" i="93"/>
  <c r="D108" i="93"/>
  <c r="D109" i="93"/>
  <c r="D110" i="93"/>
  <c r="D111" i="93"/>
  <c r="D112" i="93"/>
  <c r="D113" i="93"/>
  <c r="D114" i="93"/>
  <c r="D115" i="93"/>
  <c r="D116" i="93"/>
  <c r="D117" i="93"/>
  <c r="D118" i="93"/>
  <c r="D119" i="93"/>
  <c r="D120" i="93"/>
  <c r="D121" i="93"/>
  <c r="D122" i="93"/>
  <c r="D123" i="93"/>
  <c r="D124" i="93"/>
  <c r="D125" i="93"/>
  <c r="D126" i="93"/>
  <c r="D127" i="93"/>
  <c r="D128" i="93"/>
  <c r="D129" i="93"/>
  <c r="D130" i="93"/>
  <c r="D131" i="93"/>
  <c r="D132" i="93"/>
  <c r="D133" i="93"/>
  <c r="D134" i="93"/>
  <c r="D135" i="93"/>
  <c r="D136" i="93"/>
  <c r="D137" i="93"/>
  <c r="D138" i="93"/>
  <c r="D139" i="93"/>
  <c r="D140" i="93"/>
  <c r="D141" i="93"/>
  <c r="D142" i="93"/>
  <c r="D143" i="93"/>
  <c r="D144" i="93"/>
  <c r="D145" i="93"/>
  <c r="D146" i="93"/>
  <c r="D147" i="93"/>
  <c r="D148" i="93"/>
  <c r="D149" i="93"/>
  <c r="D150" i="93"/>
  <c r="D151" i="93"/>
  <c r="D152" i="93"/>
  <c r="D153" i="93"/>
  <c r="D154" i="93"/>
  <c r="D155" i="93"/>
  <c r="D156" i="93"/>
  <c r="D6" i="96" l="1"/>
  <c r="D7" i="96"/>
  <c r="D8" i="96"/>
  <c r="D9" i="96"/>
  <c r="D10" i="96"/>
  <c r="D11" i="96"/>
  <c r="D12" i="96"/>
  <c r="D13" i="96"/>
  <c r="D14" i="96"/>
  <c r="D15" i="96"/>
  <c r="D16" i="96"/>
  <c r="D17" i="96"/>
  <c r="D18" i="96"/>
  <c r="D19" i="96"/>
  <c r="D20" i="96"/>
  <c r="D21" i="96"/>
  <c r="D22" i="96"/>
  <c r="D23" i="96"/>
  <c r="D24" i="96"/>
  <c r="D25" i="96"/>
  <c r="D26" i="96"/>
  <c r="D27" i="96"/>
  <c r="D28" i="96"/>
  <c r="D29" i="96"/>
  <c r="D30" i="96"/>
  <c r="D31" i="96"/>
  <c r="D32" i="96"/>
  <c r="D33" i="96"/>
  <c r="D34" i="96"/>
  <c r="D35" i="96"/>
  <c r="D36" i="96"/>
  <c r="D37" i="96"/>
  <c r="D38" i="96"/>
  <c r="D39" i="96"/>
  <c r="D40" i="96"/>
  <c r="D41" i="96"/>
  <c r="D42" i="96"/>
  <c r="D43" i="96"/>
  <c r="D44" i="96"/>
  <c r="D45" i="96"/>
  <c r="D46" i="96"/>
  <c r="D47" i="96"/>
  <c r="D48" i="96"/>
  <c r="D49" i="96"/>
  <c r="D50" i="96"/>
  <c r="D51" i="96"/>
  <c r="D52" i="96"/>
  <c r="D53" i="96"/>
  <c r="D54" i="96"/>
  <c r="D55" i="96"/>
  <c r="D56" i="96"/>
  <c r="D57" i="96"/>
  <c r="D58" i="96"/>
  <c r="D59" i="96"/>
  <c r="D60" i="96"/>
  <c r="D61" i="96"/>
  <c r="D62" i="96"/>
  <c r="D63" i="96"/>
  <c r="D64" i="96"/>
  <c r="D65" i="96"/>
  <c r="D66" i="96"/>
  <c r="D67" i="96"/>
  <c r="D68" i="96"/>
  <c r="D69" i="96"/>
  <c r="D70" i="96"/>
  <c r="D71" i="96"/>
  <c r="D72" i="96"/>
  <c r="D73" i="96"/>
  <c r="D74" i="96"/>
  <c r="D75" i="96"/>
  <c r="D76" i="96"/>
  <c r="D77" i="96"/>
  <c r="D78" i="96"/>
  <c r="D79" i="96"/>
  <c r="D80" i="96"/>
  <c r="D81" i="96"/>
  <c r="D82" i="96"/>
  <c r="D83" i="96"/>
  <c r="D84" i="96"/>
  <c r="D85" i="96"/>
  <c r="D86" i="96"/>
  <c r="D87" i="96"/>
  <c r="D88" i="96"/>
  <c r="D89" i="96"/>
  <c r="D90" i="96"/>
  <c r="D91" i="96"/>
  <c r="D92" i="96"/>
  <c r="D93" i="96"/>
  <c r="D94" i="96"/>
  <c r="D95" i="96"/>
  <c r="D96" i="96"/>
  <c r="D97" i="96"/>
  <c r="D98" i="96"/>
  <c r="D99" i="96"/>
  <c r="D100" i="96"/>
  <c r="D101" i="96"/>
  <c r="D102" i="96"/>
  <c r="D103" i="96"/>
  <c r="D104" i="96"/>
  <c r="D105" i="96"/>
  <c r="D106" i="96"/>
  <c r="D107" i="96"/>
  <c r="D108" i="96"/>
  <c r="D109" i="96"/>
  <c r="D110" i="96"/>
  <c r="D111" i="96"/>
  <c r="D112" i="96"/>
  <c r="D113" i="96"/>
  <c r="D114" i="96"/>
  <c r="D115" i="96"/>
  <c r="D116" i="96"/>
  <c r="D117" i="96"/>
  <c r="D118" i="96"/>
  <c r="D119" i="96"/>
  <c r="D120" i="96"/>
  <c r="D121" i="96"/>
  <c r="D122" i="96"/>
  <c r="D123" i="96"/>
  <c r="D124" i="96"/>
  <c r="D125" i="96"/>
  <c r="D126" i="96"/>
  <c r="D127" i="96"/>
  <c r="D128" i="96"/>
  <c r="D129" i="96"/>
  <c r="D130" i="96"/>
  <c r="D131" i="96"/>
  <c r="D132" i="96"/>
  <c r="D133" i="96"/>
  <c r="D134" i="96"/>
  <c r="D135" i="96"/>
  <c r="D136" i="96"/>
  <c r="D137" i="96"/>
  <c r="D138" i="96"/>
  <c r="D139" i="96"/>
  <c r="D140" i="96"/>
  <c r="D141" i="96"/>
  <c r="D142" i="96"/>
  <c r="D143" i="96"/>
  <c r="D144" i="96"/>
  <c r="D145" i="96"/>
  <c r="D146" i="96"/>
  <c r="D147" i="96"/>
  <c r="D148" i="96"/>
  <c r="D149" i="96"/>
  <c r="D150" i="96"/>
  <c r="D151" i="96"/>
  <c r="D152" i="96"/>
  <c r="D153" i="96"/>
  <c r="D154" i="96"/>
  <c r="D155" i="96"/>
  <c r="D156" i="96"/>
  <c r="D157" i="96"/>
  <c r="D158" i="96"/>
  <c r="D159" i="96"/>
  <c r="D160" i="96"/>
  <c r="D161" i="96"/>
  <c r="D162" i="96"/>
  <c r="D163" i="96"/>
  <c r="D164" i="96"/>
  <c r="D165" i="96"/>
  <c r="D166" i="96"/>
  <c r="D5" i="96"/>
  <c r="D6" i="94" l="1"/>
  <c r="D7" i="94"/>
  <c r="D8" i="94"/>
  <c r="D9" i="94"/>
  <c r="D10" i="94"/>
  <c r="D11" i="94"/>
  <c r="D12" i="94"/>
  <c r="D13" i="94"/>
  <c r="D14" i="94"/>
  <c r="D15" i="94"/>
  <c r="D16" i="94"/>
  <c r="D17" i="94"/>
  <c r="D18" i="94"/>
  <c r="D19" i="94"/>
  <c r="D20" i="94"/>
  <c r="D21" i="94"/>
  <c r="D22" i="94"/>
  <c r="D23" i="94"/>
  <c r="D24" i="94"/>
  <c r="D25" i="94"/>
  <c r="D26" i="94"/>
  <c r="D27" i="94"/>
  <c r="D28" i="94"/>
  <c r="D29" i="94"/>
  <c r="D30" i="94"/>
  <c r="D31" i="94"/>
  <c r="D32" i="94"/>
  <c r="D33" i="94"/>
  <c r="D34" i="94"/>
  <c r="D35" i="94"/>
  <c r="D36" i="94"/>
  <c r="D37" i="94"/>
  <c r="D38" i="94"/>
  <c r="D39" i="94"/>
  <c r="D40" i="94"/>
  <c r="D41" i="94"/>
  <c r="D42" i="94"/>
  <c r="D43" i="94"/>
  <c r="D44" i="94"/>
  <c r="D45" i="94"/>
  <c r="D46" i="94"/>
  <c r="D47" i="94"/>
  <c r="D48" i="94"/>
  <c r="D49" i="94"/>
  <c r="D50" i="94"/>
  <c r="D51" i="94"/>
  <c r="D52" i="94"/>
  <c r="D53" i="94"/>
  <c r="D54" i="94"/>
  <c r="D55" i="94"/>
  <c r="D56" i="94"/>
  <c r="D57" i="94"/>
  <c r="D58" i="94"/>
  <c r="D59" i="94"/>
  <c r="D60" i="94"/>
  <c r="D61" i="94"/>
  <c r="D62" i="94"/>
  <c r="D63" i="94"/>
  <c r="D64" i="94"/>
  <c r="D65" i="94"/>
  <c r="D66" i="94"/>
  <c r="D67" i="94"/>
  <c r="D68" i="94"/>
  <c r="D69" i="94"/>
  <c r="D70" i="94"/>
  <c r="D71" i="94"/>
  <c r="D72" i="94"/>
  <c r="D73" i="94"/>
  <c r="D74" i="94"/>
  <c r="D75" i="94"/>
  <c r="D76" i="94"/>
  <c r="D77" i="94"/>
  <c r="D78" i="94"/>
  <c r="D79" i="94"/>
  <c r="D80" i="94"/>
  <c r="D81" i="94"/>
  <c r="D82" i="94"/>
  <c r="D83" i="94"/>
  <c r="D84" i="94"/>
  <c r="D85" i="94"/>
  <c r="D86" i="94"/>
  <c r="D87" i="94"/>
  <c r="D88" i="94"/>
  <c r="D89" i="94"/>
  <c r="D90" i="94"/>
  <c r="D91" i="94"/>
  <c r="D92" i="94"/>
  <c r="D93" i="94"/>
  <c r="D94" i="94"/>
  <c r="D95" i="94"/>
  <c r="D96" i="94"/>
  <c r="D97" i="94"/>
  <c r="D98" i="94"/>
  <c r="D99" i="94"/>
  <c r="D100" i="94"/>
  <c r="D101" i="94"/>
  <c r="D102" i="94"/>
  <c r="D103" i="94"/>
  <c r="D104" i="94"/>
  <c r="D105" i="94"/>
  <c r="D106" i="94"/>
  <c r="D107" i="94"/>
  <c r="D108" i="94"/>
  <c r="D109" i="94"/>
  <c r="D110" i="94"/>
  <c r="D111" i="94"/>
  <c r="D112" i="94"/>
  <c r="D113" i="94"/>
  <c r="D114" i="94"/>
  <c r="D115" i="94"/>
  <c r="D116" i="94"/>
  <c r="D117" i="94"/>
  <c r="D118" i="94"/>
  <c r="D119" i="94"/>
  <c r="D120" i="94"/>
  <c r="D121" i="94"/>
  <c r="D122" i="94"/>
  <c r="D123" i="94"/>
  <c r="D124" i="94"/>
  <c r="D125" i="94"/>
  <c r="D126" i="94"/>
  <c r="D127" i="94"/>
  <c r="D128" i="94"/>
  <c r="D129" i="94"/>
  <c r="D130" i="94"/>
  <c r="D131" i="94"/>
  <c r="D132" i="94"/>
  <c r="D133" i="94"/>
  <c r="D134" i="94"/>
  <c r="D135" i="94"/>
  <c r="D136" i="94"/>
  <c r="D137" i="94"/>
  <c r="D138" i="94"/>
  <c r="D139" i="94"/>
  <c r="D140" i="94"/>
  <c r="D141" i="94"/>
  <c r="D142" i="94"/>
  <c r="D143" i="94"/>
  <c r="D144" i="94"/>
  <c r="D145" i="94"/>
  <c r="D146" i="94"/>
  <c r="D147" i="94"/>
  <c r="D148" i="94"/>
  <c r="D149" i="94"/>
  <c r="D150" i="94"/>
  <c r="D151" i="94"/>
  <c r="D152" i="94"/>
  <c r="D153" i="94"/>
  <c r="D154" i="94"/>
  <c r="D155" i="94"/>
  <c r="D156" i="94"/>
  <c r="D157" i="94"/>
  <c r="D158" i="94"/>
  <c r="D159" i="94"/>
  <c r="D160" i="94"/>
  <c r="D161" i="94"/>
  <c r="D162" i="94"/>
  <c r="D163" i="94"/>
  <c r="D164" i="94"/>
  <c r="D165" i="94"/>
  <c r="D166" i="94"/>
  <c r="D5" i="94"/>
  <c r="D158" i="101" l="1"/>
  <c r="D159" i="101"/>
  <c r="D160" i="101"/>
  <c r="D161" i="101"/>
  <c r="D162" i="101"/>
  <c r="D163" i="101"/>
  <c r="D164" i="101"/>
  <c r="D165" i="101"/>
  <c r="D157" i="101"/>
  <c r="D6" i="101"/>
  <c r="D7" i="101"/>
  <c r="D8" i="101"/>
  <c r="D9" i="101"/>
  <c r="D10" i="101"/>
  <c r="D11" i="101"/>
  <c r="D12" i="101"/>
  <c r="D13" i="101"/>
  <c r="D14" i="101"/>
  <c r="D15" i="101"/>
  <c r="D16" i="101"/>
  <c r="D17" i="101"/>
  <c r="D18" i="101"/>
  <c r="D19" i="101"/>
  <c r="D20" i="101"/>
  <c r="D21" i="101"/>
  <c r="D22" i="101"/>
  <c r="D23" i="101"/>
  <c r="D24" i="101"/>
  <c r="D25" i="101"/>
  <c r="D26" i="101"/>
  <c r="D27" i="101"/>
  <c r="D28" i="101"/>
  <c r="D29" i="101"/>
  <c r="D30" i="101"/>
  <c r="D31" i="101"/>
  <c r="D32" i="101"/>
  <c r="D33" i="101"/>
  <c r="D34" i="101"/>
  <c r="D35" i="101"/>
  <c r="D36" i="101"/>
  <c r="D37" i="101"/>
  <c r="D38" i="101"/>
  <c r="D39" i="101"/>
  <c r="D40" i="101"/>
  <c r="D41" i="101"/>
  <c r="D42" i="101"/>
  <c r="D43" i="101"/>
  <c r="D44" i="101"/>
  <c r="D45" i="101"/>
  <c r="D46" i="101"/>
  <c r="D47" i="101"/>
  <c r="D48" i="101"/>
  <c r="D49" i="101"/>
  <c r="D50" i="101"/>
  <c r="D51" i="101"/>
  <c r="D52" i="101"/>
  <c r="D53" i="101"/>
  <c r="D54" i="101"/>
  <c r="D55" i="101"/>
  <c r="D56" i="101"/>
  <c r="D57" i="101"/>
  <c r="D58" i="101"/>
  <c r="D59" i="101"/>
  <c r="D60" i="101"/>
  <c r="D61" i="101"/>
  <c r="D62" i="101"/>
  <c r="D63" i="101"/>
  <c r="D64" i="101"/>
  <c r="D65" i="101"/>
  <c r="D66" i="101"/>
  <c r="D67" i="101"/>
  <c r="D68" i="101"/>
  <c r="D69" i="101"/>
  <c r="D70" i="101"/>
  <c r="D71" i="101"/>
  <c r="D72" i="101"/>
  <c r="D73" i="101"/>
  <c r="D74" i="101"/>
  <c r="D75" i="101"/>
  <c r="D76" i="101"/>
  <c r="D77" i="101"/>
  <c r="D78" i="101"/>
  <c r="D79" i="101"/>
  <c r="D80" i="101"/>
  <c r="D81" i="101"/>
  <c r="D82" i="101"/>
  <c r="D83" i="101"/>
  <c r="D84" i="101"/>
  <c r="D85" i="101"/>
  <c r="D86" i="101"/>
  <c r="D87" i="101"/>
  <c r="D88" i="101"/>
  <c r="D89" i="101"/>
  <c r="D90" i="101"/>
  <c r="D91" i="101"/>
  <c r="D92" i="101"/>
  <c r="D93" i="101"/>
  <c r="D94" i="101"/>
  <c r="D95" i="101"/>
  <c r="D96" i="101"/>
  <c r="D97" i="101"/>
  <c r="D98" i="101"/>
  <c r="D99" i="101"/>
  <c r="D100" i="101"/>
  <c r="D101" i="101"/>
  <c r="D102" i="101"/>
  <c r="D103" i="101"/>
  <c r="D104" i="101"/>
  <c r="D105" i="101"/>
  <c r="D106" i="101"/>
  <c r="D107" i="101"/>
  <c r="D108" i="101"/>
  <c r="D109" i="101"/>
  <c r="D110" i="101"/>
  <c r="D111" i="101"/>
  <c r="D112" i="101"/>
  <c r="D113" i="101"/>
  <c r="D114" i="101"/>
  <c r="D115" i="101"/>
  <c r="D116" i="101"/>
  <c r="D117" i="101"/>
  <c r="D118" i="101"/>
  <c r="D119" i="101"/>
  <c r="D120" i="101"/>
  <c r="D121" i="101"/>
  <c r="D122" i="101"/>
  <c r="D123" i="101"/>
  <c r="D124" i="101"/>
  <c r="D125" i="101"/>
  <c r="D126" i="101"/>
  <c r="D127" i="101"/>
  <c r="D128" i="101"/>
  <c r="D129" i="101"/>
  <c r="D130" i="101"/>
  <c r="D131" i="101"/>
  <c r="D132" i="101"/>
  <c r="D133" i="101"/>
  <c r="D134" i="101"/>
  <c r="D135" i="101"/>
  <c r="D136" i="101"/>
  <c r="D137" i="101"/>
  <c r="D138" i="101"/>
  <c r="D139" i="101"/>
  <c r="D140" i="101"/>
  <c r="D141" i="101"/>
  <c r="D142" i="101"/>
  <c r="D143" i="101"/>
  <c r="D144" i="101"/>
  <c r="D145" i="101"/>
  <c r="D146" i="101"/>
  <c r="D147" i="101"/>
  <c r="D148" i="101"/>
  <c r="D149" i="101"/>
  <c r="D150" i="101"/>
  <c r="D151" i="101"/>
  <c r="D152" i="101"/>
  <c r="D153" i="101"/>
  <c r="D154" i="101"/>
  <c r="D155" i="101"/>
  <c r="D156" i="101"/>
  <c r="D166" i="101"/>
  <c r="G32" i="81" s="1"/>
  <c r="D5" i="101"/>
  <c r="D6" i="102" l="1"/>
  <c r="D7" i="102"/>
  <c r="D8" i="102"/>
  <c r="D9" i="102"/>
  <c r="D10" i="102"/>
  <c r="D11" i="102"/>
  <c r="D12" i="102"/>
  <c r="D13" i="102"/>
  <c r="D14" i="102"/>
  <c r="D15" i="102"/>
  <c r="D16" i="102"/>
  <c r="D17" i="102"/>
  <c r="D18" i="102"/>
  <c r="D19" i="102"/>
  <c r="D20" i="102"/>
  <c r="D21" i="102"/>
  <c r="D22" i="102"/>
  <c r="D23" i="102"/>
  <c r="D24" i="102"/>
  <c r="D25" i="102"/>
  <c r="D26" i="102"/>
  <c r="D27" i="102"/>
  <c r="D28" i="102"/>
  <c r="D29" i="102"/>
  <c r="D30" i="102"/>
  <c r="D31" i="102"/>
  <c r="D32" i="102"/>
  <c r="D33" i="102"/>
  <c r="D34" i="102"/>
  <c r="D35" i="102"/>
  <c r="D36" i="102"/>
  <c r="D37" i="102"/>
  <c r="D38" i="102"/>
  <c r="D39" i="102"/>
  <c r="D40" i="102"/>
  <c r="D41" i="102"/>
  <c r="D42" i="102"/>
  <c r="D43" i="102"/>
  <c r="D44" i="102"/>
  <c r="D45" i="102"/>
  <c r="D46" i="102"/>
  <c r="D47" i="102"/>
  <c r="D48" i="102"/>
  <c r="D49" i="102"/>
  <c r="D50" i="102"/>
  <c r="D51" i="102"/>
  <c r="D52" i="102"/>
  <c r="D53" i="102"/>
  <c r="D54" i="102"/>
  <c r="D55" i="102"/>
  <c r="D56" i="102"/>
  <c r="D57" i="102"/>
  <c r="D58" i="102"/>
  <c r="D59" i="102"/>
  <c r="D60" i="102"/>
  <c r="D61" i="102"/>
  <c r="D62" i="102"/>
  <c r="D63" i="102"/>
  <c r="D64" i="102"/>
  <c r="D65" i="102"/>
  <c r="D66" i="102"/>
  <c r="D67" i="102"/>
  <c r="D68" i="102"/>
  <c r="D69" i="102"/>
  <c r="D70" i="102"/>
  <c r="D71" i="102"/>
  <c r="D72" i="102"/>
  <c r="D73" i="102"/>
  <c r="D74" i="102"/>
  <c r="D75" i="102"/>
  <c r="D76" i="102"/>
  <c r="D77" i="102"/>
  <c r="D78" i="102"/>
  <c r="D79" i="102"/>
  <c r="D80" i="102"/>
  <c r="D81" i="102"/>
  <c r="D82" i="102"/>
  <c r="D83" i="102"/>
  <c r="D84" i="102"/>
  <c r="D85" i="102"/>
  <c r="D86" i="102"/>
  <c r="D87" i="102"/>
  <c r="D88" i="102"/>
  <c r="D89" i="102"/>
  <c r="D90" i="102"/>
  <c r="D91" i="102"/>
  <c r="D92" i="102"/>
  <c r="D93" i="102"/>
  <c r="D94" i="102"/>
  <c r="D95" i="102"/>
  <c r="D96" i="102"/>
  <c r="D97" i="102"/>
  <c r="D98" i="102"/>
  <c r="D99" i="102"/>
  <c r="D100" i="102"/>
  <c r="D101" i="102"/>
  <c r="D102" i="102"/>
  <c r="D103" i="102"/>
  <c r="D104" i="102"/>
  <c r="D105" i="102"/>
  <c r="D106" i="102"/>
  <c r="D107" i="102"/>
  <c r="D108" i="102"/>
  <c r="D109" i="102"/>
  <c r="D110" i="102"/>
  <c r="D111" i="102"/>
  <c r="D112" i="102"/>
  <c r="D113" i="102"/>
  <c r="D114" i="102"/>
  <c r="D115" i="102"/>
  <c r="D116" i="102"/>
  <c r="D117" i="102"/>
  <c r="D118" i="102"/>
  <c r="D119" i="102"/>
  <c r="D120" i="102"/>
  <c r="D121" i="102"/>
  <c r="D122" i="102"/>
  <c r="D123" i="102"/>
  <c r="D124" i="102"/>
  <c r="D125" i="102"/>
  <c r="D126" i="102"/>
  <c r="D127" i="102"/>
  <c r="D128" i="102"/>
  <c r="D129" i="102"/>
  <c r="D130" i="102"/>
  <c r="D131" i="102"/>
  <c r="D132" i="102"/>
  <c r="D133" i="102"/>
  <c r="D134" i="102"/>
  <c r="D135" i="102"/>
  <c r="D136" i="102"/>
  <c r="D137" i="102"/>
  <c r="D138" i="102"/>
  <c r="D139" i="102"/>
  <c r="D140" i="102"/>
  <c r="D141" i="102"/>
  <c r="D142" i="102"/>
  <c r="D143" i="102"/>
  <c r="D144" i="102"/>
  <c r="D145" i="102"/>
  <c r="D146" i="102"/>
  <c r="D147" i="102"/>
  <c r="D148" i="102"/>
  <c r="D149" i="102"/>
  <c r="D150" i="102"/>
  <c r="D151" i="102"/>
  <c r="D152" i="102"/>
  <c r="D153" i="102"/>
  <c r="D154" i="102"/>
  <c r="D155" i="102"/>
  <c r="D156" i="102"/>
  <c r="D157" i="102"/>
  <c r="D158" i="102"/>
  <c r="D159" i="102"/>
  <c r="D160" i="102"/>
  <c r="D161" i="102"/>
  <c r="D162" i="102"/>
  <c r="D163" i="102"/>
  <c r="D164" i="102"/>
  <c r="D165" i="102"/>
  <c r="D166" i="102"/>
  <c r="S31" i="77" s="1"/>
  <c r="D5" i="102"/>
  <c r="D155" i="82" l="1"/>
  <c r="D156" i="82"/>
  <c r="D157" i="82"/>
  <c r="D158" i="82"/>
  <c r="D159" i="82"/>
  <c r="D160" i="82"/>
  <c r="D161" i="82"/>
  <c r="D162" i="82"/>
  <c r="D163" i="82"/>
  <c r="D164" i="82"/>
  <c r="D165" i="82"/>
  <c r="D166" i="82"/>
  <c r="D153" i="82"/>
  <c r="D154" i="82"/>
  <c r="D119" i="106" l="1"/>
  <c r="D120" i="106"/>
  <c r="D121" i="106"/>
  <c r="D122" i="106"/>
  <c r="D123" i="106"/>
  <c r="D124" i="106"/>
  <c r="D125" i="106"/>
  <c r="D126" i="106"/>
  <c r="D127" i="106"/>
  <c r="D128" i="106"/>
  <c r="D129" i="106"/>
  <c r="D130" i="106"/>
  <c r="D131" i="106"/>
  <c r="D132" i="106"/>
  <c r="D133" i="106"/>
  <c r="D134" i="106"/>
  <c r="D135" i="106"/>
  <c r="D136" i="106"/>
  <c r="D137" i="106"/>
  <c r="D138" i="106"/>
  <c r="D139" i="106"/>
  <c r="D140" i="106"/>
  <c r="D141" i="106"/>
  <c r="D142" i="106"/>
  <c r="D143" i="106"/>
  <c r="D144" i="106"/>
  <c r="D145" i="106"/>
  <c r="D146" i="106"/>
  <c r="D147" i="106"/>
  <c r="D148" i="106"/>
  <c r="D149" i="106"/>
  <c r="D150" i="106"/>
  <c r="D151" i="106"/>
  <c r="D152" i="106"/>
  <c r="D153" i="106"/>
  <c r="D154" i="106"/>
  <c r="D155" i="106"/>
  <c r="D156" i="106"/>
  <c r="D157" i="106"/>
  <c r="D158" i="106"/>
  <c r="D159" i="106"/>
  <c r="D160" i="106"/>
  <c r="D161" i="106"/>
  <c r="D162" i="106"/>
  <c r="D163" i="106"/>
  <c r="D164" i="106"/>
  <c r="D165" i="106"/>
  <c r="D4" i="106"/>
  <c r="D119" i="105"/>
  <c r="D120" i="105"/>
  <c r="D121" i="105"/>
  <c r="D122" i="105"/>
  <c r="D123" i="105"/>
  <c r="D124" i="105"/>
  <c r="D125" i="105"/>
  <c r="D126" i="105"/>
  <c r="D127" i="105"/>
  <c r="D128" i="105"/>
  <c r="D129" i="105"/>
  <c r="D130" i="105"/>
  <c r="D131" i="105"/>
  <c r="D132" i="105"/>
  <c r="D133" i="105"/>
  <c r="D134" i="105"/>
  <c r="D135" i="105"/>
  <c r="D136" i="105"/>
  <c r="D137" i="105"/>
  <c r="D138" i="105"/>
  <c r="D139" i="105"/>
  <c r="D140" i="105"/>
  <c r="D141" i="105"/>
  <c r="D142" i="105"/>
  <c r="D143" i="105"/>
  <c r="D144" i="105"/>
  <c r="D145" i="105"/>
  <c r="D146" i="105"/>
  <c r="D147" i="105"/>
  <c r="D148" i="105"/>
  <c r="D149" i="105"/>
  <c r="D150" i="105"/>
  <c r="D151" i="105"/>
  <c r="D152" i="105"/>
  <c r="D153" i="105"/>
  <c r="D154" i="105"/>
  <c r="D155" i="105"/>
  <c r="D156" i="105"/>
  <c r="D157" i="105"/>
  <c r="D158" i="105"/>
  <c r="D159" i="105"/>
  <c r="D160" i="105"/>
  <c r="D161" i="105"/>
  <c r="D162" i="105"/>
  <c r="D163" i="105"/>
  <c r="D164" i="105"/>
  <c r="D165" i="105"/>
  <c r="G33" i="76" s="1"/>
  <c r="D4" i="105"/>
  <c r="D5" i="104"/>
  <c r="D6" i="104"/>
  <c r="D7" i="104"/>
  <c r="D8" i="104"/>
  <c r="D9" i="104"/>
  <c r="D10" i="104"/>
  <c r="D11" i="104"/>
  <c r="D12" i="104"/>
  <c r="D13" i="104"/>
  <c r="D14" i="104"/>
  <c r="D15" i="104"/>
  <c r="D16" i="104"/>
  <c r="D17" i="104"/>
  <c r="D18" i="104"/>
  <c r="D19" i="104"/>
  <c r="D20" i="104"/>
  <c r="D21" i="104"/>
  <c r="D22" i="104"/>
  <c r="D23" i="104"/>
  <c r="D24" i="104"/>
  <c r="D25" i="104"/>
  <c r="D26" i="104"/>
  <c r="D27" i="104"/>
  <c r="D28" i="104"/>
  <c r="D29" i="104"/>
  <c r="D30" i="104"/>
  <c r="D31" i="104"/>
  <c r="D32" i="104"/>
  <c r="D33" i="104"/>
  <c r="D34" i="104"/>
  <c r="D35" i="104"/>
  <c r="D36" i="104"/>
  <c r="D37" i="104"/>
  <c r="D38" i="104"/>
  <c r="D39" i="104"/>
  <c r="D40" i="104"/>
  <c r="D41" i="104"/>
  <c r="D42" i="104"/>
  <c r="D43" i="104"/>
  <c r="D44" i="104"/>
  <c r="D45" i="104"/>
  <c r="D46" i="104"/>
  <c r="D47" i="104"/>
  <c r="D48" i="104"/>
  <c r="D49" i="104"/>
  <c r="D50" i="104"/>
  <c r="D51" i="104"/>
  <c r="D52" i="104"/>
  <c r="D53" i="104"/>
  <c r="D54" i="104"/>
  <c r="D55" i="104"/>
  <c r="D56" i="104"/>
  <c r="D57" i="104"/>
  <c r="D58" i="104"/>
  <c r="D59" i="104"/>
  <c r="D60" i="104"/>
  <c r="D61" i="104"/>
  <c r="D62" i="104"/>
  <c r="D63" i="104"/>
  <c r="D64" i="104"/>
  <c r="D65" i="104"/>
  <c r="D66" i="104"/>
  <c r="D67" i="104"/>
  <c r="D68" i="104"/>
  <c r="D69" i="104"/>
  <c r="D70" i="104"/>
  <c r="D71" i="104"/>
  <c r="D72" i="104"/>
  <c r="D73" i="104"/>
  <c r="D74" i="104"/>
  <c r="D75" i="104"/>
  <c r="D76" i="104"/>
  <c r="D77" i="104"/>
  <c r="D78" i="104"/>
  <c r="D79" i="104"/>
  <c r="D80" i="104"/>
  <c r="D81" i="104"/>
  <c r="D82" i="104"/>
  <c r="D83" i="104"/>
  <c r="D84" i="104"/>
  <c r="D85" i="104"/>
  <c r="D86" i="104"/>
  <c r="D87" i="104"/>
  <c r="D88" i="104"/>
  <c r="D89" i="104"/>
  <c r="D90" i="104"/>
  <c r="D91" i="104"/>
  <c r="D92" i="104"/>
  <c r="D93" i="104"/>
  <c r="D94" i="104"/>
  <c r="D95" i="104"/>
  <c r="D96" i="104"/>
  <c r="D97" i="104"/>
  <c r="D98" i="104"/>
  <c r="D99" i="104"/>
  <c r="D100" i="104"/>
  <c r="D101" i="104"/>
  <c r="D102" i="104"/>
  <c r="D103" i="104"/>
  <c r="D104" i="104"/>
  <c r="D105" i="104"/>
  <c r="D106" i="104"/>
  <c r="D107" i="104"/>
  <c r="D108" i="104"/>
  <c r="D109" i="104"/>
  <c r="D110" i="104"/>
  <c r="D111" i="104"/>
  <c r="D112" i="104"/>
  <c r="D113" i="104"/>
  <c r="D114" i="104"/>
  <c r="D115" i="104"/>
  <c r="D116" i="104"/>
  <c r="D117" i="104"/>
  <c r="D118" i="104"/>
  <c r="D119" i="104"/>
  <c r="D120" i="104"/>
  <c r="D121" i="104"/>
  <c r="D122" i="104"/>
  <c r="D123" i="104"/>
  <c r="D124" i="104"/>
  <c r="D125" i="104"/>
  <c r="D126" i="104"/>
  <c r="D127" i="104"/>
  <c r="D128" i="104"/>
  <c r="D129" i="104"/>
  <c r="D130" i="104"/>
  <c r="D131" i="104"/>
  <c r="D132" i="104"/>
  <c r="D133" i="104"/>
  <c r="D134" i="104"/>
  <c r="D135" i="104"/>
  <c r="D136" i="104"/>
  <c r="D137" i="104"/>
  <c r="D138" i="104"/>
  <c r="D139" i="104"/>
  <c r="D140" i="104"/>
  <c r="D141" i="104"/>
  <c r="D142" i="104"/>
  <c r="D143" i="104"/>
  <c r="D144" i="104"/>
  <c r="D145" i="104"/>
  <c r="D146" i="104"/>
  <c r="D147" i="104"/>
  <c r="D148" i="104"/>
  <c r="D149" i="104"/>
  <c r="D150" i="104"/>
  <c r="D151" i="104"/>
  <c r="D152" i="104"/>
  <c r="D153" i="104"/>
  <c r="D154" i="104"/>
  <c r="D155" i="104"/>
  <c r="D156" i="104"/>
  <c r="D157" i="104"/>
  <c r="D158" i="104"/>
  <c r="D159" i="104"/>
  <c r="D160" i="104"/>
  <c r="D161" i="104"/>
  <c r="D162" i="104"/>
  <c r="D163" i="104"/>
  <c r="D164" i="104"/>
  <c r="D165" i="104"/>
  <c r="G32" i="76" s="1"/>
  <c r="N30" i="76" l="1"/>
  <c r="M34" i="77"/>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5" i="11"/>
  <c r="D5" i="106" l="1"/>
  <c r="D6" i="106"/>
  <c r="D7" i="106"/>
  <c r="D8" i="106"/>
  <c r="D9" i="106"/>
  <c r="D10" i="106"/>
  <c r="D11" i="106"/>
  <c r="D12" i="106"/>
  <c r="D13" i="106"/>
  <c r="D14" i="106"/>
  <c r="D15" i="106"/>
  <c r="D16" i="106"/>
  <c r="D17" i="106"/>
  <c r="D18" i="106"/>
  <c r="D19" i="106"/>
  <c r="D20" i="106"/>
  <c r="D21" i="106"/>
  <c r="D22" i="106"/>
  <c r="D23" i="106"/>
  <c r="D24" i="106"/>
  <c r="D25" i="106"/>
  <c r="D26" i="106"/>
  <c r="D27" i="106"/>
  <c r="D28" i="106"/>
  <c r="D29" i="106"/>
  <c r="D30" i="106"/>
  <c r="D31" i="106"/>
  <c r="D32" i="106"/>
  <c r="D33" i="106"/>
  <c r="D34" i="106"/>
  <c r="D35" i="106"/>
  <c r="D36" i="106"/>
  <c r="D37" i="106"/>
  <c r="D38" i="106"/>
  <c r="D39" i="106"/>
  <c r="D40" i="106"/>
  <c r="D41" i="106"/>
  <c r="D42" i="106"/>
  <c r="D43" i="106"/>
  <c r="D44" i="106"/>
  <c r="D45" i="106"/>
  <c r="D46" i="106"/>
  <c r="D47" i="106"/>
  <c r="D48" i="106"/>
  <c r="D49" i="106"/>
  <c r="D50" i="106"/>
  <c r="D51" i="106"/>
  <c r="D52" i="106"/>
  <c r="D53" i="106"/>
  <c r="D54" i="106"/>
  <c r="D55" i="106"/>
  <c r="D56" i="106"/>
  <c r="D57" i="106"/>
  <c r="D58" i="106"/>
  <c r="D59" i="106"/>
  <c r="D60" i="106"/>
  <c r="D61" i="106"/>
  <c r="D62" i="106"/>
  <c r="D63" i="106"/>
  <c r="D64" i="106"/>
  <c r="D65" i="106"/>
  <c r="D66" i="106"/>
  <c r="D67" i="106"/>
  <c r="D68" i="106"/>
  <c r="D69" i="106"/>
  <c r="D70" i="106"/>
  <c r="D71" i="106"/>
  <c r="D72" i="106"/>
  <c r="D73" i="106"/>
  <c r="D74" i="106"/>
  <c r="D75" i="106"/>
  <c r="D76" i="106"/>
  <c r="D77" i="106"/>
  <c r="D78" i="106"/>
  <c r="D79" i="106"/>
  <c r="D80" i="106"/>
  <c r="D81" i="106"/>
  <c r="D82" i="106"/>
  <c r="D83" i="106"/>
  <c r="D84" i="106"/>
  <c r="D85" i="106"/>
  <c r="D86" i="106"/>
  <c r="D87" i="106"/>
  <c r="D88" i="106"/>
  <c r="D89" i="106"/>
  <c r="D90" i="106"/>
  <c r="D91" i="106"/>
  <c r="D92" i="106"/>
  <c r="D93" i="106"/>
  <c r="D94" i="106"/>
  <c r="D95" i="106"/>
  <c r="D96" i="106"/>
  <c r="D97" i="106"/>
  <c r="D98" i="106"/>
  <c r="D99" i="106"/>
  <c r="D100" i="106"/>
  <c r="D101" i="106"/>
  <c r="D102" i="106"/>
  <c r="D103" i="106"/>
  <c r="D104" i="106"/>
  <c r="D105" i="106"/>
  <c r="D106" i="106"/>
  <c r="D107" i="106"/>
  <c r="D108" i="106"/>
  <c r="D109" i="106"/>
  <c r="D110" i="106"/>
  <c r="D111" i="106"/>
  <c r="D112" i="106"/>
  <c r="D113" i="106"/>
  <c r="D114" i="106"/>
  <c r="D115" i="106"/>
  <c r="D116" i="106"/>
  <c r="D117" i="106"/>
  <c r="D118" i="106"/>
  <c r="D5" i="105"/>
  <c r="D6" i="105"/>
  <c r="D7" i="105"/>
  <c r="D8" i="105"/>
  <c r="D9" i="105"/>
  <c r="D10" i="105"/>
  <c r="D11" i="105"/>
  <c r="D12" i="105"/>
  <c r="D13" i="105"/>
  <c r="D14" i="105"/>
  <c r="D15" i="105"/>
  <c r="D16" i="105"/>
  <c r="D17" i="105"/>
  <c r="D18" i="105"/>
  <c r="D19" i="105"/>
  <c r="D20" i="105"/>
  <c r="D21" i="105"/>
  <c r="D22" i="105"/>
  <c r="D23" i="105"/>
  <c r="D24" i="105"/>
  <c r="D25" i="105"/>
  <c r="D26" i="105"/>
  <c r="D27" i="105"/>
  <c r="D28" i="105"/>
  <c r="D29" i="105"/>
  <c r="D30" i="105"/>
  <c r="D31" i="105"/>
  <c r="D32" i="105"/>
  <c r="D33" i="105"/>
  <c r="D34" i="105"/>
  <c r="D35" i="105"/>
  <c r="D36" i="105"/>
  <c r="D37" i="105"/>
  <c r="D38" i="105"/>
  <c r="D39" i="105"/>
  <c r="D40" i="105"/>
  <c r="D41" i="105"/>
  <c r="D42" i="105"/>
  <c r="D43" i="105"/>
  <c r="D44" i="105"/>
  <c r="D45" i="105"/>
  <c r="D46" i="105"/>
  <c r="D47" i="105"/>
  <c r="D48" i="105"/>
  <c r="D49" i="105"/>
  <c r="D50" i="105"/>
  <c r="D51" i="105"/>
  <c r="D52" i="105"/>
  <c r="D53" i="105"/>
  <c r="D54" i="105"/>
  <c r="D55" i="105"/>
  <c r="D56" i="105"/>
  <c r="D57" i="105"/>
  <c r="D58" i="105"/>
  <c r="D59" i="105"/>
  <c r="D60" i="105"/>
  <c r="D61" i="105"/>
  <c r="D62" i="105"/>
  <c r="D63" i="105"/>
  <c r="D64" i="105"/>
  <c r="D65" i="105"/>
  <c r="D66" i="105"/>
  <c r="D67" i="105"/>
  <c r="D68" i="105"/>
  <c r="D69" i="105"/>
  <c r="D70" i="105"/>
  <c r="D71" i="105"/>
  <c r="D72" i="105"/>
  <c r="D73" i="105"/>
  <c r="D74" i="105"/>
  <c r="D75" i="105"/>
  <c r="D76" i="105"/>
  <c r="D77" i="105"/>
  <c r="D78" i="105"/>
  <c r="D79" i="105"/>
  <c r="D80" i="105"/>
  <c r="D81" i="105"/>
  <c r="D82" i="105"/>
  <c r="D83" i="105"/>
  <c r="D84" i="105"/>
  <c r="D85" i="105"/>
  <c r="D86" i="105"/>
  <c r="D87" i="105"/>
  <c r="D88" i="105"/>
  <c r="D89" i="105"/>
  <c r="D90" i="105"/>
  <c r="D91" i="105"/>
  <c r="D92" i="105"/>
  <c r="D93" i="105"/>
  <c r="D94" i="105"/>
  <c r="D95" i="105"/>
  <c r="D96" i="105"/>
  <c r="D97" i="105"/>
  <c r="D98" i="105"/>
  <c r="D99" i="105"/>
  <c r="D100" i="105"/>
  <c r="D101" i="105"/>
  <c r="D102" i="105"/>
  <c r="D103" i="105"/>
  <c r="D104" i="105"/>
  <c r="D105" i="105"/>
  <c r="D106" i="105"/>
  <c r="D107" i="105"/>
  <c r="D108" i="105"/>
  <c r="D109" i="105"/>
  <c r="D110" i="105"/>
  <c r="D111" i="105"/>
  <c r="D112" i="105"/>
  <c r="D113" i="105"/>
  <c r="D114" i="105"/>
  <c r="D115" i="105"/>
  <c r="D116" i="105"/>
  <c r="D117" i="105"/>
  <c r="D118" i="105"/>
  <c r="D4" i="104"/>
  <c r="D6" i="45" l="1"/>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5" i="45"/>
  <c r="D157" i="84" l="1"/>
  <c r="D158" i="84"/>
  <c r="D159" i="84"/>
  <c r="D160" i="84"/>
  <c r="D161" i="84"/>
  <c r="D162" i="84"/>
  <c r="D163" i="84"/>
  <c r="D164" i="84"/>
  <c r="D165" i="84"/>
  <c r="D166" i="84"/>
  <c r="M30" i="78" s="1"/>
  <c r="D6" i="84"/>
  <c r="D7" i="84"/>
  <c r="D8" i="84"/>
  <c r="D9" i="84"/>
  <c r="D10" i="84"/>
  <c r="D11" i="84"/>
  <c r="D12" i="84"/>
  <c r="D13" i="84"/>
  <c r="D14" i="84"/>
  <c r="D15" i="84"/>
  <c r="D16" i="84"/>
  <c r="D17" i="84"/>
  <c r="D18" i="84"/>
  <c r="D19" i="84"/>
  <c r="D20" i="84"/>
  <c r="D21" i="84"/>
  <c r="D22" i="84"/>
  <c r="D23" i="84"/>
  <c r="D24" i="84"/>
  <c r="D25" i="84"/>
  <c r="D26" i="84"/>
  <c r="D27" i="84"/>
  <c r="D28" i="84"/>
  <c r="D29" i="84"/>
  <c r="D30" i="84"/>
  <c r="D31" i="84"/>
  <c r="D32" i="84"/>
  <c r="D33" i="84"/>
  <c r="D34" i="84"/>
  <c r="D35" i="84"/>
  <c r="D36" i="84"/>
  <c r="D37" i="84"/>
  <c r="D38" i="84"/>
  <c r="D39" i="84"/>
  <c r="D40" i="84"/>
  <c r="D41" i="84"/>
  <c r="D42" i="84"/>
  <c r="D43" i="84"/>
  <c r="D44" i="84"/>
  <c r="D45" i="84"/>
  <c r="D46" i="84"/>
  <c r="D47" i="84"/>
  <c r="D48" i="84"/>
  <c r="D49" i="84"/>
  <c r="D50" i="84"/>
  <c r="D51" i="84"/>
  <c r="D52" i="84"/>
  <c r="D53" i="84"/>
  <c r="D54" i="84"/>
  <c r="D55" i="84"/>
  <c r="D56" i="84"/>
  <c r="D57" i="84"/>
  <c r="D58" i="84"/>
  <c r="D59" i="84"/>
  <c r="D60" i="84"/>
  <c r="D61" i="84"/>
  <c r="D62" i="84"/>
  <c r="D63" i="84"/>
  <c r="D64" i="84"/>
  <c r="D65" i="84"/>
  <c r="D66" i="84"/>
  <c r="D67" i="84"/>
  <c r="D68" i="84"/>
  <c r="D69" i="84"/>
  <c r="D70" i="84"/>
  <c r="D71" i="84"/>
  <c r="D72" i="84"/>
  <c r="D73" i="84"/>
  <c r="D74" i="84"/>
  <c r="D75" i="84"/>
  <c r="D76" i="84"/>
  <c r="D77" i="84"/>
  <c r="D78" i="84"/>
  <c r="D79" i="84"/>
  <c r="D80" i="84"/>
  <c r="D81" i="84"/>
  <c r="D82" i="84"/>
  <c r="D83" i="84"/>
  <c r="D84" i="84"/>
  <c r="D85" i="84"/>
  <c r="D86" i="84"/>
  <c r="D87" i="84"/>
  <c r="D88" i="84"/>
  <c r="D89" i="84"/>
  <c r="D90" i="84"/>
  <c r="D91" i="84"/>
  <c r="D92" i="84"/>
  <c r="D93" i="84"/>
  <c r="D94" i="84"/>
  <c r="D95" i="84"/>
  <c r="D96" i="84"/>
  <c r="D97" i="84"/>
  <c r="D98" i="84"/>
  <c r="D99" i="84"/>
  <c r="D100" i="84"/>
  <c r="D101" i="84"/>
  <c r="D102" i="84"/>
  <c r="D103" i="84"/>
  <c r="D104" i="84"/>
  <c r="D105" i="84"/>
  <c r="D106" i="84"/>
  <c r="D107" i="84"/>
  <c r="D108" i="84"/>
  <c r="D109" i="84"/>
  <c r="D110" i="84"/>
  <c r="D111" i="84"/>
  <c r="D112" i="84"/>
  <c r="D113" i="84"/>
  <c r="D114" i="84"/>
  <c r="D115" i="84"/>
  <c r="D116" i="84"/>
  <c r="D117" i="84"/>
  <c r="D118" i="84"/>
  <c r="D119" i="84"/>
  <c r="D120" i="84"/>
  <c r="D121" i="84"/>
  <c r="D122" i="84"/>
  <c r="D123" i="84"/>
  <c r="D124" i="84"/>
  <c r="D125" i="84"/>
  <c r="D126" i="84"/>
  <c r="D127" i="84"/>
  <c r="D128" i="84"/>
  <c r="D129" i="84"/>
  <c r="D130" i="84"/>
  <c r="D131" i="84"/>
  <c r="D132" i="84"/>
  <c r="D133" i="84"/>
  <c r="D134" i="84"/>
  <c r="D135" i="84"/>
  <c r="D136" i="84"/>
  <c r="D137" i="84"/>
  <c r="D138" i="84"/>
  <c r="D139" i="84"/>
  <c r="D140" i="84"/>
  <c r="D141" i="84"/>
  <c r="D142" i="84"/>
  <c r="D143" i="84"/>
  <c r="D144" i="84"/>
  <c r="D145" i="84"/>
  <c r="D146" i="84"/>
  <c r="D147" i="84"/>
  <c r="D148" i="84"/>
  <c r="D149" i="84"/>
  <c r="D150" i="84"/>
  <c r="D151" i="84"/>
  <c r="D152" i="84"/>
  <c r="D153" i="84"/>
  <c r="D154" i="84"/>
  <c r="D155" i="84"/>
  <c r="D156" i="84"/>
  <c r="D5" i="84"/>
  <c r="D6" i="83" l="1"/>
  <c r="D7" i="83"/>
  <c r="D8" i="83"/>
  <c r="D9" i="83"/>
  <c r="D10" i="83"/>
  <c r="D11" i="83"/>
  <c r="D12" i="83"/>
  <c r="D13" i="83"/>
  <c r="D14" i="83"/>
  <c r="D15" i="83"/>
  <c r="D16" i="83"/>
  <c r="D17" i="83"/>
  <c r="D18" i="83"/>
  <c r="D19" i="83"/>
  <c r="D20" i="83"/>
  <c r="D21" i="83"/>
  <c r="D22" i="83"/>
  <c r="D23" i="83"/>
  <c r="D24" i="83"/>
  <c r="D25" i="83"/>
  <c r="D26" i="83"/>
  <c r="D27" i="83"/>
  <c r="D28" i="83"/>
  <c r="D29" i="83"/>
  <c r="D30" i="83"/>
  <c r="D31" i="83"/>
  <c r="D32" i="83"/>
  <c r="D33" i="83"/>
  <c r="D34" i="83"/>
  <c r="D35" i="83"/>
  <c r="D36" i="83"/>
  <c r="D37" i="83"/>
  <c r="D38" i="83"/>
  <c r="D39" i="83"/>
  <c r="D40" i="83"/>
  <c r="D41" i="83"/>
  <c r="D42" i="83"/>
  <c r="D43" i="83"/>
  <c r="D44" i="83"/>
  <c r="D45" i="83"/>
  <c r="D46" i="83"/>
  <c r="D47" i="83"/>
  <c r="D48" i="83"/>
  <c r="D49" i="83"/>
  <c r="D50" i="83"/>
  <c r="D51" i="83"/>
  <c r="D52" i="83"/>
  <c r="D53" i="83"/>
  <c r="D54" i="83"/>
  <c r="D55" i="83"/>
  <c r="D56" i="83"/>
  <c r="D57" i="83"/>
  <c r="D58" i="83"/>
  <c r="D59" i="83"/>
  <c r="D60" i="83"/>
  <c r="D61" i="83"/>
  <c r="D62" i="83"/>
  <c r="D63" i="83"/>
  <c r="D64" i="83"/>
  <c r="D65" i="83"/>
  <c r="D66" i="83"/>
  <c r="D67" i="83"/>
  <c r="D68" i="83"/>
  <c r="D69" i="83"/>
  <c r="D70" i="83"/>
  <c r="D71" i="83"/>
  <c r="D72" i="83"/>
  <c r="D73" i="83"/>
  <c r="D74" i="83"/>
  <c r="D75" i="83"/>
  <c r="D76" i="83"/>
  <c r="D77" i="83"/>
  <c r="D78" i="83"/>
  <c r="D79" i="83"/>
  <c r="D80" i="83"/>
  <c r="D81" i="83"/>
  <c r="D82" i="83"/>
  <c r="D83" i="83"/>
  <c r="D84" i="83"/>
  <c r="D85" i="83"/>
  <c r="D86" i="83"/>
  <c r="D87" i="83"/>
  <c r="D88" i="83"/>
  <c r="D89" i="83"/>
  <c r="D90" i="83"/>
  <c r="D91" i="83"/>
  <c r="D92" i="83"/>
  <c r="D93" i="83"/>
  <c r="D94" i="83"/>
  <c r="D95" i="83"/>
  <c r="D96" i="83"/>
  <c r="D97" i="83"/>
  <c r="D98" i="83"/>
  <c r="D99" i="83"/>
  <c r="D100" i="83"/>
  <c r="D101" i="83"/>
  <c r="D102" i="83"/>
  <c r="D103" i="83"/>
  <c r="D104" i="83"/>
  <c r="D105" i="83"/>
  <c r="D106" i="83"/>
  <c r="D107" i="83"/>
  <c r="D108" i="83"/>
  <c r="D109" i="83"/>
  <c r="D110" i="83"/>
  <c r="D111" i="83"/>
  <c r="D112" i="83"/>
  <c r="D113" i="83"/>
  <c r="D114" i="83"/>
  <c r="D115" i="83"/>
  <c r="D116" i="83"/>
  <c r="D117" i="83"/>
  <c r="D118" i="83"/>
  <c r="D119" i="83"/>
  <c r="D120" i="83"/>
  <c r="D121" i="83"/>
  <c r="D122" i="83"/>
  <c r="D123" i="83"/>
  <c r="D124" i="83"/>
  <c r="D125" i="83"/>
  <c r="D126" i="83"/>
  <c r="D127" i="83"/>
  <c r="D128" i="83"/>
  <c r="D129" i="83"/>
  <c r="D130" i="83"/>
  <c r="D131" i="83"/>
  <c r="D132" i="83"/>
  <c r="D133" i="83"/>
  <c r="D134" i="83"/>
  <c r="D135" i="83"/>
  <c r="D136" i="83"/>
  <c r="D137" i="83"/>
  <c r="D138" i="83"/>
  <c r="D139" i="83"/>
  <c r="D140" i="83"/>
  <c r="D141" i="83"/>
  <c r="D142" i="83"/>
  <c r="D143" i="83"/>
  <c r="D144" i="83"/>
  <c r="D145" i="83"/>
  <c r="D146" i="83"/>
  <c r="D147" i="83"/>
  <c r="D148" i="83"/>
  <c r="D149" i="83"/>
  <c r="D150" i="83"/>
  <c r="D151" i="83"/>
  <c r="D152" i="83"/>
  <c r="D153" i="83"/>
  <c r="D5" i="83"/>
  <c r="E157" i="68" l="1"/>
  <c r="E158" i="68"/>
  <c r="E159" i="68"/>
  <c r="E160" i="68"/>
  <c r="E161" i="68"/>
  <c r="E162" i="68"/>
  <c r="E163" i="68"/>
  <c r="E164" i="68"/>
  <c r="E165" i="68"/>
  <c r="E166" i="68"/>
  <c r="D157" i="68"/>
  <c r="D158" i="68"/>
  <c r="D159" i="68"/>
  <c r="D160" i="68"/>
  <c r="D161" i="68"/>
  <c r="D162" i="68"/>
  <c r="D163" i="68"/>
  <c r="D164" i="68"/>
  <c r="D165" i="68"/>
  <c r="D166" i="68"/>
  <c r="E6" i="68"/>
  <c r="E7" i="68"/>
  <c r="E8" i="68"/>
  <c r="E9" i="68"/>
  <c r="E10" i="68"/>
  <c r="E11" i="68"/>
  <c r="E12" i="68"/>
  <c r="E13" i="68"/>
  <c r="E14" i="68"/>
  <c r="E15" i="68"/>
  <c r="E16" i="68"/>
  <c r="E17" i="68"/>
  <c r="E18" i="68"/>
  <c r="E19" i="68"/>
  <c r="E20" i="68"/>
  <c r="E21" i="68"/>
  <c r="E22" i="68"/>
  <c r="E23" i="68"/>
  <c r="E24" i="68"/>
  <c r="E25" i="68"/>
  <c r="E26" i="68"/>
  <c r="E27" i="68"/>
  <c r="E28" i="68"/>
  <c r="E29" i="68"/>
  <c r="E30" i="68"/>
  <c r="E31" i="68"/>
  <c r="E32" i="68"/>
  <c r="E33" i="68"/>
  <c r="E34" i="68"/>
  <c r="E35" i="68"/>
  <c r="E36" i="68"/>
  <c r="E37" i="68"/>
  <c r="E38" i="68"/>
  <c r="E39" i="68"/>
  <c r="E40" i="68"/>
  <c r="E41" i="68"/>
  <c r="E42" i="68"/>
  <c r="E43" i="68"/>
  <c r="E44" i="68"/>
  <c r="E45" i="68"/>
  <c r="E46" i="68"/>
  <c r="E47" i="68"/>
  <c r="E48" i="68"/>
  <c r="E49" i="68"/>
  <c r="E50" i="68"/>
  <c r="E51" i="68"/>
  <c r="E52" i="68"/>
  <c r="E53" i="68"/>
  <c r="E54" i="68"/>
  <c r="E55" i="68"/>
  <c r="E56" i="68"/>
  <c r="E57" i="68"/>
  <c r="E58" i="68"/>
  <c r="E59" i="68"/>
  <c r="E60" i="68"/>
  <c r="E61" i="68"/>
  <c r="E62" i="68"/>
  <c r="E63" i="68"/>
  <c r="E64" i="68"/>
  <c r="E65" i="68"/>
  <c r="E66" i="68"/>
  <c r="E67" i="68"/>
  <c r="E68" i="68"/>
  <c r="E69" i="68"/>
  <c r="E70" i="68"/>
  <c r="E71" i="68"/>
  <c r="E72" i="68"/>
  <c r="E73" i="68"/>
  <c r="E74" i="68"/>
  <c r="E75" i="68"/>
  <c r="E76" i="68"/>
  <c r="E77" i="68"/>
  <c r="E78" i="68"/>
  <c r="E79" i="68"/>
  <c r="E80" i="68"/>
  <c r="E81" i="68"/>
  <c r="E82" i="68"/>
  <c r="E83" i="68"/>
  <c r="E84" i="68"/>
  <c r="E85" i="68"/>
  <c r="E86" i="68"/>
  <c r="E87" i="68"/>
  <c r="E88" i="68"/>
  <c r="E89" i="68"/>
  <c r="E90" i="68"/>
  <c r="E91" i="68"/>
  <c r="E92" i="68"/>
  <c r="E93" i="68"/>
  <c r="E94" i="68"/>
  <c r="E95" i="68"/>
  <c r="E96" i="68"/>
  <c r="E97" i="68"/>
  <c r="E98" i="68"/>
  <c r="E99" i="68"/>
  <c r="E100" i="68"/>
  <c r="E101" i="68"/>
  <c r="E102" i="68"/>
  <c r="E107" i="68"/>
  <c r="E108" i="68"/>
  <c r="E109" i="68"/>
  <c r="E110" i="68"/>
  <c r="E111" i="68"/>
  <c r="E112" i="68"/>
  <c r="E113" i="68"/>
  <c r="E114" i="68"/>
  <c r="E115" i="68"/>
  <c r="E116" i="68"/>
  <c r="E117" i="68"/>
  <c r="E118" i="68"/>
  <c r="E119" i="68"/>
  <c r="E120" i="68"/>
  <c r="E121" i="68"/>
  <c r="E122" i="68"/>
  <c r="E123" i="68"/>
  <c r="E124" i="68"/>
  <c r="E125" i="68"/>
  <c r="E126" i="68"/>
  <c r="E127" i="68"/>
  <c r="E128" i="68"/>
  <c r="E129" i="68"/>
  <c r="E130" i="68"/>
  <c r="E131" i="68"/>
  <c r="E132" i="68"/>
  <c r="E133" i="68"/>
  <c r="E134" i="68"/>
  <c r="E135" i="68"/>
  <c r="E136" i="68"/>
  <c r="E137" i="68"/>
  <c r="E138" i="68"/>
  <c r="E139" i="68"/>
  <c r="E140" i="68"/>
  <c r="E141" i="68"/>
  <c r="E142" i="68"/>
  <c r="E143" i="68"/>
  <c r="E144" i="68"/>
  <c r="E145" i="68"/>
  <c r="E146" i="68"/>
  <c r="E147" i="68"/>
  <c r="E148" i="68"/>
  <c r="E149" i="68"/>
  <c r="E150" i="68"/>
  <c r="E151" i="68"/>
  <c r="E152" i="68"/>
  <c r="E153" i="68"/>
  <c r="E154" i="68"/>
  <c r="E155" i="68"/>
  <c r="E156" i="68"/>
  <c r="E5" i="68"/>
  <c r="D6" i="68"/>
  <c r="D7" i="68"/>
  <c r="D8" i="68"/>
  <c r="D9" i="68"/>
  <c r="D10" i="68"/>
  <c r="D11" i="68"/>
  <c r="D12" i="68"/>
  <c r="D13" i="68"/>
  <c r="D14" i="68"/>
  <c r="D15" i="68"/>
  <c r="D16" i="68"/>
  <c r="D17" i="68"/>
  <c r="D18" i="68"/>
  <c r="D19" i="68"/>
  <c r="D20" i="68"/>
  <c r="D21" i="68"/>
  <c r="D22" i="68"/>
  <c r="D23" i="68"/>
  <c r="D24" i="68"/>
  <c r="D25" i="68"/>
  <c r="D26" i="68"/>
  <c r="D27" i="68"/>
  <c r="D28" i="68"/>
  <c r="D29" i="68"/>
  <c r="D30" i="68"/>
  <c r="D31" i="68"/>
  <c r="D32" i="68"/>
  <c r="D33" i="68"/>
  <c r="D34" i="68"/>
  <c r="D35" i="68"/>
  <c r="D36" i="68"/>
  <c r="D37" i="68"/>
  <c r="D38" i="68"/>
  <c r="D39" i="68"/>
  <c r="D40" i="68"/>
  <c r="D41" i="68"/>
  <c r="D42" i="68"/>
  <c r="D43" i="68"/>
  <c r="D44" i="68"/>
  <c r="D45" i="68"/>
  <c r="D46" i="68"/>
  <c r="D47" i="68"/>
  <c r="D48" i="68"/>
  <c r="D49" i="68"/>
  <c r="D50" i="68"/>
  <c r="D51" i="68"/>
  <c r="D52" i="68"/>
  <c r="D53" i="68"/>
  <c r="D54" i="68"/>
  <c r="D55" i="68"/>
  <c r="D56" i="68"/>
  <c r="D57" i="68"/>
  <c r="D58" i="68"/>
  <c r="D59" i="68"/>
  <c r="D60" i="68"/>
  <c r="D61" i="68"/>
  <c r="D62" i="68"/>
  <c r="D63" i="68"/>
  <c r="D64" i="68"/>
  <c r="D65" i="68"/>
  <c r="D66" i="68"/>
  <c r="D67" i="68"/>
  <c r="D68" i="68"/>
  <c r="D69" i="68"/>
  <c r="D70" i="68"/>
  <c r="D71" i="68"/>
  <c r="D72" i="68"/>
  <c r="D73" i="68"/>
  <c r="D74" i="68"/>
  <c r="D75" i="68"/>
  <c r="D76" i="68"/>
  <c r="D77" i="68"/>
  <c r="D78" i="68"/>
  <c r="D79" i="68"/>
  <c r="D80" i="68"/>
  <c r="D81" i="68"/>
  <c r="D82" i="68"/>
  <c r="D83" i="68"/>
  <c r="D84" i="68"/>
  <c r="D85" i="68"/>
  <c r="D86" i="68"/>
  <c r="D87" i="68"/>
  <c r="D88" i="68"/>
  <c r="D89" i="68"/>
  <c r="D90" i="68"/>
  <c r="D91" i="68"/>
  <c r="D92" i="68"/>
  <c r="D93" i="68"/>
  <c r="D94" i="68"/>
  <c r="D95" i="68"/>
  <c r="D96" i="68"/>
  <c r="D97" i="68"/>
  <c r="D98" i="68"/>
  <c r="D99" i="68"/>
  <c r="D100" i="68"/>
  <c r="D101" i="68"/>
  <c r="D102" i="68"/>
  <c r="D107" i="68"/>
  <c r="D108" i="68"/>
  <c r="D109" i="68"/>
  <c r="D110" i="68"/>
  <c r="D111" i="68"/>
  <c r="D112" i="68"/>
  <c r="D113" i="68"/>
  <c r="D114" i="68"/>
  <c r="D115" i="68"/>
  <c r="D116" i="68"/>
  <c r="D117" i="68"/>
  <c r="D118" i="68"/>
  <c r="D119" i="68"/>
  <c r="D120" i="68"/>
  <c r="D121" i="68"/>
  <c r="D122" i="68"/>
  <c r="D123" i="68"/>
  <c r="D124" i="68"/>
  <c r="D125" i="68"/>
  <c r="D126" i="68"/>
  <c r="D127" i="68"/>
  <c r="D128" i="68"/>
  <c r="D129" i="68"/>
  <c r="D130" i="68"/>
  <c r="D131" i="68"/>
  <c r="D132" i="68"/>
  <c r="D133" i="68"/>
  <c r="D134" i="68"/>
  <c r="D135" i="68"/>
  <c r="D136" i="68"/>
  <c r="D137" i="68"/>
  <c r="D138" i="68"/>
  <c r="D139" i="68"/>
  <c r="D140" i="68"/>
  <c r="D141" i="68"/>
  <c r="D142" i="68"/>
  <c r="D143" i="68"/>
  <c r="D144" i="68"/>
  <c r="D145" i="68"/>
  <c r="D146" i="68"/>
  <c r="D147" i="68"/>
  <c r="D148" i="68"/>
  <c r="D149" i="68"/>
  <c r="D150" i="68"/>
  <c r="D151" i="68"/>
  <c r="D152" i="68"/>
  <c r="D153" i="68"/>
  <c r="D154" i="68"/>
  <c r="D155" i="68"/>
  <c r="D156" i="68"/>
  <c r="D5" i="68"/>
  <c r="D166" i="99" l="1"/>
  <c r="G38" i="81" s="1"/>
  <c r="D156" i="99"/>
  <c r="D155" i="99"/>
  <c r="D154" i="99"/>
  <c r="D153" i="99"/>
  <c r="D152" i="99"/>
  <c r="D151" i="99"/>
  <c r="D150" i="99"/>
  <c r="D149" i="99"/>
  <c r="D148" i="99"/>
  <c r="D147" i="99"/>
  <c r="D146" i="99"/>
  <c r="D145" i="99"/>
  <c r="D144" i="99"/>
  <c r="D143" i="99"/>
  <c r="D142" i="99"/>
  <c r="D141" i="99"/>
  <c r="D140" i="99"/>
  <c r="D139" i="99"/>
  <c r="D138" i="99"/>
  <c r="D137" i="99"/>
  <c r="D136" i="99"/>
  <c r="D135" i="99"/>
  <c r="D134" i="99"/>
  <c r="D133" i="99"/>
  <c r="D132" i="99"/>
  <c r="D131" i="99"/>
  <c r="D130" i="99"/>
  <c r="D129" i="99"/>
  <c r="D128" i="99"/>
  <c r="D127" i="99"/>
  <c r="D126" i="99"/>
  <c r="D125" i="99"/>
  <c r="D124" i="99"/>
  <c r="D123" i="99"/>
  <c r="D122" i="99"/>
  <c r="D121" i="99"/>
  <c r="D120" i="99"/>
  <c r="D119" i="99"/>
  <c r="D118" i="99"/>
  <c r="D117" i="99"/>
  <c r="D116" i="99"/>
  <c r="D115" i="99"/>
  <c r="D114" i="99"/>
  <c r="D113" i="99"/>
  <c r="D112" i="99"/>
  <c r="D111" i="99"/>
  <c r="D110" i="99"/>
  <c r="D109" i="99"/>
  <c r="D108" i="99"/>
  <c r="D107" i="99"/>
  <c r="D106" i="99"/>
  <c r="D105" i="99"/>
  <c r="D104" i="99"/>
  <c r="D103" i="99"/>
  <c r="D102" i="99"/>
  <c r="D101" i="99"/>
  <c r="D100" i="99"/>
  <c r="D99" i="99"/>
  <c r="D98" i="99"/>
  <c r="D97" i="99"/>
  <c r="D96" i="99"/>
  <c r="D95" i="99"/>
  <c r="D94" i="99"/>
  <c r="D93" i="99"/>
  <c r="D92" i="99"/>
  <c r="D91" i="99"/>
  <c r="D90" i="99"/>
  <c r="D89" i="99"/>
  <c r="D88" i="99"/>
  <c r="D87" i="99"/>
  <c r="D86" i="99"/>
  <c r="D85" i="99"/>
  <c r="D84" i="99"/>
  <c r="D83" i="99"/>
  <c r="D82" i="99"/>
  <c r="D81" i="99"/>
  <c r="D80" i="99"/>
  <c r="D79" i="99"/>
  <c r="D78" i="99"/>
  <c r="D77" i="99"/>
  <c r="D76" i="99"/>
  <c r="D75" i="99"/>
  <c r="D74" i="99"/>
  <c r="D73" i="99"/>
  <c r="D72" i="99"/>
  <c r="D71" i="99"/>
  <c r="D70" i="99"/>
  <c r="D69" i="99"/>
  <c r="D68" i="99"/>
  <c r="D67" i="99"/>
  <c r="D66" i="99"/>
  <c r="D65" i="99"/>
  <c r="D64" i="99"/>
  <c r="D63" i="99"/>
  <c r="D62" i="99"/>
  <c r="D61" i="99"/>
  <c r="D60" i="99"/>
  <c r="D59" i="99"/>
  <c r="D58" i="99"/>
  <c r="D57" i="99"/>
  <c r="D56" i="99"/>
  <c r="D55" i="99"/>
  <c r="D54" i="99"/>
  <c r="D53" i="99"/>
  <c r="D52" i="99"/>
  <c r="D51" i="99"/>
  <c r="D50" i="99"/>
  <c r="D49" i="99"/>
  <c r="D48" i="99"/>
  <c r="D47" i="99"/>
  <c r="D46" i="99"/>
  <c r="D45" i="99"/>
  <c r="D44" i="99"/>
  <c r="D43" i="99"/>
  <c r="D42" i="99"/>
  <c r="D41" i="99"/>
  <c r="D40" i="99"/>
  <c r="D39" i="99"/>
  <c r="D38" i="99"/>
  <c r="D37" i="99"/>
  <c r="D36" i="99"/>
  <c r="D35" i="99"/>
  <c r="D34" i="99"/>
  <c r="D33" i="99"/>
  <c r="D32" i="99"/>
  <c r="D31" i="99"/>
  <c r="D30" i="99"/>
  <c r="D29" i="99"/>
  <c r="D28" i="99"/>
  <c r="D27" i="99"/>
  <c r="D26" i="99"/>
  <c r="D25" i="99"/>
  <c r="D24" i="99"/>
  <c r="D23" i="99"/>
  <c r="D22" i="99"/>
  <c r="D21" i="99"/>
  <c r="D20" i="99"/>
  <c r="D19" i="99"/>
  <c r="D18" i="99"/>
  <c r="D17" i="99"/>
  <c r="D16" i="99"/>
  <c r="D15" i="99"/>
  <c r="D14" i="99"/>
  <c r="D13" i="99"/>
  <c r="D12" i="99"/>
  <c r="D11" i="99"/>
  <c r="D10" i="99"/>
  <c r="D9" i="99"/>
  <c r="D8" i="99"/>
  <c r="D7" i="99"/>
  <c r="D6" i="99"/>
  <c r="D5" i="99"/>
  <c r="D166" i="90"/>
  <c r="G37" i="81" s="1"/>
  <c r="D156" i="90"/>
  <c r="D155" i="90"/>
  <c r="D154" i="90"/>
  <c r="D153" i="90"/>
  <c r="D152" i="90"/>
  <c r="D151" i="90"/>
  <c r="D150" i="90"/>
  <c r="D149" i="90"/>
  <c r="D148" i="90"/>
  <c r="D147" i="90"/>
  <c r="D146" i="90"/>
  <c r="D145" i="90"/>
  <c r="D144" i="90"/>
  <c r="D143" i="90"/>
  <c r="D142" i="90"/>
  <c r="D141" i="90"/>
  <c r="D140" i="90"/>
  <c r="D139" i="90"/>
  <c r="D138" i="90"/>
  <c r="D137" i="90"/>
  <c r="D136" i="90"/>
  <c r="D135" i="90"/>
  <c r="D134" i="90"/>
  <c r="D133" i="90"/>
  <c r="D132" i="90"/>
  <c r="D131" i="90"/>
  <c r="D130" i="90"/>
  <c r="D129" i="90"/>
  <c r="D128" i="90"/>
  <c r="D127" i="90"/>
  <c r="D126" i="90"/>
  <c r="D125" i="90"/>
  <c r="D124" i="90"/>
  <c r="D123" i="90"/>
  <c r="D122" i="90"/>
  <c r="D121" i="90"/>
  <c r="D120" i="90"/>
  <c r="D119" i="90"/>
  <c r="D118" i="90"/>
  <c r="D117" i="90"/>
  <c r="D116" i="90"/>
  <c r="D115" i="90"/>
  <c r="D114" i="90"/>
  <c r="D113" i="90"/>
  <c r="D112" i="90"/>
  <c r="D111" i="90"/>
  <c r="D110" i="90"/>
  <c r="D109" i="90"/>
  <c r="D108" i="90"/>
  <c r="D107" i="90"/>
  <c r="D106" i="90"/>
  <c r="D105" i="90"/>
  <c r="D104" i="90"/>
  <c r="D103" i="90"/>
  <c r="D102" i="90"/>
  <c r="D101" i="90"/>
  <c r="D100" i="90"/>
  <c r="D99" i="90"/>
  <c r="D98" i="90"/>
  <c r="D97" i="90"/>
  <c r="D96" i="90"/>
  <c r="D95" i="90"/>
  <c r="D94" i="90"/>
  <c r="D93" i="90"/>
  <c r="D92" i="90"/>
  <c r="D91" i="90"/>
  <c r="D90" i="90"/>
  <c r="D89" i="90"/>
  <c r="D88" i="90"/>
  <c r="D87" i="90"/>
  <c r="D86" i="90"/>
  <c r="D85" i="90"/>
  <c r="D84" i="90"/>
  <c r="D83" i="90"/>
  <c r="D82" i="90"/>
  <c r="D81" i="90"/>
  <c r="D80" i="90"/>
  <c r="D79" i="90"/>
  <c r="D78" i="90"/>
  <c r="D77" i="90"/>
  <c r="D76" i="90"/>
  <c r="D75" i="90"/>
  <c r="D74" i="90"/>
  <c r="D73" i="90"/>
  <c r="D72" i="90"/>
  <c r="D71" i="90"/>
  <c r="D70" i="90"/>
  <c r="D69" i="90"/>
  <c r="D68" i="90"/>
  <c r="D67" i="90"/>
  <c r="D66" i="90"/>
  <c r="D65" i="90"/>
  <c r="D64" i="90"/>
  <c r="D63" i="90"/>
  <c r="D62" i="90"/>
  <c r="D61" i="90"/>
  <c r="D60" i="90"/>
  <c r="D59" i="90"/>
  <c r="D58" i="90"/>
  <c r="D57" i="90"/>
  <c r="D56" i="90"/>
  <c r="D55" i="90"/>
  <c r="D54" i="90"/>
  <c r="D53" i="90"/>
  <c r="D52" i="90"/>
  <c r="D51" i="90"/>
  <c r="D50" i="90"/>
  <c r="D49" i="90"/>
  <c r="D48" i="90"/>
  <c r="D47" i="90"/>
  <c r="D46" i="90"/>
  <c r="D45" i="90"/>
  <c r="D44" i="90"/>
  <c r="D43" i="90"/>
  <c r="D42" i="90"/>
  <c r="D41" i="90"/>
  <c r="D40" i="90"/>
  <c r="D39" i="90"/>
  <c r="D38" i="90"/>
  <c r="D37" i="90"/>
  <c r="D36" i="90"/>
  <c r="D35" i="90"/>
  <c r="D34" i="90"/>
  <c r="D33" i="90"/>
  <c r="D32" i="90"/>
  <c r="D31" i="90"/>
  <c r="D30" i="90"/>
  <c r="D29" i="90"/>
  <c r="D28" i="90"/>
  <c r="D27" i="90"/>
  <c r="D26" i="90"/>
  <c r="D25" i="90"/>
  <c r="D24" i="90"/>
  <c r="D23" i="90"/>
  <c r="D22" i="90"/>
  <c r="D21" i="90"/>
  <c r="D20" i="90"/>
  <c r="D19" i="90"/>
  <c r="D18" i="90"/>
  <c r="D17" i="90"/>
  <c r="D16" i="90"/>
  <c r="D15" i="90"/>
  <c r="D14" i="90"/>
  <c r="D13" i="90"/>
  <c r="D12" i="90"/>
  <c r="D11" i="90"/>
  <c r="D10" i="90"/>
  <c r="D9" i="90"/>
  <c r="D8" i="90"/>
  <c r="D7" i="90"/>
  <c r="D6" i="90"/>
  <c r="D5" i="90"/>
  <c r="D156" i="89"/>
  <c r="D155" i="89"/>
  <c r="D154" i="89"/>
  <c r="D153" i="89"/>
  <c r="D152" i="89"/>
  <c r="D151" i="89"/>
  <c r="D150" i="89"/>
  <c r="D149" i="89"/>
  <c r="D148" i="89"/>
  <c r="D147" i="89"/>
  <c r="D146" i="89"/>
  <c r="D145" i="89"/>
  <c r="D144" i="89"/>
  <c r="D143" i="89"/>
  <c r="D142" i="89"/>
  <c r="D141" i="89"/>
  <c r="D140" i="89"/>
  <c r="D139" i="89"/>
  <c r="D138" i="89"/>
  <c r="D137" i="89"/>
  <c r="D136" i="89"/>
  <c r="D135" i="89"/>
  <c r="D134" i="89"/>
  <c r="D133" i="89"/>
  <c r="D132" i="89"/>
  <c r="D131" i="89"/>
  <c r="D130" i="89"/>
  <c r="D129" i="89"/>
  <c r="D128" i="89"/>
  <c r="D127" i="89"/>
  <c r="D126" i="89"/>
  <c r="D125" i="89"/>
  <c r="D124" i="89"/>
  <c r="D123" i="89"/>
  <c r="D122" i="89"/>
  <c r="D121" i="89"/>
  <c r="D120" i="89"/>
  <c r="D119" i="89"/>
  <c r="D118" i="89"/>
  <c r="D117" i="89"/>
  <c r="D116" i="89"/>
  <c r="D115" i="89"/>
  <c r="D114" i="89"/>
  <c r="D113" i="89"/>
  <c r="D112" i="89"/>
  <c r="D111" i="89"/>
  <c r="D110" i="89"/>
  <c r="D109" i="89"/>
  <c r="D108" i="89"/>
  <c r="D107" i="89"/>
  <c r="D106" i="89"/>
  <c r="D105" i="89"/>
  <c r="D104" i="89"/>
  <c r="D103" i="89"/>
  <c r="D102" i="89"/>
  <c r="D101" i="89"/>
  <c r="D100" i="89"/>
  <c r="D99" i="89"/>
  <c r="D98" i="89"/>
  <c r="D97" i="89"/>
  <c r="D96" i="89"/>
  <c r="D95" i="89"/>
  <c r="D94" i="89"/>
  <c r="D93" i="89"/>
  <c r="D92" i="89"/>
  <c r="D91" i="89"/>
  <c r="D90" i="89"/>
  <c r="D89" i="89"/>
  <c r="D88" i="89"/>
  <c r="D87" i="89"/>
  <c r="D86" i="89"/>
  <c r="D85" i="89"/>
  <c r="D84" i="89"/>
  <c r="D83" i="89"/>
  <c r="D82" i="89"/>
  <c r="D81" i="89"/>
  <c r="D80" i="89"/>
  <c r="D79" i="89"/>
  <c r="D78" i="89"/>
  <c r="D77" i="89"/>
  <c r="D76" i="89"/>
  <c r="D75" i="89"/>
  <c r="D74" i="89"/>
  <c r="D73" i="89"/>
  <c r="D72" i="89"/>
  <c r="D71" i="89"/>
  <c r="D70" i="89"/>
  <c r="D69" i="89"/>
  <c r="D68" i="89"/>
  <c r="D67" i="89"/>
  <c r="D66" i="89"/>
  <c r="D65" i="89"/>
  <c r="D64" i="89"/>
  <c r="D63" i="89"/>
  <c r="D62" i="89"/>
  <c r="D61" i="89"/>
  <c r="D60" i="89"/>
  <c r="D59" i="89"/>
  <c r="D58" i="89"/>
  <c r="D57" i="89"/>
  <c r="D56" i="89"/>
  <c r="D55" i="89"/>
  <c r="D54" i="89"/>
  <c r="D53" i="89"/>
  <c r="D52" i="89"/>
  <c r="D51" i="89"/>
  <c r="D50" i="89"/>
  <c r="D49" i="89"/>
  <c r="D48" i="89"/>
  <c r="D47" i="89"/>
  <c r="D46" i="89"/>
  <c r="D45" i="89"/>
  <c r="D44" i="89"/>
  <c r="D43" i="89"/>
  <c r="D42" i="89"/>
  <c r="D41" i="89"/>
  <c r="D40" i="89"/>
  <c r="D39" i="89"/>
  <c r="D38" i="89"/>
  <c r="D37" i="89"/>
  <c r="D36" i="89"/>
  <c r="D35" i="89"/>
  <c r="D34" i="89"/>
  <c r="D33" i="89"/>
  <c r="D32" i="89"/>
  <c r="D31" i="89"/>
  <c r="D30" i="89"/>
  <c r="D29" i="89"/>
  <c r="D28" i="89"/>
  <c r="D27" i="89"/>
  <c r="D26" i="89"/>
  <c r="D25" i="89"/>
  <c r="D24" i="89"/>
  <c r="D23" i="89"/>
  <c r="D22" i="89"/>
  <c r="D21" i="89"/>
  <c r="D20" i="89"/>
  <c r="D19" i="89"/>
  <c r="D18" i="89"/>
  <c r="D17" i="89"/>
  <c r="D16" i="89"/>
  <c r="D15" i="89"/>
  <c r="D14" i="89"/>
  <c r="D13" i="89"/>
  <c r="D12" i="89"/>
  <c r="D11" i="89"/>
  <c r="D10" i="89"/>
  <c r="D9" i="89"/>
  <c r="D8" i="89"/>
  <c r="D7" i="89"/>
  <c r="D6" i="89"/>
  <c r="D5" i="89"/>
  <c r="D156" i="88"/>
  <c r="D155" i="88"/>
  <c r="D154" i="88"/>
  <c r="D153" i="88"/>
  <c r="D152" i="88"/>
  <c r="D151" i="88"/>
  <c r="D150" i="88"/>
  <c r="D149" i="88"/>
  <c r="D148" i="88"/>
  <c r="D147" i="88"/>
  <c r="D146" i="88"/>
  <c r="D145" i="88"/>
  <c r="D144" i="88"/>
  <c r="D143" i="88"/>
  <c r="D142" i="88"/>
  <c r="D141" i="88"/>
  <c r="D140" i="88"/>
  <c r="D139" i="88"/>
  <c r="D138" i="88"/>
  <c r="D137" i="88"/>
  <c r="D136" i="88"/>
  <c r="D135" i="88"/>
  <c r="D134" i="88"/>
  <c r="D133" i="88"/>
  <c r="D132" i="88"/>
  <c r="D131" i="88"/>
  <c r="D130" i="88"/>
  <c r="D129" i="88"/>
  <c r="D128" i="88"/>
  <c r="D127" i="88"/>
  <c r="D126" i="88"/>
  <c r="D125" i="88"/>
  <c r="D124" i="88"/>
  <c r="D123" i="88"/>
  <c r="D122" i="88"/>
  <c r="D121" i="88"/>
  <c r="D120" i="88"/>
  <c r="D119" i="88"/>
  <c r="D118" i="88"/>
  <c r="D117" i="88"/>
  <c r="D116" i="88"/>
  <c r="D115" i="88"/>
  <c r="D114" i="88"/>
  <c r="D113" i="88"/>
  <c r="D112" i="88"/>
  <c r="D111" i="88"/>
  <c r="D110" i="88"/>
  <c r="D109" i="88"/>
  <c r="D108" i="88"/>
  <c r="D107" i="88"/>
  <c r="D106" i="88"/>
  <c r="D105" i="88"/>
  <c r="D104" i="88"/>
  <c r="D103" i="88"/>
  <c r="D102" i="88"/>
  <c r="D101" i="88"/>
  <c r="D100" i="88"/>
  <c r="D99" i="88"/>
  <c r="D98" i="88"/>
  <c r="D97" i="88"/>
  <c r="D96" i="88"/>
  <c r="D95" i="88"/>
  <c r="D94" i="88"/>
  <c r="D93" i="88"/>
  <c r="D92" i="88"/>
  <c r="D91" i="88"/>
  <c r="D90" i="88"/>
  <c r="D89" i="88"/>
  <c r="D88" i="88"/>
  <c r="D87" i="88"/>
  <c r="D86" i="88"/>
  <c r="D85" i="88"/>
  <c r="D84" i="88"/>
  <c r="D83" i="88"/>
  <c r="D82" i="88"/>
  <c r="D81" i="88"/>
  <c r="D80" i="88"/>
  <c r="D79" i="88"/>
  <c r="D78" i="88"/>
  <c r="D77" i="88"/>
  <c r="D76" i="88"/>
  <c r="D75" i="88"/>
  <c r="D74" i="88"/>
  <c r="D73" i="88"/>
  <c r="D72" i="88"/>
  <c r="D71" i="88"/>
  <c r="D70" i="88"/>
  <c r="D69" i="88"/>
  <c r="D68" i="88"/>
  <c r="D67" i="88"/>
  <c r="D66" i="88"/>
  <c r="D65" i="88"/>
  <c r="D64" i="88"/>
  <c r="D63" i="88"/>
  <c r="D62" i="88"/>
  <c r="D61" i="88"/>
  <c r="D60" i="88"/>
  <c r="D59" i="88"/>
  <c r="D58" i="88"/>
  <c r="D57" i="88"/>
  <c r="D56" i="88"/>
  <c r="D55" i="88"/>
  <c r="D54" i="88"/>
  <c r="D53" i="88"/>
  <c r="D52" i="88"/>
  <c r="D51" i="88"/>
  <c r="D50" i="88"/>
  <c r="D49" i="88"/>
  <c r="D48" i="88"/>
  <c r="D47" i="88"/>
  <c r="D46" i="88"/>
  <c r="D45" i="88"/>
  <c r="D44" i="88"/>
  <c r="D43" i="88"/>
  <c r="D42" i="88"/>
  <c r="D41" i="88"/>
  <c r="D40" i="88"/>
  <c r="D39" i="88"/>
  <c r="D38" i="88"/>
  <c r="D37" i="88"/>
  <c r="D36" i="88"/>
  <c r="D35" i="88"/>
  <c r="D34" i="88"/>
  <c r="D33" i="88"/>
  <c r="D32" i="88"/>
  <c r="D31" i="88"/>
  <c r="D30" i="88"/>
  <c r="D29" i="88"/>
  <c r="D28" i="88"/>
  <c r="D27" i="88"/>
  <c r="D26" i="88"/>
  <c r="D25" i="88"/>
  <c r="D24" i="88"/>
  <c r="D23" i="88"/>
  <c r="D22" i="88"/>
  <c r="D21" i="88"/>
  <c r="D20" i="88"/>
  <c r="D19" i="88"/>
  <c r="D18" i="88"/>
  <c r="D17" i="88"/>
  <c r="D16" i="88"/>
  <c r="D15" i="88"/>
  <c r="D14" i="88"/>
  <c r="D13" i="88"/>
  <c r="D12" i="88"/>
  <c r="D11" i="88"/>
  <c r="D10" i="88"/>
  <c r="D9" i="88"/>
  <c r="D8" i="88"/>
  <c r="D7" i="88"/>
  <c r="D6" i="88"/>
  <c r="D5" i="88"/>
  <c r="D156" i="86"/>
  <c r="D155" i="86"/>
  <c r="D154" i="86"/>
  <c r="D153" i="86"/>
  <c r="D152" i="86"/>
  <c r="D151" i="86"/>
  <c r="D150" i="86"/>
  <c r="D149" i="86"/>
  <c r="D148" i="86"/>
  <c r="D147" i="86"/>
  <c r="D146" i="86"/>
  <c r="D145" i="86"/>
  <c r="D144" i="86"/>
  <c r="D143" i="86"/>
  <c r="D142" i="86"/>
  <c r="D141" i="86"/>
  <c r="D140" i="86"/>
  <c r="D139" i="86"/>
  <c r="D138" i="86"/>
  <c r="D137" i="86"/>
  <c r="D136" i="86"/>
  <c r="D135" i="86"/>
  <c r="D134" i="86"/>
  <c r="D133" i="86"/>
  <c r="D132" i="86"/>
  <c r="D131" i="86"/>
  <c r="D130" i="86"/>
  <c r="D129" i="86"/>
  <c r="D128" i="86"/>
  <c r="D127" i="86"/>
  <c r="D126" i="86"/>
  <c r="D125" i="86"/>
  <c r="D124" i="86"/>
  <c r="D123" i="86"/>
  <c r="D122" i="86"/>
  <c r="D121" i="86"/>
  <c r="D120" i="86"/>
  <c r="D119" i="86"/>
  <c r="D118" i="86"/>
  <c r="D117" i="86"/>
  <c r="D116" i="86"/>
  <c r="D115" i="86"/>
  <c r="D114" i="86"/>
  <c r="D113" i="86"/>
  <c r="D112" i="86"/>
  <c r="D111" i="86"/>
  <c r="D110" i="86"/>
  <c r="D109" i="86"/>
  <c r="D108" i="86"/>
  <c r="D107" i="86"/>
  <c r="D106" i="86"/>
  <c r="D105" i="86"/>
  <c r="D104" i="86"/>
  <c r="D103" i="86"/>
  <c r="D102" i="86"/>
  <c r="D101" i="86"/>
  <c r="D100" i="86"/>
  <c r="D99" i="86"/>
  <c r="D98" i="86"/>
  <c r="D97" i="86"/>
  <c r="D96" i="86"/>
  <c r="D95" i="86"/>
  <c r="D94" i="86"/>
  <c r="D93" i="86"/>
  <c r="D92" i="86"/>
  <c r="D91" i="86"/>
  <c r="D90" i="86"/>
  <c r="D89" i="86"/>
  <c r="D88" i="86"/>
  <c r="D87" i="86"/>
  <c r="D86" i="86"/>
  <c r="D85" i="86"/>
  <c r="D84" i="86"/>
  <c r="D83" i="86"/>
  <c r="D82" i="86"/>
  <c r="D81" i="86"/>
  <c r="D80" i="86"/>
  <c r="D79" i="86"/>
  <c r="D78" i="86"/>
  <c r="D77" i="86"/>
  <c r="D76" i="86"/>
  <c r="D75" i="86"/>
  <c r="D74" i="86"/>
  <c r="D73" i="86"/>
  <c r="D72" i="86"/>
  <c r="D71" i="86"/>
  <c r="D70" i="86"/>
  <c r="D69" i="86"/>
  <c r="D68" i="86"/>
  <c r="D67" i="86"/>
  <c r="D66" i="86"/>
  <c r="D65" i="86"/>
  <c r="D64" i="86"/>
  <c r="D63" i="86"/>
  <c r="D62" i="86"/>
  <c r="D61" i="86"/>
  <c r="D60" i="86"/>
  <c r="D59" i="86"/>
  <c r="D58" i="86"/>
  <c r="D57" i="86"/>
  <c r="D56" i="86"/>
  <c r="D55" i="86"/>
  <c r="D54" i="86"/>
  <c r="D53" i="86"/>
  <c r="D52" i="86"/>
  <c r="D51" i="86"/>
  <c r="D50" i="86"/>
  <c r="D49" i="86"/>
  <c r="D48" i="86"/>
  <c r="D47" i="86"/>
  <c r="D46" i="86"/>
  <c r="D45" i="86"/>
  <c r="D44" i="86"/>
  <c r="D43" i="86"/>
  <c r="D42" i="86"/>
  <c r="D41" i="86"/>
  <c r="D40" i="86"/>
  <c r="D39" i="86"/>
  <c r="D38" i="86"/>
  <c r="D37" i="86"/>
  <c r="D36" i="86"/>
  <c r="D35" i="86"/>
  <c r="D34" i="86"/>
  <c r="D33" i="86"/>
  <c r="D32" i="86"/>
  <c r="D31" i="86"/>
  <c r="D30" i="86"/>
  <c r="D29" i="86"/>
  <c r="D28" i="86"/>
  <c r="D27" i="86"/>
  <c r="D26" i="86"/>
  <c r="D25" i="86"/>
  <c r="D24" i="86"/>
  <c r="D23" i="86"/>
  <c r="D22" i="86"/>
  <c r="D21" i="86"/>
  <c r="D20" i="86"/>
  <c r="D19" i="86"/>
  <c r="D18" i="86"/>
  <c r="D17" i="86"/>
  <c r="D16" i="86"/>
  <c r="D15" i="86"/>
  <c r="D14" i="86"/>
  <c r="D13" i="86"/>
  <c r="D12" i="86"/>
  <c r="D11" i="86"/>
  <c r="D10" i="86"/>
  <c r="D9" i="86"/>
  <c r="D8" i="86"/>
  <c r="D7" i="86"/>
  <c r="D6" i="86"/>
  <c r="D5" i="86"/>
  <c r="D152" i="82"/>
  <c r="D151" i="82"/>
  <c r="D150" i="82"/>
  <c r="D149" i="82"/>
  <c r="D148" i="82"/>
  <c r="D147" i="82"/>
  <c r="D146" i="82"/>
  <c r="D145" i="82"/>
  <c r="D144" i="82"/>
  <c r="D143" i="82"/>
  <c r="D142" i="82"/>
  <c r="D141" i="82"/>
  <c r="D140" i="82"/>
  <c r="D139" i="82"/>
  <c r="D138" i="82"/>
  <c r="D137" i="82"/>
  <c r="D136" i="82"/>
  <c r="D135" i="82"/>
  <c r="D134" i="82"/>
  <c r="D133" i="82"/>
  <c r="D132" i="82"/>
  <c r="D131" i="82"/>
  <c r="D130" i="82"/>
  <c r="D129" i="82"/>
  <c r="D128" i="82"/>
  <c r="D127" i="82"/>
  <c r="D126" i="82"/>
  <c r="D125" i="82"/>
  <c r="D124" i="82"/>
  <c r="D123" i="82"/>
  <c r="D122" i="82"/>
  <c r="D121" i="82"/>
  <c r="D120" i="82"/>
  <c r="D119" i="82"/>
  <c r="D118" i="82"/>
  <c r="D117" i="82"/>
  <c r="D116" i="82"/>
  <c r="D115" i="82"/>
  <c r="D114" i="82"/>
  <c r="D113" i="82"/>
  <c r="D112" i="82"/>
  <c r="D111" i="82"/>
  <c r="D110" i="82"/>
  <c r="D109" i="82"/>
  <c r="D108" i="82"/>
  <c r="D107" i="82"/>
  <c r="D106" i="82"/>
  <c r="D105" i="82"/>
  <c r="D104" i="82"/>
  <c r="D103" i="82"/>
  <c r="D102" i="82"/>
  <c r="D101" i="82"/>
  <c r="D100" i="82"/>
  <c r="D99" i="82"/>
  <c r="D98" i="82"/>
  <c r="D97" i="82"/>
  <c r="D96" i="82"/>
  <c r="D95" i="82"/>
  <c r="D94" i="82"/>
  <c r="D93" i="82"/>
  <c r="D92" i="82"/>
  <c r="D91" i="82"/>
  <c r="D90" i="82"/>
  <c r="D89" i="82"/>
  <c r="D88" i="82"/>
  <c r="D87" i="82"/>
  <c r="D86" i="82"/>
  <c r="D85" i="82"/>
  <c r="D84" i="82"/>
  <c r="D83" i="82"/>
  <c r="D82" i="82"/>
  <c r="D81" i="82"/>
  <c r="D80" i="82"/>
  <c r="D79" i="82"/>
  <c r="D78" i="82"/>
  <c r="D77" i="82"/>
  <c r="D76" i="82"/>
  <c r="D75" i="82"/>
  <c r="D74" i="82"/>
  <c r="D73" i="82"/>
  <c r="D72" i="82"/>
  <c r="D71" i="82"/>
  <c r="D70" i="82"/>
  <c r="D69" i="82"/>
  <c r="D68" i="82"/>
  <c r="D67" i="82"/>
  <c r="D66" i="82"/>
  <c r="D65" i="82"/>
  <c r="D64" i="82"/>
  <c r="D63" i="82"/>
  <c r="D62" i="82"/>
  <c r="D61" i="82"/>
  <c r="D60" i="82"/>
  <c r="D59" i="82"/>
  <c r="D58" i="82"/>
  <c r="D57" i="82"/>
  <c r="D56" i="82"/>
  <c r="D55" i="82"/>
  <c r="D54" i="82"/>
  <c r="D53" i="82"/>
  <c r="D52" i="82"/>
  <c r="D51" i="82"/>
  <c r="D50" i="82"/>
  <c r="D49" i="82"/>
  <c r="D48" i="82"/>
  <c r="D47" i="82"/>
  <c r="D46" i="82"/>
  <c r="D45" i="82"/>
  <c r="D44" i="82"/>
  <c r="D43" i="82"/>
  <c r="D42" i="82"/>
  <c r="D41" i="82"/>
  <c r="D40" i="82"/>
  <c r="D39" i="82"/>
  <c r="D38" i="82"/>
  <c r="D37" i="82"/>
  <c r="D36" i="82"/>
  <c r="D35" i="82"/>
  <c r="D34" i="82"/>
  <c r="D33" i="82"/>
  <c r="D32" i="82"/>
  <c r="D31" i="82"/>
  <c r="D30" i="82"/>
  <c r="D29" i="82"/>
  <c r="D28" i="82"/>
  <c r="D27" i="82"/>
  <c r="D26" i="82"/>
  <c r="D25" i="82"/>
  <c r="D24" i="82"/>
  <c r="D23" i="82"/>
  <c r="D22" i="82"/>
  <c r="D21" i="82"/>
  <c r="D20" i="82"/>
  <c r="D19" i="82"/>
  <c r="D18" i="82"/>
  <c r="D17" i="82"/>
  <c r="D16" i="82"/>
  <c r="D15" i="82"/>
  <c r="D14" i="82"/>
  <c r="D13" i="82"/>
  <c r="D12" i="82"/>
  <c r="D11" i="82"/>
  <c r="D10" i="82"/>
  <c r="D9" i="82"/>
  <c r="D8" i="82"/>
  <c r="D7" i="82"/>
  <c r="D6" i="82"/>
  <c r="D5" i="82"/>
  <c r="S32" i="77" l="1"/>
  <c r="N29" i="76"/>
  <c r="D165" i="56"/>
  <c r="D164" i="56"/>
  <c r="D163" i="56"/>
  <c r="D162" i="56"/>
  <c r="D161" i="56"/>
  <c r="D160" i="56"/>
  <c r="D159" i="56"/>
  <c r="D158" i="56"/>
  <c r="D157" i="56"/>
  <c r="D156" i="56"/>
  <c r="D155" i="56"/>
  <c r="D154" i="56"/>
  <c r="D153" i="56"/>
  <c r="D152" i="56"/>
  <c r="D151" i="56"/>
  <c r="D150" i="56"/>
  <c r="D149" i="56"/>
  <c r="D148" i="56"/>
  <c r="D147" i="56"/>
  <c r="D146" i="56"/>
  <c r="D145" i="56"/>
  <c r="D144" i="56"/>
  <c r="D143" i="56"/>
  <c r="D142" i="56"/>
  <c r="D141" i="56"/>
  <c r="D140" i="56"/>
  <c r="D139" i="56"/>
  <c r="D138" i="56"/>
  <c r="D137" i="56"/>
  <c r="D136" i="56"/>
  <c r="D135" i="56"/>
  <c r="D134" i="56"/>
  <c r="D133" i="56"/>
  <c r="D132" i="56"/>
  <c r="D131" i="56"/>
  <c r="D130" i="56"/>
  <c r="D129" i="56"/>
  <c r="D128" i="56"/>
  <c r="D127" i="56"/>
  <c r="D126" i="56"/>
  <c r="D125" i="56"/>
  <c r="D124" i="56"/>
  <c r="D123" i="56"/>
  <c r="D122" i="56"/>
  <c r="D121" i="56"/>
  <c r="D120" i="56"/>
  <c r="D119" i="56"/>
  <c r="D118" i="56"/>
  <c r="D117" i="56"/>
  <c r="D116" i="56"/>
  <c r="D115" i="56"/>
  <c r="D114" i="56"/>
  <c r="D113" i="56"/>
  <c r="D112" i="56"/>
  <c r="D111" i="56"/>
  <c r="D110" i="56"/>
  <c r="D109" i="56"/>
  <c r="D108" i="56"/>
  <c r="D107" i="56"/>
  <c r="D106" i="56"/>
  <c r="D105" i="56"/>
  <c r="D104" i="56"/>
  <c r="D103" i="56"/>
  <c r="D102" i="56"/>
  <c r="D101" i="56"/>
  <c r="D100" i="56"/>
  <c r="D99" i="56"/>
  <c r="D98" i="56"/>
  <c r="D97" i="56"/>
  <c r="D96" i="56"/>
  <c r="D95" i="56"/>
  <c r="D94" i="56"/>
  <c r="D93" i="56"/>
  <c r="D92" i="56"/>
  <c r="D91" i="56"/>
  <c r="D90" i="56"/>
  <c r="D89" i="56"/>
  <c r="D88" i="56"/>
  <c r="D87" i="56"/>
  <c r="D86" i="56"/>
  <c r="D85" i="56"/>
  <c r="D84" i="56"/>
  <c r="D83" i="56"/>
  <c r="D82" i="56"/>
  <c r="D81" i="56"/>
  <c r="D80" i="56"/>
  <c r="D79" i="56"/>
  <c r="D78" i="56"/>
  <c r="D77" i="56"/>
  <c r="D76" i="56"/>
  <c r="D75" i="56"/>
  <c r="D74" i="56"/>
  <c r="D73" i="56"/>
  <c r="D72" i="56"/>
  <c r="D71" i="56"/>
  <c r="D70" i="56"/>
  <c r="D69" i="56"/>
  <c r="D68" i="56"/>
  <c r="D67" i="56"/>
  <c r="D66" i="56"/>
  <c r="D65" i="56"/>
  <c r="D64" i="56"/>
  <c r="D63" i="56"/>
  <c r="D62" i="56"/>
  <c r="D61" i="56"/>
  <c r="D60" i="56"/>
  <c r="D59" i="56"/>
  <c r="D58" i="56"/>
  <c r="D57" i="56"/>
  <c r="D56" i="56"/>
  <c r="D55" i="56"/>
  <c r="D54" i="56"/>
  <c r="D53" i="56"/>
  <c r="D52" i="56"/>
  <c r="D51" i="56"/>
  <c r="D50" i="56"/>
  <c r="D49" i="56"/>
  <c r="D48" i="56"/>
  <c r="D47" i="56"/>
  <c r="D46" i="56"/>
  <c r="D45" i="56"/>
  <c r="D44" i="56"/>
  <c r="D43" i="56"/>
  <c r="D42" i="56"/>
  <c r="D41" i="56"/>
  <c r="D40" i="56"/>
  <c r="D39" i="56"/>
  <c r="D38" i="56"/>
  <c r="D37" i="56"/>
  <c r="D36" i="56"/>
  <c r="D35" i="56"/>
  <c r="D34" i="56"/>
  <c r="D33" i="56"/>
  <c r="D32" i="56"/>
  <c r="D31" i="56"/>
  <c r="D30" i="56"/>
  <c r="D29" i="56"/>
  <c r="D28" i="56"/>
  <c r="D27" i="56"/>
  <c r="D26" i="56"/>
  <c r="D25" i="56"/>
  <c r="D24" i="56"/>
  <c r="D23" i="56"/>
  <c r="D22" i="56"/>
  <c r="D21" i="56"/>
  <c r="D20" i="56"/>
  <c r="D19" i="56"/>
  <c r="D18" i="56"/>
  <c r="D17" i="56"/>
  <c r="D16" i="56"/>
  <c r="D15" i="56"/>
  <c r="D14" i="56"/>
  <c r="D13" i="56"/>
  <c r="D12" i="56"/>
  <c r="D11" i="56"/>
  <c r="D10" i="56"/>
  <c r="D9" i="56"/>
  <c r="D8" i="56"/>
  <c r="D7" i="56"/>
  <c r="D6" i="56"/>
  <c r="D5" i="56"/>
  <c r="D4" i="56"/>
  <c r="G39" i="81"/>
  <c r="F35" i="81"/>
  <c r="E35" i="81"/>
  <c r="M26" i="81"/>
  <c r="L26" i="81"/>
  <c r="F26" i="81"/>
  <c r="E26" i="81"/>
  <c r="U21" i="81"/>
  <c r="V21" i="81" s="1"/>
  <c r="U20" i="81"/>
  <c r="U13" i="81"/>
  <c r="U12" i="81"/>
  <c r="U8" i="81"/>
  <c r="U5" i="81"/>
  <c r="T33" i="76"/>
  <c r="G31" i="76"/>
  <c r="G30" i="76"/>
  <c r="G29" i="76"/>
  <c r="G28" i="76"/>
  <c r="T27" i="76"/>
  <c r="U27" i="76" s="1"/>
  <c r="T26" i="76"/>
  <c r="M26" i="76"/>
  <c r="L26" i="76"/>
  <c r="F26" i="76"/>
  <c r="E26" i="76"/>
  <c r="T8" i="76"/>
  <c r="S5" i="76"/>
  <c r="X33" i="78"/>
  <c r="Y33" i="78" s="1"/>
  <c r="Z33" i="78" s="1"/>
  <c r="M32" i="78"/>
  <c r="G32" i="78"/>
  <c r="G31" i="78"/>
  <c r="G30" i="78"/>
  <c r="M28" i="78"/>
  <c r="G28" i="78"/>
  <c r="X27" i="78"/>
  <c r="X26" i="78"/>
  <c r="L26" i="78"/>
  <c r="K26" i="78"/>
  <c r="F26" i="78"/>
  <c r="F29" i="78" s="1"/>
  <c r="E26" i="78"/>
  <c r="AG22" i="78"/>
  <c r="AF22" i="78"/>
  <c r="AE22" i="78"/>
  <c r="AD22" i="78"/>
  <c r="AC22" i="78"/>
  <c r="AB22" i="78"/>
  <c r="AA22" i="78"/>
  <c r="Z22" i="78"/>
  <c r="Y22" i="78"/>
  <c r="X21" i="78"/>
  <c r="X20" i="78"/>
  <c r="X13" i="78"/>
  <c r="Y13" i="78" s="1"/>
  <c r="X12" i="78"/>
  <c r="AH12" i="78" s="1"/>
  <c r="X8" i="78"/>
  <c r="X5" i="78"/>
  <c r="M33" i="77"/>
  <c r="M32" i="77"/>
  <c r="G32" i="77"/>
  <c r="M31" i="77"/>
  <c r="R29" i="77"/>
  <c r="Q29" i="77"/>
  <c r="L29" i="77"/>
  <c r="L34" i="77" s="1"/>
  <c r="K29" i="77"/>
  <c r="K34" i="77" s="1"/>
  <c r="F29" i="77"/>
  <c r="E29" i="77"/>
  <c r="F15" i="77"/>
  <c r="D15" i="77"/>
  <c r="X8" i="77"/>
  <c r="X5" i="77"/>
  <c r="D166" i="85"/>
  <c r="D165" i="85"/>
  <c r="D164" i="85"/>
  <c r="D163" i="85"/>
  <c r="D162" i="85"/>
  <c r="D161" i="85"/>
  <c r="D160" i="85"/>
  <c r="D159" i="85"/>
  <c r="D158" i="85"/>
  <c r="D157" i="85"/>
  <c r="D156" i="85"/>
  <c r="D155" i="85"/>
  <c r="D154" i="85"/>
  <c r="D153" i="85"/>
  <c r="D152" i="85"/>
  <c r="D151" i="85"/>
  <c r="D150" i="85"/>
  <c r="D149" i="85"/>
  <c r="D148" i="85"/>
  <c r="D147" i="85"/>
  <c r="D146" i="85"/>
  <c r="D145" i="85"/>
  <c r="D144" i="85"/>
  <c r="D143" i="85"/>
  <c r="D142" i="85"/>
  <c r="D141" i="85"/>
  <c r="D140" i="85"/>
  <c r="D139" i="85"/>
  <c r="D138" i="85"/>
  <c r="D137" i="85"/>
  <c r="D136" i="85"/>
  <c r="D135" i="85"/>
  <c r="D134" i="85"/>
  <c r="D133" i="85"/>
  <c r="D132" i="85"/>
  <c r="D131" i="85"/>
  <c r="D130" i="85"/>
  <c r="D129" i="85"/>
  <c r="D128" i="85"/>
  <c r="D127" i="85"/>
  <c r="D126" i="85"/>
  <c r="D125" i="85"/>
  <c r="D124" i="85"/>
  <c r="D123" i="85"/>
  <c r="D122" i="85"/>
  <c r="D121" i="85"/>
  <c r="D120" i="85"/>
  <c r="D119" i="85"/>
  <c r="D118" i="85"/>
  <c r="D117" i="85"/>
  <c r="D116" i="85"/>
  <c r="D115" i="85"/>
  <c r="D114" i="85"/>
  <c r="D113" i="85"/>
  <c r="D112" i="85"/>
  <c r="D111" i="85"/>
  <c r="D110" i="85"/>
  <c r="D109" i="85"/>
  <c r="D108" i="85"/>
  <c r="D107" i="85"/>
  <c r="D106" i="85"/>
  <c r="D105" i="85"/>
  <c r="D104" i="85"/>
  <c r="D103" i="85"/>
  <c r="D102" i="85"/>
  <c r="D101" i="85"/>
  <c r="D100" i="85"/>
  <c r="D99" i="85"/>
  <c r="D98" i="85"/>
  <c r="D97" i="85"/>
  <c r="D96" i="85"/>
  <c r="D95" i="85"/>
  <c r="D94" i="85"/>
  <c r="D93" i="85"/>
  <c r="D92" i="85"/>
  <c r="D91" i="85"/>
  <c r="D90" i="85"/>
  <c r="D89" i="85"/>
  <c r="D88" i="85"/>
  <c r="D87" i="85"/>
  <c r="D86" i="85"/>
  <c r="D85" i="85"/>
  <c r="D84" i="85"/>
  <c r="D83" i="85"/>
  <c r="D82" i="85"/>
  <c r="D81" i="85"/>
  <c r="D80" i="85"/>
  <c r="D79" i="85"/>
  <c r="D78" i="85"/>
  <c r="D77" i="85"/>
  <c r="D76" i="85"/>
  <c r="D75" i="85"/>
  <c r="D74" i="85"/>
  <c r="D73" i="85"/>
  <c r="D72" i="85"/>
  <c r="D71" i="85"/>
  <c r="D70" i="85"/>
  <c r="D69" i="85"/>
  <c r="D68" i="85"/>
  <c r="D67" i="85"/>
  <c r="D66" i="85"/>
  <c r="D65" i="85"/>
  <c r="D64" i="85"/>
  <c r="D63" i="85"/>
  <c r="D62" i="85"/>
  <c r="D61" i="85"/>
  <c r="D60" i="85"/>
  <c r="D59" i="85"/>
  <c r="D58" i="85"/>
  <c r="D57" i="85"/>
  <c r="D56" i="85"/>
  <c r="D55" i="85"/>
  <c r="D54" i="85"/>
  <c r="D53" i="85"/>
  <c r="D52" i="85"/>
  <c r="D51" i="85"/>
  <c r="D50" i="85"/>
  <c r="D49" i="85"/>
  <c r="D48" i="85"/>
  <c r="D47" i="85"/>
  <c r="D46" i="85"/>
  <c r="D45" i="85"/>
  <c r="D44" i="85"/>
  <c r="D43" i="85"/>
  <c r="D42" i="85"/>
  <c r="D41" i="85"/>
  <c r="D40" i="85"/>
  <c r="D39" i="85"/>
  <c r="D38" i="85"/>
  <c r="D37" i="85"/>
  <c r="D36" i="85"/>
  <c r="D35" i="85"/>
  <c r="D34" i="85"/>
  <c r="D33" i="85"/>
  <c r="D32" i="85"/>
  <c r="D31" i="85"/>
  <c r="D30" i="85"/>
  <c r="D29" i="85"/>
  <c r="D28" i="85"/>
  <c r="D27" i="85"/>
  <c r="D26" i="85"/>
  <c r="D25" i="85"/>
  <c r="D24" i="85"/>
  <c r="D23" i="85"/>
  <c r="D22" i="85"/>
  <c r="D21" i="85"/>
  <c r="D20" i="85"/>
  <c r="D19" i="85"/>
  <c r="D18" i="85"/>
  <c r="D17" i="85"/>
  <c r="D16" i="85"/>
  <c r="D15" i="85"/>
  <c r="D14" i="85"/>
  <c r="D13" i="85"/>
  <c r="D12" i="85"/>
  <c r="D11" i="85"/>
  <c r="D10" i="85"/>
  <c r="D9" i="85"/>
  <c r="D8" i="85"/>
  <c r="D7" i="85"/>
  <c r="D6" i="85"/>
  <c r="D5" i="85"/>
  <c r="D166" i="87"/>
  <c r="G28" i="81" s="1"/>
  <c r="D129" i="87"/>
  <c r="D128" i="87"/>
  <c r="D127" i="87"/>
  <c r="D126" i="87"/>
  <c r="D125" i="87"/>
  <c r="D124" i="87"/>
  <c r="D123" i="87"/>
  <c r="D122" i="87"/>
  <c r="D121" i="87"/>
  <c r="D120" i="87"/>
  <c r="D119" i="87"/>
  <c r="D118" i="87"/>
  <c r="D117" i="87"/>
  <c r="D116" i="87"/>
  <c r="D115" i="87"/>
  <c r="D114" i="87"/>
  <c r="D113" i="87"/>
  <c r="D112" i="87"/>
  <c r="D111" i="87"/>
  <c r="D110" i="87"/>
  <c r="D109" i="87"/>
  <c r="D108" i="87"/>
  <c r="D107" i="87"/>
  <c r="D106" i="87"/>
  <c r="D105" i="87"/>
  <c r="D104" i="87"/>
  <c r="D103" i="87"/>
  <c r="D102" i="87"/>
  <c r="D101" i="87"/>
  <c r="D100" i="87"/>
  <c r="D99" i="87"/>
  <c r="D98" i="87"/>
  <c r="D97" i="87"/>
  <c r="D96" i="87"/>
  <c r="D95" i="87"/>
  <c r="D94" i="87"/>
  <c r="D93" i="87"/>
  <c r="D92" i="87"/>
  <c r="D91" i="87"/>
  <c r="D90" i="87"/>
  <c r="D89" i="87"/>
  <c r="D88" i="87"/>
  <c r="D87" i="87"/>
  <c r="D86" i="87"/>
  <c r="D85" i="87"/>
  <c r="D84" i="87"/>
  <c r="D83" i="87"/>
  <c r="D82" i="87"/>
  <c r="D81" i="87"/>
  <c r="D80" i="87"/>
  <c r="D79" i="87"/>
  <c r="D78" i="87"/>
  <c r="D77" i="87"/>
  <c r="D76" i="87"/>
  <c r="D75" i="87"/>
  <c r="D74" i="87"/>
  <c r="D73" i="87"/>
  <c r="D72" i="87"/>
  <c r="D71" i="87"/>
  <c r="D70" i="87"/>
  <c r="D69" i="87"/>
  <c r="D68" i="87"/>
  <c r="D67" i="87"/>
  <c r="D66" i="87"/>
  <c r="D65" i="87"/>
  <c r="D64" i="87"/>
  <c r="D63" i="87"/>
  <c r="D62" i="87"/>
  <c r="D61" i="87"/>
  <c r="D60" i="87"/>
  <c r="D59" i="87"/>
  <c r="D58" i="87"/>
  <c r="D56" i="87"/>
  <c r="D55" i="87"/>
  <c r="D54" i="87"/>
  <c r="D53" i="87"/>
  <c r="D52" i="87"/>
  <c r="D51" i="87"/>
  <c r="D50" i="87"/>
  <c r="D49" i="87"/>
  <c r="D48" i="87"/>
  <c r="D47" i="87"/>
  <c r="D46" i="87"/>
  <c r="D45" i="87"/>
  <c r="D44" i="87"/>
  <c r="D43" i="87"/>
  <c r="D42" i="87"/>
  <c r="D41" i="87"/>
  <c r="D40" i="87"/>
  <c r="D39" i="87"/>
  <c r="D38" i="87"/>
  <c r="D37" i="87"/>
  <c r="D36" i="87"/>
  <c r="D35" i="87"/>
  <c r="D34" i="87"/>
  <c r="D33" i="87"/>
  <c r="D32" i="87"/>
  <c r="D31" i="87"/>
  <c r="D30" i="87"/>
  <c r="D29" i="87"/>
  <c r="D28" i="87"/>
  <c r="D27" i="87"/>
  <c r="D26" i="87"/>
  <c r="D25" i="87"/>
  <c r="D24" i="87"/>
  <c r="D23" i="87"/>
  <c r="D22" i="87"/>
  <c r="D21" i="87"/>
  <c r="D20" i="87"/>
  <c r="D19" i="87"/>
  <c r="D18" i="87"/>
  <c r="D17" i="87"/>
  <c r="D16" i="87"/>
  <c r="D15" i="87"/>
  <c r="D14" i="87"/>
  <c r="D13" i="87"/>
  <c r="D12" i="87"/>
  <c r="D11" i="87"/>
  <c r="D10" i="87"/>
  <c r="D9" i="87"/>
  <c r="D8" i="87"/>
  <c r="D7" i="87"/>
  <c r="D6" i="87"/>
  <c r="D5" i="87"/>
  <c r="AG20" i="78" l="1"/>
  <c r="AH20" i="78"/>
  <c r="AH26" i="78"/>
  <c r="Z26" i="78"/>
  <c r="AA26" i="78"/>
  <c r="AB26" i="78"/>
  <c r="AC26" i="78"/>
  <c r="AD26" i="78"/>
  <c r="AE26" i="78"/>
  <c r="AF26" i="78"/>
  <c r="AG26" i="78"/>
  <c r="Y26" i="78"/>
  <c r="AG21" i="78"/>
  <c r="AH21" i="78"/>
  <c r="AG27" i="78"/>
  <c r="AH27" i="78"/>
  <c r="Z27" i="78"/>
  <c r="AA27" i="78"/>
  <c r="AB27" i="78"/>
  <c r="AC27" i="78"/>
  <c r="AD27" i="78"/>
  <c r="AE27" i="78"/>
  <c r="AF27" i="78"/>
  <c r="Y27" i="78"/>
  <c r="W20" i="81"/>
  <c r="X20" i="81"/>
  <c r="V20" i="81"/>
  <c r="W13" i="81"/>
  <c r="X13" i="81"/>
  <c r="Y13" i="81"/>
  <c r="V13" i="81"/>
  <c r="W21" i="81"/>
  <c r="X21" i="81"/>
  <c r="L36" i="81"/>
  <c r="L35" i="81"/>
  <c r="L34" i="81"/>
  <c r="L33" i="81"/>
  <c r="L32" i="81"/>
  <c r="L31" i="81"/>
  <c r="L30" i="81"/>
  <c r="L29" i="81"/>
  <c r="L28" i="81"/>
  <c r="E40" i="81"/>
  <c r="E38" i="81"/>
  <c r="E37" i="81"/>
  <c r="W12" i="81"/>
  <c r="X12" i="81"/>
  <c r="Y12" i="81"/>
  <c r="V12" i="81"/>
  <c r="M36" i="81"/>
  <c r="M35" i="81"/>
  <c r="M34" i="81"/>
  <c r="M33" i="81"/>
  <c r="M32" i="81"/>
  <c r="F40" i="81"/>
  <c r="F38" i="81"/>
  <c r="F37" i="81"/>
  <c r="M31" i="81"/>
  <c r="M30" i="81"/>
  <c r="M29" i="81"/>
  <c r="M28" i="81"/>
  <c r="G33" i="78"/>
  <c r="G34" i="77"/>
  <c r="E23" i="77"/>
  <c r="D23" i="77"/>
  <c r="D22" i="77"/>
  <c r="D21" i="77"/>
  <c r="D20" i="77"/>
  <c r="D19" i="77"/>
  <c r="D18" i="77"/>
  <c r="D17" i="77"/>
  <c r="E34" i="77"/>
  <c r="E31" i="77"/>
  <c r="Q34" i="77"/>
  <c r="Q31" i="77"/>
  <c r="Q33" i="77"/>
  <c r="Y12" i="78"/>
  <c r="Z12" i="78"/>
  <c r="AA12" i="78"/>
  <c r="AB12" i="78"/>
  <c r="AC12" i="78"/>
  <c r="AD12" i="78"/>
  <c r="AE12" i="78"/>
  <c r="AF12" i="78"/>
  <c r="AG12" i="78"/>
  <c r="Z13" i="78"/>
  <c r="AA13" i="78"/>
  <c r="AB13" i="78"/>
  <c r="AC13" i="78"/>
  <c r="AD13" i="78"/>
  <c r="AE13" i="78"/>
  <c r="AF13" i="78"/>
  <c r="AG13" i="78"/>
  <c r="AH13" i="78"/>
  <c r="Y20" i="78"/>
  <c r="Z20" i="78"/>
  <c r="AA20" i="78"/>
  <c r="AB20" i="78"/>
  <c r="AC20" i="78"/>
  <c r="AD20" i="78"/>
  <c r="AE20" i="78"/>
  <c r="AF20" i="78"/>
  <c r="Y21" i="78"/>
  <c r="Z21" i="78"/>
  <c r="AA21" i="78"/>
  <c r="AB21" i="78"/>
  <c r="AC21" i="78"/>
  <c r="AD21" i="78"/>
  <c r="AE21" i="78"/>
  <c r="AF21" i="78"/>
  <c r="E33" i="78"/>
  <c r="F33" i="78"/>
  <c r="K33" i="78"/>
  <c r="K31" i="78"/>
  <c r="K30" i="78"/>
  <c r="K29" i="78"/>
  <c r="L33" i="78"/>
  <c r="L31" i="78"/>
  <c r="L30" i="78"/>
  <c r="L29" i="78"/>
  <c r="E28" i="78"/>
  <c r="F28" i="78"/>
  <c r="K28" i="78"/>
  <c r="L28" i="78"/>
  <c r="E29" i="78"/>
  <c r="E30" i="78"/>
  <c r="F30" i="78"/>
  <c r="E31" i="78"/>
  <c r="F31" i="78"/>
  <c r="E32" i="78"/>
  <c r="F32" i="78"/>
  <c r="K32" i="78"/>
  <c r="L32" i="78"/>
  <c r="E33" i="76"/>
  <c r="E32" i="76"/>
  <c r="F33" i="76"/>
  <c r="F32" i="76"/>
  <c r="L32" i="76"/>
  <c r="L31" i="76"/>
  <c r="L30" i="76"/>
  <c r="L29" i="76"/>
  <c r="L28" i="76"/>
  <c r="M32" i="76"/>
  <c r="M31" i="76"/>
  <c r="M30" i="76"/>
  <c r="M29" i="76"/>
  <c r="M28" i="76"/>
  <c r="V26" i="76"/>
  <c r="W26" i="76"/>
  <c r="X26" i="76"/>
  <c r="Y26" i="76"/>
  <c r="Z26" i="76"/>
  <c r="AA26" i="76"/>
  <c r="AB26" i="76"/>
  <c r="AC26" i="76"/>
  <c r="U26" i="76"/>
  <c r="V27" i="76"/>
  <c r="W27" i="76"/>
  <c r="X27" i="76"/>
  <c r="Y27" i="76"/>
  <c r="Z27" i="76"/>
  <c r="AA27" i="76"/>
  <c r="AB27" i="76"/>
  <c r="AC27" i="76"/>
  <c r="E28" i="76"/>
  <c r="F28" i="76"/>
  <c r="E29" i="76"/>
  <c r="F29" i="76"/>
  <c r="E30" i="76"/>
  <c r="F30" i="76"/>
  <c r="E31" i="76"/>
  <c r="F31" i="76"/>
  <c r="V33" i="76"/>
  <c r="U33" i="76"/>
  <c r="E32" i="81"/>
  <c r="E31" i="81"/>
  <c r="E30" i="81"/>
  <c r="E28" i="81"/>
  <c r="F32" i="81"/>
  <c r="F31" i="81"/>
  <c r="F30" i="81"/>
  <c r="F29" i="81"/>
  <c r="F28" i="81"/>
  <c r="E39" i="81"/>
  <c r="F39" i="81"/>
  <c r="Q32" i="77"/>
  <c r="E29" i="81"/>
  <c r="G23" i="77"/>
  <c r="G22" i="77"/>
  <c r="G21" i="77"/>
  <c r="G20" i="77"/>
  <c r="G19" i="77"/>
  <c r="G18" i="77"/>
  <c r="F23" i="77"/>
  <c r="F22" i="77"/>
  <c r="F21" i="77"/>
  <c r="F20" i="77"/>
  <c r="F19" i="77"/>
  <c r="F18" i="77"/>
  <c r="F17" i="77"/>
  <c r="F34" i="77"/>
  <c r="F33" i="77"/>
  <c r="F31" i="77"/>
  <c r="R34" i="77"/>
  <c r="R33" i="77"/>
  <c r="R32" i="77"/>
  <c r="R31" i="77"/>
  <c r="E17" i="77"/>
  <c r="E18" i="77"/>
  <c r="E19" i="77"/>
  <c r="E20" i="77"/>
  <c r="E21" i="77"/>
  <c r="E22" i="77"/>
  <c r="K31" i="77"/>
  <c r="E32" i="77"/>
  <c r="K32" i="77"/>
  <c r="E33" i="77"/>
  <c r="K33" i="77"/>
  <c r="G17" i="77"/>
  <c r="L31" i="77"/>
  <c r="F32" i="77"/>
  <c r="L32" i="77"/>
  <c r="L33" i="77"/>
</calcChain>
</file>

<file path=xl/sharedStrings.xml><?xml version="1.0" encoding="utf-8"?>
<sst xmlns="http://schemas.openxmlformats.org/spreadsheetml/2006/main" count="22694" uniqueCount="1053">
  <si>
    <t>Boundary ID</t>
  </si>
  <si>
    <t>Old Boundary ID</t>
  </si>
  <si>
    <t>Boundary Name</t>
  </si>
  <si>
    <t>Latest Data</t>
  </si>
  <si>
    <t>E06000001</t>
  </si>
  <si>
    <t>00EB</t>
  </si>
  <si>
    <t>Hartlepool</t>
  </si>
  <si>
    <t>E06000002</t>
  </si>
  <si>
    <t>00EC</t>
  </si>
  <si>
    <t>Middlesbrough</t>
  </si>
  <si>
    <t>E06000003</t>
  </si>
  <si>
    <t>00EE</t>
  </si>
  <si>
    <t>Redcar and Cleveland</t>
  </si>
  <si>
    <t>E06000004</t>
  </si>
  <si>
    <t>00EF</t>
  </si>
  <si>
    <t>Stockton-on-Tees</t>
  </si>
  <si>
    <t>E06000005</t>
  </si>
  <si>
    <t>00EH</t>
  </si>
  <si>
    <t>Darlington</t>
  </si>
  <si>
    <t>E06000006</t>
  </si>
  <si>
    <t>00ET</t>
  </si>
  <si>
    <t>Halton</t>
  </si>
  <si>
    <t>E06000007</t>
  </si>
  <si>
    <t>00EU</t>
  </si>
  <si>
    <t>Warrington</t>
  </si>
  <si>
    <t>E06000008</t>
  </si>
  <si>
    <t>00EX</t>
  </si>
  <si>
    <t>Blackburn with Darwen</t>
  </si>
  <si>
    <t>E06000009</t>
  </si>
  <si>
    <t>00EY</t>
  </si>
  <si>
    <t>Blackpool</t>
  </si>
  <si>
    <t>E06000010</t>
  </si>
  <si>
    <t>00FA</t>
  </si>
  <si>
    <t>Kingston upon Hull, City of</t>
  </si>
  <si>
    <t>E06000011</t>
  </si>
  <si>
    <t>00FB</t>
  </si>
  <si>
    <t>East Riding of Yorkshire</t>
  </si>
  <si>
    <t>E06000012</t>
  </si>
  <si>
    <t>00FC</t>
  </si>
  <si>
    <t>North East Lincolnshire</t>
  </si>
  <si>
    <t>E06000013</t>
  </si>
  <si>
    <t>00FD</t>
  </si>
  <si>
    <t>North Lincolnshire</t>
  </si>
  <si>
    <t>E06000014</t>
  </si>
  <si>
    <t>00FF</t>
  </si>
  <si>
    <t>York</t>
  </si>
  <si>
    <t>E06000015</t>
  </si>
  <si>
    <t>00FK</t>
  </si>
  <si>
    <t>Derby</t>
  </si>
  <si>
    <t>E06000016</t>
  </si>
  <si>
    <t>00FN</t>
  </si>
  <si>
    <t>Leicester</t>
  </si>
  <si>
    <t>E06000017</t>
  </si>
  <si>
    <t>00FP</t>
  </si>
  <si>
    <t>Rutland</t>
  </si>
  <si>
    <t>E06000018</t>
  </si>
  <si>
    <t>00FY</t>
  </si>
  <si>
    <t>Nottingham</t>
  </si>
  <si>
    <t>E06000020</t>
  </si>
  <si>
    <t>00GF</t>
  </si>
  <si>
    <t>Telford and Wrekin</t>
  </si>
  <si>
    <t>E06000021</t>
  </si>
  <si>
    <t>00GL</t>
  </si>
  <si>
    <t>Stoke-on-Trent</t>
  </si>
  <si>
    <t>E06000022</t>
  </si>
  <si>
    <t>00HA</t>
  </si>
  <si>
    <t>Bath and North East Somerset</t>
  </si>
  <si>
    <t>E06000023</t>
  </si>
  <si>
    <t>00HB</t>
  </si>
  <si>
    <t>Bristol, City of</t>
  </si>
  <si>
    <t>E06000024</t>
  </si>
  <si>
    <t>00HC</t>
  </si>
  <si>
    <t>North Somerset</t>
  </si>
  <si>
    <t>E06000025</t>
  </si>
  <si>
    <t>00HD</t>
  </si>
  <si>
    <t>South Gloucestershire</t>
  </si>
  <si>
    <t>E06000026</t>
  </si>
  <si>
    <t>00HG</t>
  </si>
  <si>
    <t>Plymouth</t>
  </si>
  <si>
    <t>E06000027</t>
  </si>
  <si>
    <t>00HH</t>
  </si>
  <si>
    <t>Torbay</t>
  </si>
  <si>
    <t>E06000028</t>
  </si>
  <si>
    <t>00HN</t>
  </si>
  <si>
    <t>Bournemouth</t>
  </si>
  <si>
    <t>E06000029</t>
  </si>
  <si>
    <t>00HP</t>
  </si>
  <si>
    <t>Poole</t>
  </si>
  <si>
    <t>E06000030</t>
  </si>
  <si>
    <t>00HX</t>
  </si>
  <si>
    <t>Swindon</t>
  </si>
  <si>
    <t>E06000031</t>
  </si>
  <si>
    <t>00JA</t>
  </si>
  <si>
    <t>Peterborough</t>
  </si>
  <si>
    <t>E06000032</t>
  </si>
  <si>
    <t>00KA</t>
  </si>
  <si>
    <t>Luton</t>
  </si>
  <si>
    <t>E06000033</t>
  </si>
  <si>
    <t>00KF</t>
  </si>
  <si>
    <t>Southend-on-Sea</t>
  </si>
  <si>
    <t>E06000034</t>
  </si>
  <si>
    <t>00KG</t>
  </si>
  <si>
    <t>Thurrock</t>
  </si>
  <si>
    <t>E06000035</t>
  </si>
  <si>
    <t>00LC</t>
  </si>
  <si>
    <t>Medway</t>
  </si>
  <si>
    <t>E06000036</t>
  </si>
  <si>
    <t>00MA</t>
  </si>
  <si>
    <t>Bracknell Forest</t>
  </si>
  <si>
    <t>E06000037</t>
  </si>
  <si>
    <t>00MB</t>
  </si>
  <si>
    <t>West Berkshire</t>
  </si>
  <si>
    <t>E06000038</t>
  </si>
  <si>
    <t>00MC</t>
  </si>
  <si>
    <t>Reading</t>
  </si>
  <si>
    <t>E06000039</t>
  </si>
  <si>
    <t>00MD</t>
  </si>
  <si>
    <t>Slough</t>
  </si>
  <si>
    <t>E06000040</t>
  </si>
  <si>
    <t>00ME</t>
  </si>
  <si>
    <t>Windsor and Maidenhead</t>
  </si>
  <si>
    <t>E06000041</t>
  </si>
  <si>
    <t>00MF</t>
  </si>
  <si>
    <t>Wokingham</t>
  </si>
  <si>
    <t>E06000042</t>
  </si>
  <si>
    <t>00MG</t>
  </si>
  <si>
    <t>Milton Keynes</t>
  </si>
  <si>
    <t>E06000043</t>
  </si>
  <si>
    <t>00ML</t>
  </si>
  <si>
    <t>Brighton and Hove</t>
  </si>
  <si>
    <t>E06000044</t>
  </si>
  <si>
    <t>00MR</t>
  </si>
  <si>
    <t>Portsmouth</t>
  </si>
  <si>
    <t>E06000045</t>
  </si>
  <si>
    <t>00MS</t>
  </si>
  <si>
    <t>Southampton</t>
  </si>
  <si>
    <t>E06000046</t>
  </si>
  <si>
    <t>00MW</t>
  </si>
  <si>
    <t>Isle of Wight</t>
  </si>
  <si>
    <t>E06000047</t>
  </si>
  <si>
    <t>00EJ</t>
  </si>
  <si>
    <t>Durham</t>
  </si>
  <si>
    <t>E06000048</t>
  </si>
  <si>
    <t>00EM</t>
  </si>
  <si>
    <t>Northumberland</t>
  </si>
  <si>
    <t>E06000049</t>
  </si>
  <si>
    <t>00EQ</t>
  </si>
  <si>
    <t>Cheshire East</t>
  </si>
  <si>
    <t>E06000050</t>
  </si>
  <si>
    <t>00EW</t>
  </si>
  <si>
    <t>Cheshire West and Chester</t>
  </si>
  <si>
    <t>E06000051</t>
  </si>
  <si>
    <t>00GG</t>
  </si>
  <si>
    <t>Shropshire</t>
  </si>
  <si>
    <t>E06000052</t>
  </si>
  <si>
    <t>00HE</t>
  </si>
  <si>
    <t>Cornwall</t>
  </si>
  <si>
    <t>E06000054</t>
  </si>
  <si>
    <t>00HY</t>
  </si>
  <si>
    <t>Wiltshire</t>
  </si>
  <si>
    <t>E06000055</t>
  </si>
  <si>
    <t>00KB</t>
  </si>
  <si>
    <t>Bedford</t>
  </si>
  <si>
    <t>E06000056</t>
  </si>
  <si>
    <t>00KC</t>
  </si>
  <si>
    <t>Central Bedfordshire</t>
  </si>
  <si>
    <t>E08000001</t>
  </si>
  <si>
    <t>00BL</t>
  </si>
  <si>
    <t>Bolton</t>
  </si>
  <si>
    <t>E08000002</t>
  </si>
  <si>
    <t>00BM</t>
  </si>
  <si>
    <t>Bury</t>
  </si>
  <si>
    <t>E08000003</t>
  </si>
  <si>
    <t>00BN</t>
  </si>
  <si>
    <t>Manchester</t>
  </si>
  <si>
    <t>E08000004</t>
  </si>
  <si>
    <t>00BP</t>
  </si>
  <si>
    <t>Oldham</t>
  </si>
  <si>
    <t>E08000005</t>
  </si>
  <si>
    <t>00BQ</t>
  </si>
  <si>
    <t>Rochdale</t>
  </si>
  <si>
    <t>E08000006</t>
  </si>
  <si>
    <t>00BR</t>
  </si>
  <si>
    <t>Salford</t>
  </si>
  <si>
    <t>E08000007</t>
  </si>
  <si>
    <t>00BS</t>
  </si>
  <si>
    <t>Stockport</t>
  </si>
  <si>
    <t>E08000008</t>
  </si>
  <si>
    <t>00BT</t>
  </si>
  <si>
    <t>Tameside</t>
  </si>
  <si>
    <t>E08000009</t>
  </si>
  <si>
    <t>00BU</t>
  </si>
  <si>
    <t>Trafford</t>
  </si>
  <si>
    <t>E08000010</t>
  </si>
  <si>
    <t>00BW</t>
  </si>
  <si>
    <t>Wigan</t>
  </si>
  <si>
    <t>E08000011</t>
  </si>
  <si>
    <t>00BX</t>
  </si>
  <si>
    <t>Knowsley</t>
  </si>
  <si>
    <t>E08000012</t>
  </si>
  <si>
    <t>00BY</t>
  </si>
  <si>
    <t>Liverpool</t>
  </si>
  <si>
    <t>E08000013</t>
  </si>
  <si>
    <t>00BZ</t>
  </si>
  <si>
    <t>St. Helens</t>
  </si>
  <si>
    <t>E08000014</t>
  </si>
  <si>
    <t>00CA</t>
  </si>
  <si>
    <t>Sefton</t>
  </si>
  <si>
    <t>E08000015</t>
  </si>
  <si>
    <t>00CB</t>
  </si>
  <si>
    <t>Wirral</t>
  </si>
  <si>
    <t>E08000016</t>
  </si>
  <si>
    <t>00CC</t>
  </si>
  <si>
    <t>Barnsley</t>
  </si>
  <si>
    <t>E08000017</t>
  </si>
  <si>
    <t>00CE</t>
  </si>
  <si>
    <t>Doncaster</t>
  </si>
  <si>
    <t>E08000018</t>
  </si>
  <si>
    <t>00CF</t>
  </si>
  <si>
    <t>Rotherham</t>
  </si>
  <si>
    <t>E08000019</t>
  </si>
  <si>
    <t>00CG</t>
  </si>
  <si>
    <t>Sheffield</t>
  </si>
  <si>
    <t>E08000020</t>
  </si>
  <si>
    <t>00CH</t>
  </si>
  <si>
    <t>Gateshead</t>
  </si>
  <si>
    <t>E08000021</t>
  </si>
  <si>
    <t>00CJ</t>
  </si>
  <si>
    <t>Newcastle upon Tyne</t>
  </si>
  <si>
    <t>E08000022</t>
  </si>
  <si>
    <t>00CK</t>
  </si>
  <si>
    <t>North Tyneside</t>
  </si>
  <si>
    <t>E08000023</t>
  </si>
  <si>
    <t>00CL</t>
  </si>
  <si>
    <t>South Tyneside</t>
  </si>
  <si>
    <t>E08000024</t>
  </si>
  <si>
    <t>00CM</t>
  </si>
  <si>
    <t>Sunderland</t>
  </si>
  <si>
    <t>E08000025</t>
  </si>
  <si>
    <t>00CN</t>
  </si>
  <si>
    <t>Birmingham</t>
  </si>
  <si>
    <t>E08000026</t>
  </si>
  <si>
    <t>00CQ</t>
  </si>
  <si>
    <t>Coventry</t>
  </si>
  <si>
    <t>E08000027</t>
  </si>
  <si>
    <t>00CR</t>
  </si>
  <si>
    <t>Dudley</t>
  </si>
  <si>
    <t>E08000028</t>
  </si>
  <si>
    <t>00CS</t>
  </si>
  <si>
    <t>Sandwell</t>
  </si>
  <si>
    <t>E08000029</t>
  </si>
  <si>
    <t>00CT</t>
  </si>
  <si>
    <t>Solihull</t>
  </si>
  <si>
    <t>E08000030</t>
  </si>
  <si>
    <t>00CU</t>
  </si>
  <si>
    <t>Walsall</t>
  </si>
  <si>
    <t>E08000031</t>
  </si>
  <si>
    <t>00CW</t>
  </si>
  <si>
    <t>Wolverhampton</t>
  </si>
  <si>
    <t>E08000032</t>
  </si>
  <si>
    <t>00CX</t>
  </si>
  <si>
    <t>Bradford</t>
  </si>
  <si>
    <t>E08000033</t>
  </si>
  <si>
    <t>00CY</t>
  </si>
  <si>
    <t>Calderdale</t>
  </si>
  <si>
    <t>E08000034</t>
  </si>
  <si>
    <t>00CZ</t>
  </si>
  <si>
    <t>Kirklees</t>
  </si>
  <si>
    <t>E08000035</t>
  </si>
  <si>
    <t>00DA</t>
  </si>
  <si>
    <t>Leeds</t>
  </si>
  <si>
    <t>E08000036</t>
  </si>
  <si>
    <t>00DB</t>
  </si>
  <si>
    <t>Wakefield</t>
  </si>
  <si>
    <t>E09000002</t>
  </si>
  <si>
    <t>00AB</t>
  </si>
  <si>
    <t>Barking and Dagenham</t>
  </si>
  <si>
    <t>E09000003</t>
  </si>
  <si>
    <t>00AC</t>
  </si>
  <si>
    <t>Barnet</t>
  </si>
  <si>
    <t>E09000004</t>
  </si>
  <si>
    <t>00AD</t>
  </si>
  <si>
    <t>Bexley</t>
  </si>
  <si>
    <t>E09000005</t>
  </si>
  <si>
    <t>00AE</t>
  </si>
  <si>
    <t>Brent</t>
  </si>
  <si>
    <t>E09000006</t>
  </si>
  <si>
    <t>00AF</t>
  </si>
  <si>
    <t>Bromley</t>
  </si>
  <si>
    <t>E09000007</t>
  </si>
  <si>
    <t>00AG</t>
  </si>
  <si>
    <t>Camden</t>
  </si>
  <si>
    <t>E09000008</t>
  </si>
  <si>
    <t>00AH</t>
  </si>
  <si>
    <t>Croydon</t>
  </si>
  <si>
    <t>E09000009</t>
  </si>
  <si>
    <t>00AJ</t>
  </si>
  <si>
    <t>Ealing</t>
  </si>
  <si>
    <t>E09000010</t>
  </si>
  <si>
    <t>00AK</t>
  </si>
  <si>
    <t>Enfield</t>
  </si>
  <si>
    <t>E09000011</t>
  </si>
  <si>
    <t>00AL</t>
  </si>
  <si>
    <t>Greenwich</t>
  </si>
  <si>
    <t>E09000012</t>
  </si>
  <si>
    <t>00AM</t>
  </si>
  <si>
    <t>Hackney</t>
  </si>
  <si>
    <t>E09000013</t>
  </si>
  <si>
    <t>00AN</t>
  </si>
  <si>
    <t>Hammersmith and Fulham</t>
  </si>
  <si>
    <t>E09000014</t>
  </si>
  <si>
    <t>00AP</t>
  </si>
  <si>
    <t>Haringey</t>
  </si>
  <si>
    <t>E09000015</t>
  </si>
  <si>
    <t>00AQ</t>
  </si>
  <si>
    <t>Harrow</t>
  </si>
  <si>
    <t>E09000016</t>
  </si>
  <si>
    <t>00AR</t>
  </si>
  <si>
    <t>Havering</t>
  </si>
  <si>
    <t>E09000017</t>
  </si>
  <si>
    <t>00AS</t>
  </si>
  <si>
    <t>Hillingdon</t>
  </si>
  <si>
    <t>E09000018</t>
  </si>
  <si>
    <t>00AT</t>
  </si>
  <si>
    <t>Hounslow</t>
  </si>
  <si>
    <t>E09000019</t>
  </si>
  <si>
    <t>00AU</t>
  </si>
  <si>
    <t>Islington</t>
  </si>
  <si>
    <t>E09000020</t>
  </si>
  <si>
    <t>00AW</t>
  </si>
  <si>
    <t>Kensington and Chelsea</t>
  </si>
  <si>
    <t>E09000021</t>
  </si>
  <si>
    <t>00AX</t>
  </si>
  <si>
    <t>Kingston upon Thames</t>
  </si>
  <si>
    <t>E09000022</t>
  </si>
  <si>
    <t>00AY</t>
  </si>
  <si>
    <t>Lambeth</t>
  </si>
  <si>
    <t>E09000023</t>
  </si>
  <si>
    <t>00AZ</t>
  </si>
  <si>
    <t>Lewisham</t>
  </si>
  <si>
    <t>E09000024</t>
  </si>
  <si>
    <t>00BA</t>
  </si>
  <si>
    <t>Merton</t>
  </si>
  <si>
    <t>E09000025</t>
  </si>
  <si>
    <t>00BB</t>
  </si>
  <si>
    <t>Newham</t>
  </si>
  <si>
    <t>E09000026</t>
  </si>
  <si>
    <t>00BC</t>
  </si>
  <si>
    <t>Redbridge</t>
  </si>
  <si>
    <t>E09000027</t>
  </si>
  <si>
    <t>00BD</t>
  </si>
  <si>
    <t>Richmond upon Thames</t>
  </si>
  <si>
    <t>E09000028</t>
  </si>
  <si>
    <t>00BE</t>
  </si>
  <si>
    <t>Southwark</t>
  </si>
  <si>
    <t>E09000029</t>
  </si>
  <si>
    <t>00BF</t>
  </si>
  <si>
    <t>Sutton</t>
  </si>
  <si>
    <t>E09000030</t>
  </si>
  <si>
    <t>00BG</t>
  </si>
  <si>
    <t>Tower Hamlets</t>
  </si>
  <si>
    <t>E09000031</t>
  </si>
  <si>
    <t>00BH</t>
  </si>
  <si>
    <t>Waltham Forest</t>
  </si>
  <si>
    <t>E09000032</t>
  </si>
  <si>
    <t>00BJ</t>
  </si>
  <si>
    <t>Wandsworth</t>
  </si>
  <si>
    <t>E09000033</t>
  </si>
  <si>
    <t>00BK</t>
  </si>
  <si>
    <t>Westminster</t>
  </si>
  <si>
    <t>E10000002</t>
  </si>
  <si>
    <t>Buckinghamshire</t>
  </si>
  <si>
    <t>E10000003</t>
  </si>
  <si>
    <t>Cambridgeshire</t>
  </si>
  <si>
    <t>E10000006</t>
  </si>
  <si>
    <t>Cumbria</t>
  </si>
  <si>
    <t>E10000007</t>
  </si>
  <si>
    <t>Derbyshire</t>
  </si>
  <si>
    <t>E10000008</t>
  </si>
  <si>
    <t>Devon</t>
  </si>
  <si>
    <t>E10000009</t>
  </si>
  <si>
    <t>Dorset</t>
  </si>
  <si>
    <t>E10000011</t>
  </si>
  <si>
    <t>East Sussex</t>
  </si>
  <si>
    <t>E10000012</t>
  </si>
  <si>
    <t>Essex</t>
  </si>
  <si>
    <t>E10000013</t>
  </si>
  <si>
    <t>Gloucestershire</t>
  </si>
  <si>
    <t>E10000014</t>
  </si>
  <si>
    <t>Hampshire</t>
  </si>
  <si>
    <t>E10000015</t>
  </si>
  <si>
    <t>Hertfordshire</t>
  </si>
  <si>
    <t>E10000016</t>
  </si>
  <si>
    <t>Kent</t>
  </si>
  <si>
    <t>E10000017</t>
  </si>
  <si>
    <t>Lancashire</t>
  </si>
  <si>
    <t>E10000018</t>
  </si>
  <si>
    <t>Leicestershire</t>
  </si>
  <si>
    <t>E10000019</t>
  </si>
  <si>
    <t>Lincolnshire</t>
  </si>
  <si>
    <t>E10000020</t>
  </si>
  <si>
    <t>Norfolk</t>
  </si>
  <si>
    <t>E10000021</t>
  </si>
  <si>
    <t>Northamptonshire</t>
  </si>
  <si>
    <t>E10000023</t>
  </si>
  <si>
    <t>North Yorkshire</t>
  </si>
  <si>
    <t>E10000024</t>
  </si>
  <si>
    <t>Nottinghamshire</t>
  </si>
  <si>
    <t>E10000025</t>
  </si>
  <si>
    <t>Oxfordshire</t>
  </si>
  <si>
    <t>E10000027</t>
  </si>
  <si>
    <t>Somerset</t>
  </si>
  <si>
    <t>E10000028</t>
  </si>
  <si>
    <t>Staffordshire</t>
  </si>
  <si>
    <t>E10000029</t>
  </si>
  <si>
    <t>Suffolk</t>
  </si>
  <si>
    <t>E10000030</t>
  </si>
  <si>
    <t>Surrey</t>
  </si>
  <si>
    <t>E10000031</t>
  </si>
  <si>
    <t>Warwickshire</t>
  </si>
  <si>
    <t>E10000032</t>
  </si>
  <si>
    <t>West Sussex</t>
  </si>
  <si>
    <t>E10000034</t>
  </si>
  <si>
    <t>Worcestershire</t>
  </si>
  <si>
    <t>England</t>
  </si>
  <si>
    <t>2004/05</t>
  </si>
  <si>
    <t>South East</t>
  </si>
  <si>
    <t>London</t>
  </si>
  <si>
    <t>North East</t>
  </si>
  <si>
    <t>North West</t>
  </si>
  <si>
    <t>Yorkshire and The Humber</t>
  </si>
  <si>
    <t>East Midlands</t>
  </si>
  <si>
    <t>West Midlands</t>
  </si>
  <si>
    <t>South West</t>
  </si>
  <si>
    <t>2005/06</t>
  </si>
  <si>
    <t>2006/07</t>
  </si>
  <si>
    <t>2007/08</t>
  </si>
  <si>
    <t>2008/09</t>
  </si>
  <si>
    <t>2009/10</t>
  </si>
  <si>
    <t>2010/11</t>
  </si>
  <si>
    <t>2011/12</t>
  </si>
  <si>
    <t>2012/13</t>
  </si>
  <si>
    <t>2013/14</t>
  </si>
  <si>
    <t>Employment rate (percentage)</t>
  </si>
  <si>
    <t>E09000001</t>
  </si>
  <si>
    <t>00AA</t>
  </si>
  <si>
    <t>City of London</t>
  </si>
  <si>
    <t>E06000019</t>
  </si>
  <si>
    <t>00GA</t>
  </si>
  <si>
    <t>Herefordshire, County of</t>
  </si>
  <si>
    <t>E06000053</t>
  </si>
  <si>
    <t>00HF</t>
  </si>
  <si>
    <t>Isles of Scilly</t>
  </si>
  <si>
    <t>-</t>
  </si>
  <si>
    <t>(1)  Includes middle schools as deemed.</t>
  </si>
  <si>
    <t>(2)  Includes all primary academies, including free schools.</t>
  </si>
  <si>
    <t>(3)  Includes city technology colleges and all secondary academies, including free schools.</t>
  </si>
  <si>
    <t xml:space="preserve">(4)  Includes pupils aged 5 to 15 who were on roll for at least one session between 1 September and the end of the Spring term, even if they are no longer on the school roll, excluding </t>
  </si>
  <si>
    <t>boarders.  Some pupils may be counted more than once (if they moved schools during the two terms or are registered in more than one school).  See Technical Notes 15 to 17.</t>
  </si>
  <si>
    <t>(5)  The number of sessions missed due to overall/ authorised/unauthorised absence expressed as a percentage of the total number of possible sessions.</t>
  </si>
  <si>
    <t>across the two terms. See Technical Note 7.</t>
  </si>
  <si>
    <t>(7)  Number of persistent absentees expressed as a percentage of the total number of enrolments.</t>
  </si>
  <si>
    <t>(8)  National and regional totals have been rounded to the nearest 5. There may be discrepancies between totals and the sum of constituent parts.</t>
  </si>
  <si>
    <t>Autumn term 2010-Spring term 2011</t>
  </si>
  <si>
    <t>Autumn term 2012-Spring term 2013</t>
  </si>
  <si>
    <t>Autumn term 2011-Spring term 2012</t>
  </si>
  <si>
    <t>1. Children looked after continuously for at least 12 months as at 31 March excluding those children in respite care. Only children who are matched to key stage 4 data are included.</t>
  </si>
  <si>
    <t>2. Figures for 2013 are based on provisional data.  Figures for all other years are based on final data.</t>
  </si>
  <si>
    <t>3. This is the percentage of children looked after continuously for 12 months at 31 March aged 15 at the start of the academic year who had a valid Unique Pupil Number (UPN) recorded in the SSDA903 return.</t>
  </si>
  <si>
    <t>4. This is the number of looked after children at the end of key stage 4 in all educational settings. If a child is recorded as at the end of key stage 4 (in year group 11) more than once, then the same child may appear in the local authority results in more than one year. This affects around 3% of looked after children each year.</t>
  </si>
  <si>
    <t>5. From 2010 iGCSEs have been counted as GCSE equivalents and also as English &amp; mathematics GCSEs</t>
  </si>
  <si>
    <t>Figures for previous years may be different to previously published figures as LAs may update information</t>
  </si>
  <si>
    <t>National and Regional figures have been rounded to the nearest 10. Local Authority figures have been rounded to the nearest 5.</t>
  </si>
  <si>
    <t>[1] Local authority refers to the location of the school the pupil attended, rather than their home address.</t>
  </si>
  <si>
    <t>[2] FSM and Non-FSM refer to whether pupils were receiving Free School Meals or not.</t>
  </si>
  <si>
    <t xml:space="preserve">[3] Percentage figures are rounded; gap figures are calculated from un-rounded data and therefore may not correspond </t>
  </si>
  <si>
    <t>to the gap between rounded percentages.</t>
  </si>
  <si>
    <t>[4] Percentage below 0.5 are not shown in the table, nor are any related figures which could potentially disclose</t>
  </si>
  <si>
    <t>these; the small numbers involved explain the difference between the Non-FSM and overall percentages for these</t>
  </si>
  <si>
    <t>small authorities.</t>
  </si>
  <si>
    <t xml:space="preserve">Figures are estimates. Care should be taken when comparing progression rates across Local Authorities. In particular, </t>
  </si>
  <si>
    <t xml:space="preserve">it is not possible to conclude that the gaps in progression rates shown for different Local Authorities are a reflection </t>
  </si>
  <si>
    <t xml:space="preserve">of the performance of educational institutions in those authorities. This is because the composition of the Non-FSM </t>
  </si>
  <si>
    <t xml:space="preserve">group (and to a lesser extent the FSM group) will vary considerably in terms of levels of affluence and other factors </t>
  </si>
  <si>
    <t xml:space="preserve">that will impact on educational attainment and progression. The proportion of pupils with FSM varies considerably </t>
  </si>
  <si>
    <t xml:space="preserve">between authorities. Note that there is a potential for minor errors in the matching process deployed. </t>
  </si>
  <si>
    <t>Employment rate- male</t>
  </si>
  <si>
    <t>Employment rate (female)</t>
  </si>
  <si>
    <t>Proportion of persistently absent children</t>
  </si>
  <si>
    <t>E12000001</t>
  </si>
  <si>
    <t>E12000002</t>
  </si>
  <si>
    <t>E12000003</t>
  </si>
  <si>
    <t>E12000004</t>
  </si>
  <si>
    <t>E12000005</t>
  </si>
  <si>
    <t>E12000006</t>
  </si>
  <si>
    <t>E12000007</t>
  </si>
  <si>
    <t>E12000008</t>
  </si>
  <si>
    <t>E12000009</t>
  </si>
  <si>
    <t>E92000001</t>
  </si>
  <si>
    <t>1.  Figures for 2010-2011 are based on final data, 2012 figures are based on revised data.</t>
  </si>
  <si>
    <t>2.  Includes pupils not eligible for free school meals and for whom free school meal eligibility was unclassified or could not be determined.</t>
  </si>
  <si>
    <t xml:space="preserve">     77 schools have been affected by this issue, this includes 70 from Southwark, 4 from Bromley and 1 each from Walsall, Bradford and North Somerset. The impact on National figures as a result of these </t>
  </si>
  <si>
    <t xml:space="preserve">     mis-recordings is considered negligible. This issue was also apparent in data back to 2008 but the impact on national and local figures is considered negligible. 2012 data will be corrected for these local authorities</t>
  </si>
  <si>
    <t xml:space="preserve">     in the December 2013 KS2 release.</t>
  </si>
  <si>
    <t>1.  Pupils at the end of key stage 4 each academic year.</t>
  </si>
  <si>
    <t>2.  Figures for 2008/09 - 2011/12 are based on final data, 2012/13 figures are based on revised data.</t>
  </si>
  <si>
    <t>3.  From 2009/10 iGCSEs, accredited at time of publication, have been counted as GCSE equivalents and also as English &amp; mathematics GCSEs.</t>
  </si>
  <si>
    <t>4.  The England, region and local authority figures in this table do not include pupils recently arrived from overseas. Therefore the England total will not be the same as in tables 1 to 2c as these tables include overseas pupils.</t>
  </si>
  <si>
    <t>5.  Includes pupils not eligible for free school meals and for whom free school meal eligibility was unclassified or could not be determined.</t>
  </si>
  <si>
    <t>Figures for Bracknell Forest local authority, South East region and total (state-funded sector) have been updated as of March 2014 to include previously missing GCSE mathematics results</t>
  </si>
  <si>
    <t>19 in 2005</t>
  </si>
  <si>
    <t>19 in 2006</t>
  </si>
  <si>
    <t>19 in 2007</t>
  </si>
  <si>
    <t>19 in 2008</t>
  </si>
  <si>
    <t>19 in 2009</t>
  </si>
  <si>
    <t>19 in 2010</t>
  </si>
  <si>
    <t>19 in 2011</t>
  </si>
  <si>
    <t>19 in 2012</t>
  </si>
  <si>
    <t>19 in 2013</t>
  </si>
  <si>
    <t>is taken from Spring 2010 Pupil Level Census (PLASC) (generally Year 11 for the cohort); this is the academic year in which they turn 16 (academic age 15).</t>
  </si>
  <si>
    <t>Source: DfE matched administrative data</t>
  </si>
  <si>
    <t>DfE: Level 2 and 3 Attainment by Young People in England Measured Using Matched Administrative Data: Attainment by Age 19 in 2012</t>
  </si>
  <si>
    <t>www.gov.uk/government/collections/statistics-attainment-at-19-years</t>
  </si>
  <si>
    <t>Looked after children achieving 5 A*-C GCSEs (or equivalent) at Key Stage 4 (including English and mathematics)</t>
  </si>
  <si>
    <t>The Special Educational Needs (SEN)/non-SEN gap – achieving 5 A*- C GCSE including English and Maths, percentage points (pp)</t>
  </si>
  <si>
    <t>The proportion of FSM pupils in year 11 who go on to achieve a level 2 qualification at 19</t>
  </si>
  <si>
    <t>Achievement gap between pupils eligible for FSM and their peers achieving the expected level at KS2, percentage points (pp)</t>
  </si>
  <si>
    <t>Achievement gap between pupils eligible for FSM and their peers achieving the expected level at KS4, percentage points (pp)</t>
  </si>
  <si>
    <t>Gap in progression to higher education FSM/non-FSM, percentage points (pp)</t>
  </si>
  <si>
    <t>The proportion of children in workless households (%)</t>
  </si>
  <si>
    <t>The proportion of children in working households (%)</t>
  </si>
  <si>
    <t>Proportion of 16-18 year olds Not in Employment, Education or Training (NEET)</t>
  </si>
  <si>
    <t>Date: Point in time</t>
  </si>
  <si>
    <t>Percentage</t>
  </si>
  <si>
    <t>Number</t>
  </si>
  <si>
    <t>Latest Data- Percentage</t>
  </si>
  <si>
    <t>Latest Data- Number</t>
  </si>
  <si>
    <t>August 2006</t>
  </si>
  <si>
    <t>August 2007</t>
  </si>
  <si>
    <t>August 2008</t>
  </si>
  <si>
    <t>August 2009</t>
  </si>
  <si>
    <t>August 2010</t>
  </si>
  <si>
    <t>August 2011</t>
  </si>
  <si>
    <t>For more information and definitions please refer to the technical note available at:</t>
  </si>
  <si>
    <t>https://www.gov.uk/government/publications/personal-tax-credits-children-in-low-income-families-local-measure</t>
  </si>
  <si>
    <t>Employment rate</t>
  </si>
  <si>
    <t>Work</t>
  </si>
  <si>
    <t>2009-10</t>
  </si>
  <si>
    <t>2010-11</t>
  </si>
  <si>
    <t>2011-12</t>
  </si>
  <si>
    <t>2012-13</t>
  </si>
  <si>
    <t>4. The data confidence indicator gives a guide to the confidence we have in the data provided by each Local Authority. '3' denotes high confidence, '2' denotes medium confidence, '1' denotes low confidence, 'A' denotes aggregate information was supplied by the Local Authority and '..' denotes no data was supplied. Further details on the construction of the indicator are in the publication technical notes, paragraphs 15 to 21.</t>
  </si>
  <si>
    <t>5. The total figures for England and regional totals include estimates for missing data and are rounded to the nearest 100. Sub totals may not add up to the England total and regional totals due to rounding.</t>
  </si>
  <si>
    <t xml:space="preserve">6. These LAs made a CIN return in 2010-11 but did not agree to have this element of their return published due to serious data quality concerns. Newham and Waltham Forest did not make a CIN return in 2010-11.  </t>
  </si>
  <si>
    <t>lu_Region</t>
  </si>
  <si>
    <t>lu_County</t>
  </si>
  <si>
    <t>Child poverty basket of indicators: work indicators</t>
  </si>
  <si>
    <t>LA lookup value</t>
  </si>
  <si>
    <t>Region lookup value</t>
  </si>
  <si>
    <t>Region:</t>
  </si>
  <si>
    <t>Local authority:</t>
  </si>
  <si>
    <t>Year</t>
  </si>
  <si>
    <t>Other</t>
  </si>
  <si>
    <t>Children in Workless Households (%)</t>
  </si>
  <si>
    <t>Children in Working Households (%)</t>
  </si>
  <si>
    <t>Proportion of children in low-income families</t>
  </si>
  <si>
    <t>Adults with learning disabilities in employment</t>
  </si>
  <si>
    <t>Adults receiving secondary mental health services in employment</t>
  </si>
  <si>
    <t>Proportion qualified to level 2 or higher</t>
  </si>
  <si>
    <t>Children in workless households</t>
  </si>
  <si>
    <t>Employment profile</t>
  </si>
  <si>
    <t>Those in need of support to work</t>
  </si>
  <si>
    <t>Educational Attainment</t>
  </si>
  <si>
    <t>Working age people with access to employment by public transport/walk</t>
  </si>
  <si>
    <t>Children in Low Income Families (%)</t>
  </si>
  <si>
    <t>NEET</t>
  </si>
  <si>
    <t>Youths who are NEETS</t>
  </si>
  <si>
    <t>Youths who are not NEETS</t>
  </si>
  <si>
    <t>Child poverty basket of indicators: education indicators</t>
  </si>
  <si>
    <t>Free School Meals (FSM)</t>
  </si>
  <si>
    <t>Achievement gap between pupils eligible for free school meals and their peers achieving the expected level at Key Stages 4 (KS4)</t>
  </si>
  <si>
    <t>Gap in progression to higher education FSM/non-FSM</t>
  </si>
  <si>
    <t>Non-FSM progression to higher education</t>
  </si>
  <si>
    <t>The Special Educational Needs (SEN)/non-SEN achievement gap – achieving 5 A*- C GCSE including English and Maths at KS4</t>
  </si>
  <si>
    <t>Early years foundation stage profile (EYFSP)</t>
  </si>
  <si>
    <t>FSM progression to higher education</t>
  </si>
  <si>
    <t>FSM progression to level 2</t>
  </si>
  <si>
    <t>Full name</t>
  </si>
  <si>
    <t>Unit</t>
  </si>
  <si>
    <t>Description</t>
  </si>
  <si>
    <t>Source Name</t>
  </si>
  <si>
    <t>Updating Frequency</t>
  </si>
  <si>
    <t>Methodology</t>
  </si>
  <si>
    <t>Notes</t>
  </si>
  <si>
    <t>Warnings and Caveats</t>
  </si>
  <si>
    <t>Link to data source</t>
  </si>
  <si>
    <t>%</t>
  </si>
  <si>
    <t>A young person aged 19 at the end of academic year 2009/10 is referred to as '19 in 10' in these tables. For this cohort the learner's FSM status is taken from Spring 2007 Pupil Level Census (PLASC) (Year 11 for the cohort); this is the academic year in which they turn 16.</t>
  </si>
  <si>
    <t>School Census, National Pupil Database, NISVQ database &amp; ILR Database.</t>
  </si>
  <si>
    <t>DfE</t>
  </si>
  <si>
    <t>Annual</t>
  </si>
  <si>
    <t>Children Looked After (CLA) database and the National Pupil Database (NPD)</t>
  </si>
  <si>
    <t xml:space="preserve">1. Children looked after continuously for at least twelve months as at 31 March excluding those children in respite care.      
2. Number of eligible children based on those aged 15 at the start of the academic year i.e. 31 August.      
3. Includes equivalent qualifications.      
</t>
  </si>
  <si>
    <t>Achievement gap between pupils eligible for free school meals and their peers achieving the expected level at Key Stage 2 (KS2)</t>
  </si>
  <si>
    <t>% points</t>
  </si>
  <si>
    <t>This indicator is the percentage point gap between those pupils known to be eligible for free schools meals (FSM) achieving at least Level 4 in English and Maths at KS2 and pupils not known to be eligible for FSM achieving the same outcome.</t>
  </si>
  <si>
    <t>Revised KS2 test results and FSM data</t>
  </si>
  <si>
    <t xml:space="preserve">1.  Includes pupils for whom free school meal eligibility could not be determined, these are grouped together with those who are known not to be eligible fro free school meals.      
2.  The 2010 figures for mathematics now include single level tests. The results of these tests could not be incorporated in the provisional data that was published in December 2010. </t>
  </si>
  <si>
    <t>This indicator is the percentage point gap between pupils known to be eligible for FSM achieving 5A*-C grades at GCSE (and equivalent) including GCSE English and mathematics, at KS4 and pupils ineligible for FSM achieving the same outcome.</t>
  </si>
  <si>
    <t>Revised KS4 test results and FSM data</t>
  </si>
  <si>
    <t>The percentage point gap between pupils who are identified as having special educational needs who achieve 5 A*-C GCSE grades or equivalent including English and Maths at KS4 and their peers (pupils who have not been identified as having special educational needs).</t>
  </si>
  <si>
    <t>Revised KS4 test results as amended by schools checking exercise for publication of Secondary Achievement and Attainment Tables.</t>
  </si>
  <si>
    <t>1.  Pupils at the end of Key Stage 4 each academic year.       
2.  Figures for 2005/06 - 2009/10 are based on final data.       
3.  In 2010 iGCSEs, accredited at time of publication, have been counted as GCSE equivalents and also as English &amp; mathematics GCSEs.       
4. Includes SEN with and without a statement, SA and SA plus</t>
  </si>
  <si>
    <t>Linked NPD-HESA data</t>
  </si>
  <si>
    <t>BIS</t>
  </si>
  <si>
    <t>Percentage of young persons aged 15 with who have free school meals who progress to Higher Education by age 19</t>
  </si>
  <si>
    <t>Percentage of young persons aged 15 who do not have free school meals who progress to Higher Education by age 19</t>
  </si>
  <si>
    <t xml:space="preserve">Conception rate per 1000 women aged 15-17 years </t>
  </si>
  <si>
    <t>Rate per 1,000</t>
  </si>
  <si>
    <t>Birth Registrations (ONS) and Abortion Notifications (DH)</t>
  </si>
  <si>
    <t>% and Number</t>
  </si>
  <si>
    <t>Taxable income plus tax credits and benefits</t>
  </si>
  <si>
    <t>HMRC</t>
  </si>
  <si>
    <t>Non-participation in education, employment or training between the ages of 16 and 18 is a major predictor of later unemployment, low income, depression, involvement in crime and poor mental health.</t>
  </si>
  <si>
    <t>Client Caseload Information System (CCIS) maintained by local authorities/connexions providers.</t>
  </si>
  <si>
    <t>Adult Social Care - Combined Activity Return (ASC-CAR)</t>
  </si>
  <si>
    <t>NHS - IC</t>
  </si>
  <si>
    <t>Annual Population Survey.</t>
  </si>
  <si>
    <t>DWP</t>
  </si>
  <si>
    <t>Quarterly</t>
  </si>
  <si>
    <t>Proportion of population aged 19-64 for males and 19-59 for females qualified to at least Level 2 or higher.</t>
  </si>
  <si>
    <t>Proportion of working age (19 years to retirement age) population qualified to at least level 2 or higher.  Qualified to level 2 and above;  People are counted as being qualified to level 2 and above if they have achieved at least either 5 GCSEs grades A*-C (or equivalent, i.e., O levels, CSE Grade 1s), two A/S levels, or any equivalent or higher qualification in the Qualifications and Credit Framework.  Age group; 19 to 59 inclusive for women and 19-64 inclusive for men.  Good performance is typified by higher percentages.</t>
  </si>
  <si>
    <t>Calendar year data from the ONS Annual Population Survey, which is effectively a boosted Labour Force Survey sample, can provide annual estimates of the working age population at Level 2+, Level 3+ and Level 4+ by LSC. This is available the following August.</t>
  </si>
  <si>
    <t>Median earnings of employees in the area</t>
  </si>
  <si>
    <t>The most appropriate indicator of average earnings, is the median gross weekly pay of full-time employees on a workplace basis and is used with the employment rate. This measure is available directly in the results of ASHE.  Median gross weekly pay of full-time employees on a workplace basis.  Good performance is typified by a higher number.</t>
  </si>
  <si>
    <t>Annual Survey of Hours and Earnings (ASHE) – National Statistics website</t>
  </si>
  <si>
    <t>ONS</t>
  </si>
  <si>
    <t>http://www.ons.gov.uk/ons/guide-method/method-quality/specific/labour-market/annual-survey-of-hours-and-earnings/annual-survey-of-hours-and-earnings/index.html</t>
  </si>
  <si>
    <t>This indicator measures the percentage of people of working age (aged 16 to 74 years) living within the catchment area of a location with more than 500 jobs by public transport and/or walking.</t>
  </si>
  <si>
    <t>DfT</t>
  </si>
  <si>
    <t>Single Housing Benefit Extract (SHBE)</t>
  </si>
  <si>
    <t>Quarterly (but in FY)</t>
  </si>
  <si>
    <t>Tackling fuel poverty - % of people receiving income based benefits living in homes with a low energy efficiency rating</t>
  </si>
  <si>
    <t>The indicator measures the proportion of households on income related benefits for whom an energy assessment of their housing has been carried out, living in homes with (i) Low energy efficiency (ii) High energy efficiency The energy efficiency of a house can be measured using the Standard Assessment Procedure (SAP).</t>
  </si>
  <si>
    <t>Local Authorities</t>
  </si>
  <si>
    <t>DECC</t>
  </si>
  <si>
    <t>Discontinued</t>
  </si>
  <si>
    <t>Tackling fuel poverty - % of people receiving income based benefits living in homes with a high energy efficiency rating</t>
  </si>
  <si>
    <t>Rates of young people aged 10-17 receiving their first reprimand, warning or conviction</t>
  </si>
  <si>
    <t>Rate per 100,000</t>
  </si>
  <si>
    <t>Rates of young people aged 10-17 receiving their first reprimand, warning or conviction per 100,000 10-17 year old population by Local Authority of residence</t>
  </si>
  <si>
    <t>Police National Computer (PNC)</t>
  </si>
  <si>
    <t>MoJ</t>
  </si>
  <si>
    <t>Live births under 2.5 kg</t>
  </si>
  <si>
    <t>The percentage of live births under 2.5 kg</t>
  </si>
  <si>
    <t xml:space="preserve">Further information can be found here: http://www.ons.gov.uk/ons/rel/vsob1/child-mortality-statistics--childhood--infant-and-perinatal/2009/childhood-mortality-statistics-data-tables--2009.zip </t>
  </si>
  <si>
    <t>Live birth = a baby showing signs of life at birth
Area of occurrence = the area within which the birth took place</t>
  </si>
  <si>
    <t>Proportion of children in workless households</t>
  </si>
  <si>
    <t>Labour Force Survey (Household and Labour Market Division)</t>
  </si>
  <si>
    <t>Workless households defined as a household with children where neither parent is in paid work.
Children refers to children under 16
Households including at least one person aged 16 to 64</t>
  </si>
  <si>
    <t>Children in working households</t>
  </si>
  <si>
    <t>Proportion of children in working households</t>
  </si>
  <si>
    <t>Households on local authority 'housing waiting list'</t>
  </si>
  <si>
    <t>To measure the proportion of households on local authority waiting lists</t>
  </si>
  <si>
    <t>Housing Strategy Statistical Appendix (HSSA) and Business Plan Statistical Appendix (BPSA)</t>
  </si>
  <si>
    <t>DCLG</t>
  </si>
  <si>
    <t>The prevalence of underweight children in reception year</t>
  </si>
  <si>
    <t>The proportion of underweight children in reception year derived from the postcode of the child's residence.</t>
  </si>
  <si>
    <t>The Health and Social Care Information Centre, Lifestyle Statistics / Department of Health Obesity Team NCMP Dataset</t>
  </si>
  <si>
    <t>NHS</t>
  </si>
  <si>
    <t>The prevalence of obese children in reception year</t>
  </si>
  <si>
    <t>The proportion of obese children in reception year derived from the postcode of the child's residence.</t>
  </si>
  <si>
    <t>The prevalence of underweight children in year 6</t>
  </si>
  <si>
    <t>The proportion of underweight children in year 6 derived from the postcode of the child's residence.</t>
  </si>
  <si>
    <t>The prevalence of obese children in year 6</t>
  </si>
  <si>
    <t>The proportion of obese children in year 6 derived from the postcode of the child's residence.</t>
  </si>
  <si>
    <t>Life expectancy at birth - males</t>
  </si>
  <si>
    <t>Years</t>
  </si>
  <si>
    <t>Life expectancy at birth</t>
  </si>
  <si>
    <t>ONS population estimates</t>
  </si>
  <si>
    <t>3-year rolling average</t>
  </si>
  <si>
    <t>Life expectancy at birth - females</t>
  </si>
  <si>
    <t>3 year rolling average</t>
  </si>
  <si>
    <t>Thousands</t>
  </si>
  <si>
    <t>Migration of children within the UK</t>
  </si>
  <si>
    <t>Patient Register Data Service (PRDS), the National Health Service Central Register (NHSCR) and Higher Education Statistics Agency (HESA) data.</t>
  </si>
  <si>
    <t>DFE</t>
  </si>
  <si>
    <t xml:space="preserve">  
</t>
  </si>
  <si>
    <t xml:space="preserve">Rate of children in need </t>
  </si>
  <si>
    <t>Rate per 10,000</t>
  </si>
  <si>
    <t>Children In Need (CIN) census</t>
  </si>
  <si>
    <t>Number of deaths in the first year of life, per 1,000 live births (three-year rate).</t>
  </si>
  <si>
    <t>Rate per 1000</t>
  </si>
  <si>
    <t>NHS - Recorded Births and Deaths database</t>
  </si>
  <si>
    <t xml:space="preserve">% </t>
  </si>
  <si>
    <t>Number of persistent absentees expressed as a percentage of the total number of enrolments.</t>
  </si>
  <si>
    <t>School welfare, behaviour and attendance database</t>
  </si>
  <si>
    <t>In 2006 the School Census (SC) started to collect pupil level absence data on a termly basis (spring, summer and autumn collections) from maintained secondary schools, city technology colleges and academies relating to absence during the 2005/06 school year. From the 2006/07 school year the scope of collection was extended to also include maintained primary schools and special schools and, from 2009/10, secondary school information became available either for the maintained sector or for the state funded sector.</t>
  </si>
  <si>
    <t xml:space="preserve">The number of affordable houses built </t>
  </si>
  <si>
    <t>Additional affordable dwellings provided by local authority area (by location LA)</t>
  </si>
  <si>
    <t>Housing statistics database, DCLG</t>
  </si>
  <si>
    <t>Take up of formal childcare by low-income working families</t>
  </si>
  <si>
    <t>The number of working families benefiting from the childcare element of Working Tax Credit (WTC) as a percentage of the number of working families receiving more than the family element of Child Tax Credit (CTC).</t>
  </si>
  <si>
    <t>Tax Credits data</t>
  </si>
  <si>
    <t xml:space="preserve">Child Poverty Basket of Indicators </t>
  </si>
  <si>
    <t>Contents:</t>
  </si>
  <si>
    <t>How to use this sheet:</t>
  </si>
  <si>
    <t>Notes:</t>
  </si>
  <si>
    <t>Reference Library:</t>
  </si>
  <si>
    <t>The Child Poverty strategy can be found at:</t>
  </si>
  <si>
    <t>Enquiries:</t>
  </si>
  <si>
    <t>contacts.cpu@childpovertyunit.gsi.gov.uk</t>
  </si>
  <si>
    <t>No.of deaths in 1st year of life per 1000 children</t>
  </si>
  <si>
    <t>Average earnings of employees (£pw)</t>
  </si>
  <si>
    <t>SEN/non-SEN achievement gap at KS4 (%pt)</t>
  </si>
  <si>
    <t>FSM/non-FSM achievement gap at KS4 (%pt)</t>
  </si>
  <si>
    <t>FSM/non-FSM achievement gap at KS2 (%pt)</t>
  </si>
  <si>
    <t>Take up of formal childcare (%)</t>
  </si>
  <si>
    <t>Proportion of households on LA waiting lists (%)</t>
  </si>
  <si>
    <t xml:space="preserve"> Looked after children achieving 5 A*-C GCSEs</t>
  </si>
  <si>
    <t>Employment rate for Males (%)</t>
  </si>
  <si>
    <t>FSM pupils who go on to achieve a level 2 qual at 19 (%)</t>
  </si>
  <si>
    <t>FSM attainment gap at Key Stage 2 (KS2)</t>
  </si>
  <si>
    <t>FSM attainment gap at Key Stage 4 (KS4)</t>
  </si>
  <si>
    <t>Child poverty basket of indicators: other indicators</t>
  </si>
  <si>
    <t>Housing</t>
  </si>
  <si>
    <t>Health</t>
  </si>
  <si>
    <t>Average time taken to process Housing Benefit/Council Tax Benefit new claims</t>
  </si>
  <si>
    <t>The number of affordable houses built</t>
  </si>
  <si>
    <t>Conception rate per 1000 women aged 15-17 years</t>
  </si>
  <si>
    <t>Tackling fuel poverty -  low energy efficiency rating</t>
  </si>
  <si>
    <t>Tackling fuel poverty - high energy efficiency rating</t>
  </si>
  <si>
    <t>Children in need</t>
  </si>
  <si>
    <t>Childcare</t>
  </si>
  <si>
    <t>Yorkshire and the Humber</t>
  </si>
  <si>
    <t>East of England</t>
  </si>
  <si>
    <t>August 2012</t>
  </si>
  <si>
    <t>Start to End Date</t>
  </si>
  <si>
    <t>Boundary Id</t>
  </si>
  <si>
    <t xml:space="preserve">        To preserve confidentiality, counts for City of London and Isles of Scilly UA have been combined with those for Hackney LB</t>
  </si>
  <si>
    <t xml:space="preserve">        and Cornwall UA respectively.</t>
  </si>
  <si>
    <t xml:space="preserve">        Some figures have been suppressed to protect confidentiality.</t>
  </si>
  <si>
    <t>1  Rates are per 1000 female population aged 15–17 and have been calculated using the 2010-revised mid-year population estimates for 2006, 2007 and 2008.</t>
  </si>
  <si>
    <t>2.  For conceptions leading to abortions, rates based on fewer than 10 events have been suppressed. Occasionally it has been necessary to apply a</t>
  </si>
  <si>
    <t xml:space="preserve">    secondary suppression to avoid the possibility of disclosure by differencing.  </t>
  </si>
  <si>
    <t xml:space="preserve">    For other figures, with counts or rates based on counts of less than 5 have been suppressed.</t>
  </si>
  <si>
    <t>3  County Durham UA comprises the former districts of Chester-le-Street, Derwentside, Durham, Easington, Sedgefield, Teesdale and Wear Valley (abolished 2009).</t>
  </si>
  <si>
    <t>4  Northumberland UA comprises the former districts of Alnwick, Berwick-upon-Tweed, Blyth Valley, Castle Morpeth, Tynedale and Wansbeck (abolished 2009).</t>
  </si>
  <si>
    <t>5  Cheshire East UA comprises the former districts of Congleton, Crewe and Nantwich and Macclesfield (abolished 2009).</t>
  </si>
  <si>
    <t>6  Cheshire West and Chester UA comprises the former districts of Chester, Ellesmere Port &amp; Neston and Vale Royal (abolished 2009).</t>
  </si>
  <si>
    <t>7  The former county of Cheshire is the area covered by the current unitary authorities of Cheshire East and Cheshire West and Chester created on 1 April 2009.</t>
  </si>
  <si>
    <t>8  Shropshire UA comprises the former districts of Bridgnorth, North Shropshire, Oswestry, Shrewsbury and Atcham and South Shropshire (abolished 2009).</t>
  </si>
  <si>
    <t>9  Bedford UA comprises the former district of Bedford (abolished 2009).</t>
  </si>
  <si>
    <t>10  Central Bedfordshire UA comprises the former districts of Mid Bedfordshire and South Bedfordshire (abolished 2009).</t>
  </si>
  <si>
    <t>11  The former county of Bedfordshire is the area covered by the unitary authorities of Bedford and Central Bedfordshire created on 1 April 2009.</t>
  </si>
  <si>
    <t>12  Cornwall UA comprises the former districts of Caradon, Carrick, Kerrier, North Cornwall, Penwith and Restormel (abolished 2009).</t>
  </si>
  <si>
    <t xml:space="preserve">      The Isles of Scilly were recoded on 1 April 2009.  They are separately administered by an Isles of Scilly council and do not </t>
  </si>
  <si>
    <t xml:space="preserve">      form part of Cornwall UA but, for the purposes of the presentation of statistical data, they have been combined with Cornwall UA.</t>
  </si>
  <si>
    <t>13  Wiltshire UA comprises the former districts of Kennet, North Wiltshire, Salisbury and West Wiltshire (abolished 2009).</t>
  </si>
  <si>
    <t>Adults with learning disabilities in employment (%)</t>
  </si>
  <si>
    <t>Old Boundary Id</t>
  </si>
  <si>
    <t>01/04/2009 to 31/03/2010</t>
  </si>
  <si>
    <t>..</t>
  </si>
  <si>
    <t>Adults receiving secondary mental health care services in employment (%)</t>
  </si>
  <si>
    <t>Median earnings of employees in the area - Gross Weekly Pay (£)</t>
  </si>
  <si>
    <t>Working age people with access to employment by public transport/walk (%)</t>
  </si>
  <si>
    <t>Average time taken (in number of days) to process new hb/ctb claims</t>
  </si>
  <si>
    <t>'-' indicates missing / incomplete data, or data of insufficient quality to publish</t>
  </si>
  <si>
    <t>Low Energy Rating (%)</t>
  </si>
  <si>
    <t>Latest data</t>
  </si>
  <si>
    <t>01/04/2008 to 31/03/2009</t>
  </si>
  <si>
    <t>High Energy Rating (%)</t>
  </si>
  <si>
    <t>Rates of young people aged 10-17 receiving their first reprimand, warning or conviction per 100,000 10-17 year old population</t>
  </si>
  <si>
    <t>2000-01</t>
  </si>
  <si>
    <t>2001-02</t>
  </si>
  <si>
    <t>2002-03</t>
  </si>
  <si>
    <t>2003-04</t>
  </si>
  <si>
    <t>2004-05</t>
  </si>
  <si>
    <t>2005-06</t>
  </si>
  <si>
    <t>2006-07</t>
  </si>
  <si>
    <t>2007-08</t>
  </si>
  <si>
    <t>2008-09</t>
  </si>
  <si>
    <t>1 These are estimated figures. Juveniles receiving these disposals for the first time have been mapped to individual Local Authorities using the home address or postcode recorded by the police on the PNC.  For those with no address recorded, a model based on the patterns of offenders dealt with by police stations has been used to allocate offenders to Local Authorities. Therefore caution must be taken when using these figures.</t>
  </si>
  <si>
    <t>2 The allocation model described in note 1 means that the number of 10-17 year old first-time entrants estimated to be in each Local Authority may not be whole numbers. Local Authority and Government Office Region figures shown are rounded to whole numbers and therefore the Local Authority figures may not sum exactly to the Government Office Region figures, and the Government Office Region figures may not sum exactly to the England totals.</t>
  </si>
  <si>
    <t>3 Figures for areas with less than ten first-time entrants aged 10-17 to the criminal justice system in any year have been suppressed and are denoted by "..", not applicable vales are denoted by "-".</t>
  </si>
  <si>
    <t xml:space="preserve">4 Figures are provisional and subject to later revision as more information is recorded by the police. </t>
  </si>
  <si>
    <t>5 Figures for the number of 10-17 year olds in the population are from mid-year population estimates produced by the Office for National Statistics.</t>
  </si>
  <si>
    <t>The percentage of live births under 2.5 kg (%)</t>
  </si>
  <si>
    <t xml:space="preserve"> To preserve confidentiality, counts for City of London and Isles of Scilly have been combined with those for Hackney LB and Cornwall respectively</t>
  </si>
  <si>
    <t>- indicates data is not applicable.</t>
  </si>
  <si>
    <t>The prevalence of underweight children in reception year, based on where the child lives</t>
  </si>
  <si>
    <t>The prevalence of obese children in reception year, based on where the child lives</t>
  </si>
  <si>
    <t xml:space="preserve">The prevalence of underweight children in year 6, based on where the child lives </t>
  </si>
  <si>
    <t xml:space="preserve">The prevalence of obese children in year 6, based on where the child lives </t>
  </si>
  <si>
    <t>2004-2006</t>
  </si>
  <si>
    <t>2005-2007</t>
  </si>
  <si>
    <t>2006-2008</t>
  </si>
  <si>
    <t>2007-2009</t>
  </si>
  <si>
    <t>2008-2010</t>
  </si>
  <si>
    <t>Figures are reported in three-year rolling averages, based on deaths registered in calendar years and mid-year population estimates.</t>
  </si>
  <si>
    <t>Figures are not available for City of London or Isles of Scilly due to small numbers of deaths and populations. This is denoted by the symbol '-'</t>
  </si>
  <si>
    <t>Infant mortality rate - Number of deaths in the first year of life, per 1,000 live births (three-year rate)</t>
  </si>
  <si>
    <t>Date: Point in Time</t>
  </si>
  <si>
    <t>2009-2011</t>
  </si>
  <si>
    <t>2010-2012</t>
  </si>
  <si>
    <t>2009/2010</t>
  </si>
  <si>
    <t>Latest Data (%)</t>
  </si>
  <si>
    <t>Proportion of population aged 19-64 for males and 19-59 for all qualified to at least Level 2 or higher.</t>
  </si>
  <si>
    <t>2012/13 Quarter 1</t>
  </si>
  <si>
    <t>2012/13 Quarter 2</t>
  </si>
  <si>
    <t>2012/13 Quarter 3</t>
  </si>
  <si>
    <t>2012/13 Quarter 4</t>
  </si>
  <si>
    <t>https://www.gov.uk/government/publications/child-poverty-strategy-2014-to-2017</t>
  </si>
  <si>
    <t>The proportion of children achieving a good level of develoment in the Early Years Foundation Stage (EYFS)</t>
  </si>
  <si>
    <t>1.  Figures for all years are based on final data.</t>
  </si>
  <si>
    <t xml:space="preserve">2.  Only includes pupils with a valid result for every achievement scale. </t>
  </si>
  <si>
    <t>3.  All English providers of state-funded early years education (including academies and free schools), private, voluntary and independent (PVI) sectors are within the scope of the EYFSP data collection.  Data for any children in the PVI sector no longer in receipt of funding who were included in the return submitted by the LA to DfE will not be included in the figures.  See technical notes in the accompanying SFR text for further information.</t>
  </si>
  <si>
    <t>4.  Includes 'Not known but believed to be English'.</t>
  </si>
  <si>
    <t>5.  Includes 'Not known but believed to be other than English'.</t>
  </si>
  <si>
    <t xml:space="preserve">6.  Includes pupils for whom first language was not obtained, was refused or could not be determined. </t>
  </si>
  <si>
    <t>7.  Achieved at least the expected standard all areas of learning (proportion achieving ‘expected’ or ‘exceeded’ in all 17 Early Learning Goals(ELGs)).</t>
  </si>
  <si>
    <t>8.  A pupil achieving at least the expected level in the ELGs within the three prime areas of learning and within literacy and numeracy is classed as having "a good level of development".</t>
  </si>
  <si>
    <t>9. Average point score for each characteristic grouping.  This is a supporting measure taking into account performance across all 17 ELGs, 1 point for emerging, 2 for expected and 3 for exceeding.  The sum is then taken for all pupils with that characteristic and the mean given.</t>
  </si>
  <si>
    <t xml:space="preserve">3.  In the academic year 2011/12, due to local area free school meal initiatives, there has been both an under and an over recording of free school meal eligibility in some local authorities. In total the results from </t>
  </si>
  <si>
    <t>1. The tables in this file contain breakdowns of Level 2 and Level 3 attainment  and also Level 2 with English and Maths at 19 by free school meal eligibility (FSM), Special Educational Needs (SEN) status at 15 and LA.</t>
  </si>
  <si>
    <t>2. A young person aged 19 at the end of academic year 2012/13 is referred to as '19 in 13' in these tables. For this cohort the learner's FSM and SEN status</t>
  </si>
  <si>
    <t>- Data is not available or has been combined with other LAs</t>
  </si>
  <si>
    <t>Percentage of looked after children achieving 5 A*-C GCSEs (or equivalent) at Key Stage 4 (including English and mathematics)</t>
  </si>
  <si>
    <t>Durham, County of</t>
  </si>
  <si>
    <r>
      <t xml:space="preserve">(6)  Persistent absentees are defined as having an overall absence rate of around </t>
    </r>
    <r>
      <rPr>
        <b/>
        <sz val="10"/>
        <rFont val="Arial"/>
        <family val="2"/>
      </rPr>
      <t>15 per cent</t>
    </r>
    <r>
      <rPr>
        <sz val="10"/>
        <rFont val="Arial"/>
        <family val="2"/>
      </rPr>
      <t xml:space="preserve"> or more. This equates to 38 or more sessions of absence (authorised and unauthorised) </t>
    </r>
  </si>
  <si>
    <t xml:space="preserve">Estimated percentage of maintained Free School Meal school pupils aged 15 who entered HE by age 19 </t>
  </si>
  <si>
    <t xml:space="preserve">Estimated percentage of maintained Non-Free School Meal school pupils aged 15 who entered HE by age 19 </t>
  </si>
  <si>
    <t xml:space="preserve">Estimated percentage of maintained pupils aged 15 who entered HE by age 19 </t>
  </si>
  <si>
    <t>Children in low income families</t>
  </si>
  <si>
    <t>1 Households including at least one person aged 16 to 64</t>
  </si>
  <si>
    <t xml:space="preserve"> 2 A working household is a household that contains at least one person aged 16 to 64, where all individuals aged 16 and over are in employment</t>
  </si>
  <si>
    <t xml:space="preserve"> 2 A workless household is a household that contains at least one person aged 16 to 64, where no-one aged 16 or over is in employment</t>
  </si>
  <si>
    <t xml:space="preserve"> 3 Children refers to all children under 16</t>
  </si>
  <si>
    <t>1. Employment consists of employees, self-employed people, unpaid family workers and people on government supported training and employment programmes.</t>
  </si>
  <si>
    <t>2. Unpaid family workers are people who work in a family business who do not receive a formal wage or salary but benefit from the profits of that business.</t>
  </si>
  <si>
    <t>3. The government supported training and employment programmes series does not include all people on these programmes;</t>
  </si>
  <si>
    <t xml:space="preserve"> it only includes people engaging in any form of work, work experience or work-related training who are not included in the employees or self-employed series. </t>
  </si>
  <si>
    <t>People on these programmes NOT engaging in any form of work, work experience or work-related training are not included in the employment estimates; they are classified as unemployed or economically inactive.</t>
  </si>
  <si>
    <t>https://www.gov.uk/government/publications/nccis-management-information-requirement-2014-to-2015</t>
  </si>
  <si>
    <t>1.The age of the learner is measured at the beginning of the academic year, 31 August.</t>
  </si>
  <si>
    <t xml:space="preserve">2.The number and proportion of young people NEET has been adjusted using an established formula to assume a proportion of those whose records are no longer current are NEET. </t>
  </si>
  <si>
    <t xml:space="preserve">The formula used to estimate the number and proportion NEET, and guidance for local authorities on collecting the information used in </t>
  </si>
  <si>
    <t>these tables is contained in the 2013-14 NCCIS Management Information Requirement at:</t>
  </si>
  <si>
    <t>3. Regional totals might not equal the sum of authorities in each region due to rounding.</t>
  </si>
  <si>
    <t>This measure was formerly NI 146 in the National Indicator Set. However, a change to the defintion of the data used to populate this</t>
  </si>
  <si>
    <t xml:space="preserve"> measure occurred in 2011-12. This change allowed councils to include service users in the numerator as long as their employment </t>
  </si>
  <si>
    <t xml:space="preserve">status had been 'captured or confirmed' during 2011-12. Previously, the employment status had to have been recorded at assessment or review. </t>
  </si>
  <si>
    <t>This change should be borne in mind when comparing 2011-12 and 2012-13 data with data from 2010-11.</t>
  </si>
  <si>
    <t>This measure was formerly NI 150 in the National Indicator Set.</t>
  </si>
  <si>
    <t>1. Employees on adult rates, pay unaffected by absence.</t>
  </si>
  <si>
    <t>2. Full-time defined as employees working more than 30 paid hours per week (or 25 or more for the teaching professions).</t>
  </si>
  <si>
    <t>3. 2012 data are revised, 2013 data are provisional.</t>
  </si>
  <si>
    <t>1. Qualifications data are only be available from the APS for calendar year periods (i.e. Jan to Dec periods).</t>
  </si>
  <si>
    <t>1. Data based upon Local Authorities who submitted data at 31st August.</t>
  </si>
  <si>
    <t>2. Figures have been calculated by DfE based upon all information provided in the CIN return. A child in need is one who has been referred to children's social care services, and who has been assessed, usually through an initial assessment, to be in need of social care services. A child can have more than one episode of need throughout the year but episodes should not overlap. If a child has more than one episode, then each is counted in the figures.</t>
  </si>
  <si>
    <t>3. Based on the population aged 0 - 17 years. Source: Population Estimates Unit, ONS: Crown Copyright. The population estimates are included in the underlying data for this publication.</t>
  </si>
  <si>
    <t xml:space="preserve">The number of working families benefiting from the childcare element of Working Tax Credit (WTC) as a </t>
  </si>
  <si>
    <t>percentage of the number of working families receiving more than the family element of Child Tax Credit (CTC).</t>
  </si>
  <si>
    <t>This measure was formerly NI 118 in the National Indicator Set.</t>
  </si>
  <si>
    <t>1. Affordable housing is the sum of social rent, affordable rent, intermediate rent and affordable home ownership.</t>
  </si>
  <si>
    <t>2. Includes new build and acquisitions.</t>
  </si>
  <si>
    <t>3. Includes homes where the cost is met by a private developer (e.g. Section 106 agreements).</t>
  </si>
  <si>
    <t>4. Some local authority boundaries and names have changed with local government reorganisation.</t>
  </si>
  <si>
    <t xml:space="preserve">5. New dwellings are shown next to the local authority in which they are located which occasionally differs from the sponsoring authority.  </t>
  </si>
  <si>
    <t>6. Figures shown represent our best estimate and may be subject to revisions. The figures have been rounded to the nearest 10 and therefore totals may not sum due to rounding.</t>
  </si>
  <si>
    <t>Additional affordable housing by local authority (number)</t>
  </si>
  <si>
    <t xml:space="preserve"> The above data are based upon the postcode of the child. </t>
  </si>
  <si>
    <t xml:space="preserve">-' Underweight prevalence estimates based on small numbers (1-5 individuals) have been supressed and are denoted by '-'.  </t>
  </si>
  <si>
    <t>Corresponding healthy weight prevalence estimates have also been suppressed to maintain suppression.</t>
  </si>
  <si>
    <t>Internal migration 0-15 year olds (thousands)</t>
  </si>
  <si>
    <r>
      <rPr>
        <b/>
        <sz val="10"/>
        <color indexed="8"/>
        <rFont val="Arial"/>
        <family val="2"/>
      </rPr>
      <t xml:space="preserve">Data Sources: </t>
    </r>
    <r>
      <rPr>
        <sz val="10"/>
        <color indexed="8"/>
        <rFont val="Arial"/>
        <family val="2"/>
      </rPr>
      <t xml:space="preserve">administrative data used in the production of internal migration estimates is  </t>
    </r>
  </si>
  <si>
    <t xml:space="preserve">liable to changes being over time made by data suppliers that is outside the control of ONS.  </t>
  </si>
  <si>
    <r>
      <t xml:space="preserve">Data Quality: </t>
    </r>
    <r>
      <rPr>
        <sz val="10"/>
        <color indexed="8"/>
        <rFont val="Arial"/>
        <family val="2"/>
      </rPr>
      <t xml:space="preserve">imputations were carried out due to 0.1% of total records having missing postcodes  </t>
    </r>
  </si>
  <si>
    <t>and less than 0.01% with other missing values.</t>
  </si>
  <si>
    <t>Take up of formal childcare by low-income working families (previously known as National Indicator NI 118) (percentage)</t>
  </si>
  <si>
    <t>The proportion of households on Local Authority waiting lists (percentage)</t>
  </si>
  <si>
    <t>1  Age-standardised mortality rates are standardised to the 1976 European Standard Population, expressed per 100,000 population, they allow comparisons between populations with</t>
  </si>
  <si>
    <t>different age structures, including between males and females and over time. Age-standardised mortality rates (ASMRs) for Scotland and Northern Ireland will differ from those</t>
  </si>
  <si>
    <t>published by National Records of Scotland and Northern Ireland Statistics and Research Agency as their published ASMRs are based on only population data. ASMRs published here</t>
  </si>
  <si>
    <t>use live births instead of the population age under 1.</t>
  </si>
  <si>
    <t>administered by an Isles of Scilly council and do not form part of Cornwall UA but, for the purposes of the representation of statistical data, they have been combined with Cornwall</t>
  </si>
  <si>
    <t>UA.</t>
  </si>
  <si>
    <t>Infant mortality rates for local areas can fluctuate quite substantially between years due to the small number of deaths recorded at these ages.</t>
  </si>
  <si>
    <t>2  City of London has been grouped with Hackney because of the very small number of deaths in this area. The Isles Of Scilly were recoded on 1 April 2009. They are seperately</t>
  </si>
  <si>
    <t>Employment rate for female(%)</t>
  </si>
  <si>
    <t>SEN attainment gap at KS4</t>
  </si>
  <si>
    <t>Progression to higher education (all)</t>
  </si>
  <si>
    <t>FSM</t>
  </si>
  <si>
    <t>non-FSM</t>
  </si>
  <si>
    <t>Children in need - all children in need at 31 March - rate per 10,000 children</t>
  </si>
  <si>
    <t>Migration balance in Local Authorities within the UK 0-14 year olds</t>
  </si>
  <si>
    <t>Overall employment rate(%)</t>
  </si>
  <si>
    <t>2). The tool includes data for the post April 2009 UAs and structural changes [Bedford, Central Bedfordshire, Cheshire West &amp; Chester and Cheshire East] only where data are available.</t>
  </si>
  <si>
    <t xml:space="preserve">The proportions are calculated by dividing (for each local authority):          
The number of people that were/were not eligible for FSM in year 11 who reached Level 2 or 3 by 19,  divided by the number of pupils that were/were not eligible for FSM in year 11.             
Young people are allocated to a Local Authority based on the school where they were studying in year 11 at the time of the Spring census. In this case the denominator is internal to the dataset.               
We are publishing the combined FSM/non-FSM series as well. This equates to those who were in state funded schools at the time of the Spring Pupil Level Census at academic age 15 (but, for example, excludes PRUs and independent schools).               </t>
  </si>
  <si>
    <t>Please note the definitions of level 2 and level 3 and denominators do not equate with those used in the School and College Performance Tables.            
A learner is defined as having reached the level 2 threshold if they have achieved 5 GCSEs at grades A*-C or equivalent. Only full VRQs count towards the target.           
A learner is defined as having reached the level 3 threshold if they have achieved the equivalent of 4 AS / 2 A-levels. Only full VRQs count towards the target.  See notes to editors for further information.                                                                                                                                              '-' = number suppressed due to small sizes, is missing or not available at this level of measurement.</t>
  </si>
  <si>
    <t xml:space="preserve">https://www.gov.uk/government/statistics/attainment-by-young-people-in-england-measured-using-matched-administrative-data-by-age-19-in-2012
Link to excel table (table 15a): https://www.gov.uk/government/uploads/system/uploads/attachment_data/file/221796/sfr13-2013t15-19.xls </t>
  </si>
  <si>
    <t>This indicator measures the number of looked after children who were in care for at least one year who were in year 11 and achieved the equivalent of at least 5 A*-C GCSEs (including English and maths) against the  total number of looked after children who were in care for at least one year who were in year 11, expressed as a percentage.</t>
  </si>
  <si>
    <t xml:space="preserve">Information on the methodology of this data can be found in the Technical Notes section in the SFR for the outcomes for children looked after by local authorities which is available at:
https://www.gov.uk/government/uploads/system/uploads/attachment_data/file/191969/SFR32_2012Text.pdf 
</t>
  </si>
  <si>
    <t>-' = number suppressed due to small sizes, is missing or not available at this level of measurement.</t>
  </si>
  <si>
    <t>https://www.gov.uk/government/statistics/outcomes-for-children-looked-after-by-local-authorities-in-england-31-march-2012
Link to excel table (LA3): https://www.gov.uk/government/uploads/system/uploads/attachment_data/file/191971/SFR32_2012_LATables.xls</t>
  </si>
  <si>
    <t>Information on the methodology of this data can be found in the SFR for the national curriculum assessments at key stage 2 which is available at:
https://www.gov.uk/government/uploads/system/uploads/attachment_data/file/219151/sfr33-2012v2.pdf</t>
  </si>
  <si>
    <t>Quality Statement: The local authorities of The City of London and The Isles of Scilly only have one secondary school each and therefore excluded from the analysis.                                                 '-' = number suppressed due to small sizes, is missing or not available at this level of measurement.</t>
  </si>
  <si>
    <t>https://www.gov.uk/government/statistics/national-curriculum-assessments-at-key-stage-2-in-england-academic-year-2011-to-2012
Data is derived from underlying data from the SFR33_2012_KS2_LA_CHAR_UD_2  table found in the zip archive (https://www.gov.uk/government/uploads/system/uploads/attachment_data/file/167384/sfr33-2012ud.zip)</t>
  </si>
  <si>
    <t>Information on the methodology of this data can be found in the SFR for the national curriculum assessments at key stage 2 which is available at:
https://www.gov.uk/government/uploads/system/uploads/attachment_data/file/219337/sfr04-2013.pdf</t>
  </si>
  <si>
    <t xml:space="preserve">1.  Pupils at the end of Key Stage 4 each academic year.       
2.  Figures for 2005/06 - 2009/10 are based on final data.       
3.  In 2010 iGCSEs, accredited at time of publication, have been counted as GCSE equivalents and also as English &amp; mathematics GCSEs.       
4.  Includes pupils for whom free school meal eligibility could not be determined, these are grouped together with those who are known not to be eligible for free school meals.      </t>
  </si>
  <si>
    <t>Quality Statement: The local authorities of The City of London and The Isles of Scilly only have one secondary school each and therefore excluded from the analysis.                                                                                                                                                                                          '-' = number suppressed due to small sizes, is missing or not available at this level of measurement.</t>
  </si>
  <si>
    <t>https://www.gov.uk/government/statistics/gcse-and-equivalent-attainment-by-pupil-characteristics-in-england
Data is derived from underlying data from the SFR04_2013_UD_LA_2.csv table found in the zip archive (https://www.gov.uk/government/uploads/system/uploads/attachment_data/file/167604/sfr04-2013ud.zip)</t>
  </si>
  <si>
    <t>Information on the methodology of this data can be found in the SFR for GCSE and equivalent attainment by characteristics which is available at:
https://www.gov.uk/government/uploads/system/uploads/attachment_data/file/219337/sfr04-2013.pdf</t>
  </si>
  <si>
    <t>The gap between the percentage of young persons aged 15 from free school meals (FSM) and non-FSM backgrounds who progress to HE by age 19</t>
  </si>
  <si>
    <t>Information on the methodology of this data is available at:
https://www.gov.uk/government/uploads/system/uploads/attachment_data/file/328475/widen-partic-HE-2014v2.pdf</t>
  </si>
  <si>
    <t>City of London Quality Statement: The City of London has zero secondary schools. The School Census collects information on FSM status for pupils in maintained schools. The HESA Student Record does not record students studying HE courses at any of the following: private HE providers, overseas HE institutions.                                                                                                                                                        '-' = number suppressed due to small sizes, is missing or not available at this level of measurement.</t>
  </si>
  <si>
    <t>https://www.gov.uk/government/statistics/widening-participation-in-higher-education-2014
Data is taken from the following table: https://www.gov.uk/government/uploads/system/uploads/attachment_data/file/328478/WPHE_tables2014.xlsx</t>
  </si>
  <si>
    <t>There is a 14 month time-lag in the release of conception statistics, as they are partly compiled from birth registration data (which may not be available up to 11 months after the date of conception).For full details on the source and methodology of these statistics please visit: http://media.education.gov.uk/assets/files/doc/c/cl%20-%20co/conception%20statistics%20sources%20and%20definitions.doc</t>
  </si>
  <si>
    <t>1. Data for Hackney and City of London, and Penwith and the Isles of Scilly are combined due to the small size of the resident population. 2. Aggregate figures for counties, regions, NRF areas, etc. are population weighted averages calculated by the NRU.                                                              '-' = number suppressed due to small sizes, is missing or not available at this level of measurement.</t>
  </si>
  <si>
    <t>http://www.ons.gov.uk/ons/publications/re-reference-tables.html?edition=tcm%3A77-332828
The excel table can be found here:
http://www.ons.gov.uk/ons/rel/vsob1/conception-statistics--england-and-wales/2012/rft-conception-statistics-2012.xls</t>
  </si>
  <si>
    <t>Children in Low Income Families</t>
  </si>
  <si>
    <t>This indicator measures the proportion of dependent children in a Local Authority who live in households claiming tax credits and/or out-of-work benefits whose equivalised income is below 60% of the contemporary national median.</t>
  </si>
  <si>
    <t>Aug 2012</t>
  </si>
  <si>
    <t xml:space="preserve">The proportion of children in poverty is calculated by adding the number of children in families in receipt of either out of work (means-tested) benefits, or in receipt of tax credits where their reported income is less than 60 per cent of median income and then dividing this by the total number of children in the area .
More information can be found in the document at the commentary document found using the following link:
https://www.gov.uk/government/statistics/personal-tax-credits-children-in-low-income-families-local-measure
</t>
  </si>
  <si>
    <t>all children = all children under the age of 20.
% of children in poverty = number of children living in families in receipt of CTC whose reported income is less than 60 per cent of the median income or in receipt of IS or (Income-Based) JSA, divided by the total number of children in the area (determined by Child Benefit data)</t>
  </si>
  <si>
    <t>City of London Quality Statement: Due to the very low numbers of the outcome data for the City of London, the data is likely to be very volatile and possibly statistically unreliable. Further information is available in the commentary found at: https://www.gov.uk/government/statistics/personal-tax-credits-children-in-low-income-families-local-measure                                                                                                                                                '-' = number suppressed due to small sizes, is missing or not available at this level of measurement.</t>
  </si>
  <si>
    <t>Proportion of 16 to 18 year olds who are not in education, training or employment (NEET)</t>
  </si>
  <si>
    <t>The number of 16-18 year olds known to the local authority includes those who are attending school or college in the local authority area, regardless of where they reside.
16-18 year olds known to be undertaking a Gap year, or in custody, are not recorded as being NEET.
The number and % of 16-18 year olds who are NEET has been adjusted to assume a proportion of those whose current activity is not known to be NEET.
Local authority figures cannot be compared with the DfE estimate of the proportion of young people who are NEET as they relate to the actual age (rather than academic age) of the young person, and use different definitions.</t>
  </si>
  <si>
    <t>City of London Quality Statement: Given the low resident population of the City of London (approximately 8,000 (ONS population estimates)), the low numbers in the cohort for this indicator may produce volatile results. This should be taken into account in comparing outcomes with local authorities.
'-' = number suppressed due to small sizes, is missing or not available at this level of measurement.</t>
  </si>
  <si>
    <t>https://www.gov.uk/government/publications/neet-data-by-local-authority-2012-16-to-18-year-olds-not-in-education-employment-or-training
The excel table can be found here in:
https://www.gov.uk/government/uploads/system/uploads/attachment_data/file/319796/2013_local_authority_neet_figures.xlsx</t>
  </si>
  <si>
    <t>Adults with learning disabilities: all adults aged 18-69 with learning disabilities that are known to ‘Councils with Adult Social Services Responsibilities’ (CASSRs)  Employed: 1 – working full-time as an employee or self-employed (16 or more hours per week); 2 – working as an employee or self-employed (5 to 15 hours per week); 3 – working as an employee or self employed (1 to 4 hours per week).   Categories 1-3 above are to be combined to report on the employment rate for this group.</t>
  </si>
  <si>
    <t>Further guidance can be found at: http://www.hscic.gov.uk/catalogue/PUB13187/meas-from-asc-of-eng-1213-fin-rpt.pdf</t>
  </si>
  <si>
    <t>City of London Quality Statement: Given the low resident population of the City of London (approximately 8,000 (ONS population estimates)), the low numbers in the cohort for this indicator may produce volatile results. This should be taken into account in comparing outcomes with local authorities.                                                                                                                                                                                  '-' = number suppressed due to small sizes, is missing or not available at this level of measurement.</t>
  </si>
  <si>
    <t>http://www.hscic.gov.uk/searchcatalogue?productid=13856&amp;q=NI146+2011-12&amp;sort=Relevance&amp;size=10&amp;page=1#top 
The excel table can be found here:
http://www.hscic.gov.uk/catalogue/PUB13187/meas-from-asc-of-eng-1213-fin-agg-anx.xls</t>
  </si>
  <si>
    <t>Mentally ill adults’: Adults aged 18-69 in contact with secondary mental health services (SMHS) who are on the Care Programme Approach (CPA).   Employed: 1 – working full-time as an employee or self-employed (16 or more hours per week); 2 – working as an employee or self-employed (5 to 15 hours per week); 3 – working as an employee or self employed (1 to 4 hours per week).   Categories 1-3 above are to be combined to report on the employment rate for this group.</t>
  </si>
  <si>
    <t>Information was collected for the first time in 2008-09 for the numerator of this indicator 89 per cent of trusts returned some valid employment data, but useful information about employment status (for example, not simply returning a default code of Not Known) was only recorded for 31 per cent of eligible patients. This means that the mental health indicators for 2008-09 should be treated with caution as a baseline for improvement. The information used for the denominator has been collected and for five years and is considered more reliable. However analyses using MHMDS are currently classified as ‘experimental statistics’ and should be treated with caution. Data for the City of London are based on small numbers and may be volatile.                                                                                                                                                               '-' = number suppressed due to small sizes, is missing or not available at this level of measurement.</t>
  </si>
  <si>
    <t>Overall Employment rate (working-age)</t>
  </si>
  <si>
    <t>This is the proportion of the working age population (16-59 for all and 16-64 for males) who are in employment according to the International Labour Organisation (ILO) definition.  These are National Statistics collected via ONS’ Annual Population Survey (essentially a version of Labour Force Survey with a boosted sample size for better accuracy at local area levels) and can be accessed via ONS’ NOMIS website:   https://www.nomisweb.co.uk/Default.asp  Good performance is typified by a higher employment rate.</t>
  </si>
  <si>
    <t>Information on how Employment is measured can be found here: http://www.ons.gov.uk/ons/rel/lms/labour-market-guidance/guide-to-labour-market-statistics/guide-to-lm-statistics.html</t>
  </si>
  <si>
    <t xml:space="preserve">In order to access this data please follow the below steps:
1. Go to https://www.nomisweb.co.uk/
2. Click on wizard query
3. Select annual population survey(Dec 2004 to Mar 2014) from the popular datasets
4. Select 'all' from the LA drop down boxes. Click next.
5. Select the year. Click next.
6. Select the data you want. For example Employment rate - aged 16-64
</t>
  </si>
  <si>
    <t>Female Employment rate (working-age)</t>
  </si>
  <si>
    <t>Male Employment rate (working-age)</t>
  </si>
  <si>
    <t>City of London Quality Statement: Given the low resident population of the City of London (approximately 8,000 (ONS population estimates)), the low numbers in the cohort for this indicator may produce volatile results. This should be taken into account in comparing outcomes with local authorities.                                                                                                                                                                                   '-' = number suppressed due to small sizes, is missing or not available at this level of measurement.</t>
  </si>
  <si>
    <t>https://www.nomisweb.co.uk/articles/676.aspx Link to data: https://www.nomisweb.co.uk/query/100.1/advanced.aspx</t>
  </si>
  <si>
    <t>http://www.ons.gov.uk/ons/rel/ashe/annual-survey-of-hours-and-earnings/index.html Data for each year can be found in separate spreadsheets, Table 7 is the one required. Revised results rather than provisional estimates used.</t>
  </si>
  <si>
    <t>Detailed in the 2008 Core Accessibility Indicator guidance and technical report. Main sources include:
ONS Business Register Employment Survey
ONS Census and mid year population estimates
National Public Transport Data Repository (NPTDR)
The Ordinance Survey (OS) Integrated Transport Network (ITN)</t>
  </si>
  <si>
    <t>https://www.gov.uk/government/uploads/system/uploads/attachment_data/file/240381/accessibility-statistics-guidance.pdf</t>
  </si>
  <si>
    <t>Discontinued. Previously available data presented here for ease of reference but not updated.</t>
  </si>
  <si>
    <t>http://data.gov.uk/dataset/ni_176_-_working_age_people_with_access_to_employment_by_public_transport_and_other_specified_modes Download spreadsheet, click on index and navigate to indicator 176</t>
  </si>
  <si>
    <t>https://www.gov.uk/government/uploads/system/uploads/attachment_data/file/236822/sop_sfr_july13.pdf</t>
  </si>
  <si>
    <t xml:space="preserve">https://www.gov.uk/government/statistics/housing-benefit-and-council-tax-benefit-statistics-on-speed-of-processing-2012-13 </t>
  </si>
  <si>
    <t>Fuel Poverty statistics can be found here: https://www.gov.uk/government/collections/fuel-poverty-sub-regional-statistics Indicator has been changed following improved methodology</t>
  </si>
  <si>
    <t>http://data.gov.uk/dataset/ni_176_-_working_age_people_with_access_to_employment_by_public_transport_and_other_specified_modes Download spreadsheet, click on index and navigate to indicator 187a</t>
  </si>
  <si>
    <t>http://data.gov.uk/dataset/ni_176_-_working_age_people_with_access_to_employment_by_public_transport_and_other_specified_modes Download spreadsheet, click on index and navigate to indicator 187b</t>
  </si>
  <si>
    <t>Figures for the number of 10-17 year olds in the population are from mid-year population estimates produced by the Office for National Statistics.
Further information can be found here:
https://www.gov.uk/government/uploads/system/uploads/attachment_data/file/217972/youth-crime-10-17.pdf</t>
  </si>
  <si>
    <t>https://www.gov.uk/government/statistics/young-people-aged-10-17-receiving-their-first-reprimand-warning-or-conviction</t>
  </si>
  <si>
    <t>Live births area of usual residence</t>
  </si>
  <si>
    <t>http://www.ons.gov.uk/ons/publications/re-reference-tables.html?edition=tcm%3A77-320857</t>
  </si>
  <si>
    <t>Further information can be found here: 
http://www.ons.gov.uk/ons/rel/lmac/workless-households-for-regions-across-the-uk/2012/index.html</t>
  </si>
  <si>
    <t xml:space="preserve">
Estimates are produced according to geography variables on the APS household datasets. In some cases the sum of estimates 
for lower-level geographies may vary slightly from the estimate for the corresponding higher-level geography. '-' = number suppressed due to small sizes, is missing or not available at this level of measurement.</t>
  </si>
  <si>
    <t>-' = number suppressed due to small sizes, is missing or not available at this level of measurement.
Estimates are produced according to geography variables on the APS household datasets. In some cases the sum of estimates 
for lower-level geographies may vary slightly from the estimate for the corresponding higher-level geography.</t>
  </si>
  <si>
    <t>Proportion calculated using the number of households on the waiting list as the numerator and the total number of LA households as the denominator. Data sources given in column N</t>
  </si>
  <si>
    <t>Direct comparisons between local authorities' housing waiting lists can be misleading because policies and practices can change over time and different local authorities have different arrangements for checking that applicants continue to require housing.                                
Local authorities sometimes maintain a common waiting list with the Private Registered Providers (Housing Associations) in their district. However, no information is available where a Private Registered Provider maintains a separate waiting list to the local authority.                                   
The accuracy of the list also depends on the extent to which housing authorities keep the register up-to-date, e.g. some people might already have found housing, yet remain on the list. Therefore the total number of households on waiting lists can overstate the numbers of households who still require housing assistance.                                  
'-' = number suppressed due to small sizes, is missing or not available at this level of measurement.</t>
  </si>
  <si>
    <t xml:space="preserve">Numerator: The number of households on local authority waiting lists is collected via the annual Local Authority Housing Statistics return (LAHS) and should be taken from live table 600 here:
https://www.gov.uk/government/statistical-data-sets/live-tables-on-rents-lettings-and-tenancies
Denominator: Table 406 here gives the number of households in thousands for each local authority:
https://www.gov.uk/government/statistical-data-sets/live-tables-on-household-projections
</t>
  </si>
  <si>
    <t>For more information see http://www.hscic.gov.uk/catalogue/PUB13115/nati-chil-meas-prog-eng-2012-2013-rep.pdf</t>
  </si>
  <si>
    <t>1. Data for City of London (00AA) have been combined with Hackney (00AM) and data for Isles of Scilly (00HF) have been combined with Penwith (15UF) to avoid disclosure of small numbers (1-5 individuals) . '-' = number suppressed due to small sizes, is missing or not available at this level of measurement.</t>
  </si>
  <si>
    <t>http://www.hscic.gov.uk/catalogue/PUB13115
The excel data can be found in table 3b in the following link:
http://www.hscic.gov.uk/catalogue/PUB13115/nati-chil-meas-prog-eng-2012-2013-tab.xls</t>
  </si>
  <si>
    <t>2010-12</t>
  </si>
  <si>
    <t>Three-year rolling average, based on deaths registered in calendar years and mid-year population estimates.
Further information can be found here:
http://www.ons.gov.uk/ons/dcp171778_238743.pdf</t>
  </si>
  <si>
    <t>Life expectancy figures are presented to one decimal place.  '-' = number suppressed due to small sizes, is missing or not available at this level of measurement.
Based on boundaries as of 2010.
Figures are not calculated for City of London or Isles of Scilly due to small numbers of deaths and populations.</t>
  </si>
  <si>
    <t>http://www.ons.gov.uk/ons/publications/re-reference-tables.html?edition=tcm%3A77-354758
The excel data can be found here: http://www.ons.gov.uk/ons/rel/subnational-health4/life-expec-at-birth-age-65/2006-08-to-2010-12/rft-table-1.xls</t>
  </si>
  <si>
    <t xml:space="preserve">A Summary Quality Report for internal migration can be found at  http://www.ons.gov.uk/ons/guide-method/method-quality/quality/quality-information/social-statistics/summary-quality-report-for-internal-migration.pdf&amp;rct=j&amp;frm=1&amp;q=&amp;esrc=s&amp;sa=U&amp;ei=AjMkVJW8F5DaavufgrAD&amp;ved=0CBQQFjAA&amp;usg=AFQjCNHhhqhqm5fdVQpMxsyVgI0oEG5qvQ. This report describes, in detail, the intended uses of the statistics presented in this publication, their general quality and the methods used to produce them. Numbers for 2011, 2012 and 2013 are calculated by combining the migration balance in thousands for ages 0-4, 5-9 and 10-14 </t>
  </si>
  <si>
    <t xml:space="preserve">Data collection methods: In 2010 ONS adopted a new approach for collecting data from the NHS GP lists that form the basis of these internal migration figures. This change has inconsequential impacts on the figures, but improves efficiency for ONS and NHS. From mid- 2010 figures onwards this newer approach will be used as standard. More information on this change is available on request from migstatsunit@ons.gsi.gov.uk        
Data sources: These tables are produced using administrative data provided by the NHS. Therefore they must interpreted only as estimates.        
Aggregating figures: Aggregating up LA-LA moves to Region and Country level will produce different totals to the existing Region and Country level data, as these numbers will not include internal moves within the Region, whereas the aggregated moves will.       
Cross border flows: The figures have been adjusted to take account of differences in recorded cross-border flows between England and Wales, Scotland, and Northern Ireland. The numbers for the receiving country are used as the receiving country information is seen to be more accurate.        
Constraining: The PRDS records have been constrained to the more complete NHSCR data, for more information on this please see the linked Summary Quality Report.        
Unitary Authority changes: These mid-2009 to mid-2010 PRDS tables reflect the local government re-organisation that created nine unitary authorities in England operative from 1 April 2009. These are Cornwall, County Durham, Northumberland, Shropshire, Wiltshire, East Cheshire, Cheshire West and Chester, Bedford and Central Bedfordshire.         
Welsh Health Board changes: Tables are based on pre October 2009 Local Health Boards in Wales. Please contact Migstatsunit@ons.gov.uk if post October 2009 Welsh Health Boards are required.        
Student Adjustment: An adjustment for student migration has been derived using higher education administrative data. In order to maintain a consistent methodology, corrections could not be made where small discontinuities were found in the student data for some institutions or years of data.        
Student adjustment methodology        
Disclosure control: Adjustments are applied so that individuals cannot be identified in the data.         
Comparison with National Health Service Central Register (NHSCR) figures: These figures can be compared to the NHSCR inter regional moves tables published quarterly by the ONS. These NHSCR numbers are derived from notifications of a change of GP, and assume a one month lag between moving and re-registration.        
The PRDS provides slightly different numbers to the NHSCR because of slightly different boundaries for some  Regions. It is also important to note that the NHSCR tables do not incorporate the student adjustment applied to the PRDS figures.                
</t>
  </si>
  <si>
    <t>The sum of constituent items in tables may not always agree with totals exactly due to rounding. '-' = number suppressed due to small sizes, is missing or not available at this level of measurement.</t>
  </si>
  <si>
    <t>http://www.ons.gov.uk/ons/publications/re-reference-tables.html?edition=tcm%3A77-326817
Data can be found at: http://www.ons.gov.uk/ons/rel/migration1/internal-migration-by-local-authorities-in-england-and-wales/year-ending-june-2013/table-4---internal-migration-5-year-age-bands.xls</t>
  </si>
  <si>
    <t xml:space="preserve">The proportion of pupils achieving a good level of development by LA </t>
  </si>
  <si>
    <t>School census and Early Year Foundation Stage Profile teachers assessment</t>
  </si>
  <si>
    <t xml:space="preserve">Further information can be found here: https://www.gov.uk/government/statistics/eyfsp-attainment-by-pupil-characteristics-2013 </t>
  </si>
  <si>
    <t>Children in need - the rate of children who are referred to and assessed by children's social services throughout the year starting and ending at 31 March 2012 - rate per 10,000</t>
  </si>
  <si>
    <t>Data based upon Local Authorities who submitted data at 31st August 2011.          
Figures have been calculated by DfE based upon male information provided in the CIN return. Further details on the methodology can be found in the publication technical notes, paragraphs 11 to 14. A child in need is one who has been referred to children's social care services, and who has been assessed, usually through an initial assessment, to be in need of social care services. A child can have more than one episode of need throughout the year but episodes should not overlap. If a child has more than one episode, then each is counted in the figures.          
Based on the population aged 0 - 17 years, estimated at mid-2010. Source: Population Estimates Unit, ONS: Crown Copyright. The population estimates are included in the underlying data for this publication.          
The data confidence indicator gives a guide to the confidence we have in the data provided by each Local Authority. '3' denotes high confidence, '2' denotes medium confidence, '1' denotes low confidence, 'A' denotes aggregate information was supplied by the Local Authority and '..' denotes no data was supplied. Further details on the construction of the indicator are in the publication technical notes, paragraphs 15 to 21.          
The total figures for England and regional totals include estimates for missing data and are rounded to the nearest 100. Sub totals may not add up to the England total and regional totals due to rounding.          
These LAs made a CIN return in 2010-11 but did not agree to have this element of their return published due to serious data quality concerns. Newham and Waltham Forest did not make a CIN return in 2010-11.</t>
  </si>
  <si>
    <t xml:space="preserve">-' = number suppressed due to small sizes, is missing or not available at this level of measurement. 1. Figures have been calculated by DfE based upon all information provided in the CIN return. Further details on the methodology can be found in section 4 of the 'Methodology Document'. A child in need is one who has been referred to children's social care services, and who has been assessed, usually through an initial assessment, to be in need of social care services. A child can have more than one episode of need throughout the year but episodes should not overlap. If a child has more than one episode, then each is counted in the figures. 2. The data confidence indicator gives a guide to the confidence we have in the data provided by each Local Authority. '3' denotes high confidence, '2' denotes medium confidence, '1' denotes low confidence and '..' denotes no data was supplied. Further details on the construction of the indicator are in section 4 of the 'Data Quality and Data Uses' document. 3. The total figures for England and regional totals include estimates for missing data and are rounded to the nearest 100. Sub totals 4. Durham and Oldham made a CIN return in 2012-13 but did not agree to have this element of their return published due to data quality </t>
  </si>
  <si>
    <t>Number of deaths in the first year of life, per 1,000 live births (three-year rate)</t>
  </si>
  <si>
    <t>Please look under the 'Notes and Definitions' information in the Metadata tab in the following excel spreadsheet:
http://www.ons.gov.uk/ons/rel/vsob1/deaths-registered-area-usual-residence/2012/rft-deaths-area-package-2012.xls</t>
  </si>
  <si>
    <t>*The total number of births in some areas are very small so rates must be taken with comment.  '-' = number suppressed due to small sizes, is missing or not available at this level of measurement.</t>
  </si>
  <si>
    <t>The source data can be found here: http://www.ons.gov.uk/ons/rel/vsob1/deaths-registered-area-usual-residence/2012/rft-deaths-area-package-2012.xls</t>
  </si>
  <si>
    <t xml:space="preserve">1. Affordable housing is the sum of social rent, intermediate rent and low cost home ownership.
2. Includes new build and acquisitions.
3. Recycled Capital Grant Fund figures and Disposal Proceeds Fund figures cannot be broken down below national level for 2005-06 and 2006-07, so the sum of the regional figures may not equal the England figure.
4. Includes homes where the cost is met by a private developer (e.g. Section 106 agreements).
5. Some local authority boundaries and names have changed with local government reorganisation and are indicated by ".."  in the table.  Indented districts are components of the newly formed unitary authority for 2009-10.
6. New dwellings are shown next to the local authority in which they are located which occasionally differs from the sponsoring authority. </t>
  </si>
  <si>
    <t xml:space="preserve">https://www.gov.uk/government/statistical-data-sets/live-tables-on-affordable-housing-supply
Excel spreadsheet can be found here:
https://www.gov.uk/government/uploads/system/uploads/attachment_data/file/308791/1008.xlsx
</t>
  </si>
  <si>
    <t xml:space="preserve">Further information can be found here: https://www.gov.uk/government/statistics/personal-tax-credits-finalised-award-statistics-small-area-data-lsoa-and-data-zone        </t>
  </si>
  <si>
    <t xml:space="preserve">https://www.gov.uk/government/statistics/personal-tax-credits-finalised-award-statistics-small-area-data-lsoa-and-data-zone Data available at: https://www.gov.uk/government/uploads/system/uploads/attachment_data/file/283714/localauth.xls </t>
  </si>
  <si>
    <t>Education</t>
  </si>
  <si>
    <t>Data Sources</t>
  </si>
  <si>
    <t xml:space="preserve">For any enquiries regarding the contents of this sheet, including all data queries, please contact:  </t>
  </si>
  <si>
    <t xml:space="preserve">The Child Poverty Act 2010 requires that local authorities (LAs) in cooperation with their partners prepare and publish an assessment of the needs of children living in poverty in their area.The Child Poverty Unit has identified a basket of indicators to help LAs understand the broad range of factors contributing to child poverty locally. This data tool brings together these indicators and is designed to aid analysis at the LA level. </t>
  </si>
  <si>
    <t>The average time taken in calendar days to process all new claims and change events in Housing Benefit and Council Tax Benefit.</t>
  </si>
  <si>
    <t xml:space="preserve">Figures for all years are based on final data.           
Only includes pupils with a valid result for every achievement scale.            
A pupil achieving 6 or more points across the 7 Scales of PSE and CLL and who also achieves 78 or more points across all 13 scales is classed as having "a good level of development".           
A pupil who achieves 6 or more points in each of the 7 scales in the Personal, Social and Emotional development (PSE) and Communication, Language and Literacy areas of learning (CLL). See 'Background notes on the assessment scales' section of the SFR for information on PSE and CLL stages. '-' = number suppressed due to small sizes, is missing or not available at this level of measurement.         </t>
  </si>
  <si>
    <t>Includes Maintained Primary and Secondary Schools, all Special Schools, City Technology Colleges and Academies</t>
  </si>
  <si>
    <t>The calculation differs from the national estimates of Level 2 and 3 attainment which use:           
(i)   Numerators based upon all young people in the dataset, not just those in the dataset with FSM status records on the school census at age 15.           
(ii)  Denominators based upon school census population data when learners were academic age 14 (i.e. age at the start of the academic year; 15 by the end of the academic year).           
The calculation and coverage also differs from the established overall LA series which includes independent schools, PRUs, home learners etc. and which uses the external school census denominator as at academic age 14.           
Similarly the regional figures are aggregated from local authority figures and are not comparable with the national estimates elsewhere in the SFR. The primary reason for revisions in individual LAs figures compared with last year will result from revisions to the vocational qualifications included, but may also reflect changes as a result of re-matching/allocation to LA.             
In particular, (i) above can have a significant bearing on figures by Local Authority, particularly those in which a large number of pupils attended independent schools at year 11, because records of FSM eligibility are not obtained from independent schools.            
Attainment by FSM can also be variable from year to year, particularly for small Local Authorities, where the size of the FSM eligible group may be relatively small.</t>
  </si>
  <si>
    <t>Percentage of all young persons aged 15 who progress to Higher Education by age 19</t>
  </si>
  <si>
    <t>Mental Health Minimum Data Set.                   Copyright © 2010, Re-used with the permission of The Health and Social Care Information Centre.  All rights reserved.</t>
  </si>
  <si>
    <t>Rate of children in need per 10,000 children</t>
  </si>
  <si>
    <t>Definition: The proportion of children living in families in receipt of out-of-work (means-tested) benefits or in families in receipt of tax credits whose reported income is less than 60% of median income</t>
  </si>
  <si>
    <t>Working households defined as a household with children where all parents are in paid work.
Children refers to children under 16
Households including at least one person aged 16 to 64</t>
  </si>
  <si>
    <t>Overall employment rate (%)</t>
  </si>
  <si>
    <t>Rate of children in need per 10,000</t>
  </si>
  <si>
    <t>00Ex</t>
  </si>
  <si>
    <t>00Hx</t>
  </si>
  <si>
    <t>00Bx</t>
  </si>
  <si>
    <t>00Cx</t>
  </si>
  <si>
    <t>00Ax</t>
  </si>
  <si>
    <t>Selected indicators</t>
  </si>
  <si>
    <t>A selection of child poverty indicators from across the basket</t>
  </si>
  <si>
    <t>Basket indicators relating to Work</t>
  </si>
  <si>
    <t>Basket indicators relating to Education</t>
  </si>
  <si>
    <t>Other indicators included in the basket</t>
  </si>
  <si>
    <t>Information on where to find the original published data for these indicators</t>
  </si>
  <si>
    <t>Child poverty basket of indicators: Selected indicators</t>
  </si>
  <si>
    <t>1). "-"  means there are no data available for an indicator or data has been combined with other LAs.</t>
  </si>
  <si>
    <t>Organisational Unit</t>
  </si>
  <si>
    <r>
      <t xml:space="preserve">1). To obtain information for a specific LA and region, select them from the respective drop down lists at the top of the </t>
    </r>
    <r>
      <rPr>
        <b/>
        <sz val="10"/>
        <rFont val="Arial"/>
        <family val="2"/>
      </rPr>
      <t xml:space="preserve">'Selected Indicators' </t>
    </r>
    <r>
      <rPr>
        <sz val="10"/>
        <rFont val="Arial"/>
        <family val="2"/>
      </rPr>
      <t>sheet.</t>
    </r>
    <r>
      <rPr>
        <sz val="12"/>
        <color theme="1"/>
        <rFont val="Arial"/>
        <family val="2"/>
      </rPr>
      <t xml:space="preserve"> </t>
    </r>
  </si>
  <si>
    <r>
      <t xml:space="preserve">2). To obtain information relating to work for a specific LA and region, select them from the respective drop down lists at the top of the </t>
    </r>
    <r>
      <rPr>
        <b/>
        <sz val="10"/>
        <rFont val="Arial"/>
        <family val="2"/>
      </rPr>
      <t>'Work'</t>
    </r>
    <r>
      <rPr>
        <sz val="10"/>
        <rFont val="Arial"/>
        <family val="2"/>
      </rPr>
      <t xml:space="preserve"> sheet. </t>
    </r>
  </si>
  <si>
    <r>
      <t xml:space="preserve">3). To obtain information relating to educational attainment for a specific LA and region, select them from the respective drop down lists at the top of the </t>
    </r>
    <r>
      <rPr>
        <b/>
        <sz val="10"/>
        <rFont val="Arial"/>
        <family val="2"/>
      </rPr>
      <t>'Education'</t>
    </r>
    <r>
      <rPr>
        <sz val="10"/>
        <rFont val="Arial"/>
        <family val="2"/>
      </rPr>
      <t xml:space="preserve"> sheet. </t>
    </r>
  </si>
  <si>
    <r>
      <t xml:space="preserve">4). To obtain information relating to health, demography and other indicators of disadvantage for a specific LA and region, select them from the respective drop down lists at the top of the </t>
    </r>
    <r>
      <rPr>
        <b/>
        <sz val="10"/>
        <rFont val="Arial"/>
        <family val="2"/>
      </rPr>
      <t>'Other'</t>
    </r>
    <r>
      <rPr>
        <sz val="10"/>
        <rFont val="Arial"/>
        <family val="2"/>
      </rPr>
      <t xml:space="preserve"> sheet. </t>
    </r>
  </si>
  <si>
    <t>Updated? Date and by whom</t>
  </si>
  <si>
    <t>06/11 GA</t>
  </si>
  <si>
    <t>24/11/2014 GA</t>
  </si>
  <si>
    <t>https://www.gov.uk/government/statistics/eyfsp-attainment-by-pupil-characteristics-2013-to-2014</t>
  </si>
  <si>
    <t>Inserted figures for England GA 24/11/2014</t>
  </si>
  <si>
    <t>Inserted corrected figures for 2012 GA 26/11/2014</t>
  </si>
  <si>
    <t>2013-14</t>
  </si>
  <si>
    <t>Autumn term 2013-Spring term 2014</t>
  </si>
  <si>
    <t>27/11/2014 GA</t>
  </si>
  <si>
    <t>Latest data displayed for each indicator. Please see the Data Sources tab for more information.</t>
  </si>
  <si>
    <t>Proportion of young people who are NEET</t>
  </si>
  <si>
    <t>pp</t>
  </si>
  <si>
    <t>Average time taken to process Housing Benefit/Council Tax Benefit new claims (days)</t>
  </si>
  <si>
    <t>Number of deaths in the first year of life, per 1,000 live births</t>
  </si>
  <si>
    <t>Live births under 2.5kg</t>
  </si>
  <si>
    <t>Rates of young offenders (per 100,000)</t>
  </si>
  <si>
    <t>Financial Year Q4 2012/13</t>
  </si>
  <si>
    <t>Financial Year 2009/010</t>
  </si>
  <si>
    <t>Financial Year 2009/10</t>
  </si>
  <si>
    <t>Derived by BIS from the ONS Annual Population Survey (LFS/IHS).</t>
  </si>
  <si>
    <t>Academic Year 2013/14</t>
  </si>
  <si>
    <t>Further information can be found here: 
http://www.ons.gov.uk/ons/rel/lmac/workless-households-for-regions-across-the-uk/workless-households-for-regions-across-the-uk--2013/index.html</t>
  </si>
  <si>
    <t>http://www.ons.gov.uk/ons/rel/lmac/workless-households-for-regions-across-the-uk/workless-households-for-regions-across-the-uk--2013/rft-table-c2.xls</t>
  </si>
  <si>
    <t>Further information can be found here: https://www.gov.uk/government/uploads/system/uploads/attachment_data/file/367479/SFR43-2014_Methodology_document.pdf</t>
  </si>
  <si>
    <t>https://www.gov.uk/government/statistics/characteristics-of-children-in-need-2013-to-2014
The excel file can be found here: https://www.gov.uk/government/uploads/system/uploads/attachment_data/file/369097/SFR43-2014.zip</t>
  </si>
  <si>
    <t>Autumn and Spring term 2013/14</t>
  </si>
  <si>
    <t xml:space="preserve">https://www.gov.uk/government/statistics/pupil-absence-in-schools-in-england-autumn-2013-and-spring-2014
</t>
  </si>
  <si>
    <t>These figures are not comparable with NEET estimates for England due to differences in methodology. LA estimates tend to be lower.</t>
  </si>
  <si>
    <t>Figure for England removed as DfE advice is that LA figures are not comparable with the England ones for this indicator. ER 01/12/14</t>
  </si>
  <si>
    <t>https://www.gov.uk/government/statistics/personal-tax-credits-children-in-low-income-families-local-measure-2012-snapshot-as-at-31-august-2012</t>
  </si>
  <si>
    <t>2010 data are an average at the end of November 2010, December 2010 and January 2011. They include all young people known to the local authority who were aged 16, 17 or 18 at that time. These figures are not comparable with national statistics looking at young people who are NEET due to differences in methodology. No England figure is provided therefore.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</si>
</sst>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0.0%"/>
    <numFmt numFmtId="165" formatCode="0.0"/>
    <numFmt numFmtId="166" formatCode="_-* #,##0_-;\-* #,##0_-;_-* &quot;-&quot;??_-;_-@_-"/>
    <numFmt numFmtId="167" formatCode="&quot;£&quot;#,##0.0"/>
  </numFmts>
  <fonts count="65" x14ac:knownFonts="1">
    <font>
      <sz val="12"/>
      <color theme="1"/>
      <name val="Arial"/>
      <family val="2"/>
    </font>
    <font>
      <b/>
      <sz val="10"/>
      <name val="Arial"/>
      <family val="2"/>
    </font>
    <font>
      <sz val="10"/>
      <name val="Arial"/>
      <family val="2"/>
    </font>
    <font>
      <b/>
      <sz val="10"/>
      <name val="Arial"/>
      <family val="2"/>
    </font>
    <font>
      <sz val="10"/>
      <color theme="1"/>
      <name val="Arial"/>
      <family val="2"/>
    </font>
    <font>
      <sz val="10"/>
      <name val="Arial"/>
      <family val="2"/>
    </font>
    <font>
      <b/>
      <sz val="14"/>
      <color theme="1"/>
      <name val="Arial"/>
      <family val="2"/>
    </font>
    <font>
      <b/>
      <sz val="10"/>
      <color theme="1"/>
      <name val="Arial"/>
      <family val="2"/>
    </font>
    <font>
      <sz val="9"/>
      <name val="Arial"/>
      <family val="2"/>
    </font>
    <font>
      <b/>
      <sz val="9"/>
      <name val="Arial"/>
      <family val="2"/>
    </font>
    <font>
      <sz val="8"/>
      <name val="Arial"/>
      <family val="2"/>
    </font>
    <font>
      <sz val="8"/>
      <color theme="1"/>
      <name val="Arial"/>
      <family val="2"/>
    </font>
    <font>
      <sz val="10"/>
      <name val="Times New Roman"/>
      <family val="1"/>
    </font>
    <font>
      <sz val="10"/>
      <color indexed="8"/>
      <name val="Arial"/>
      <family val="2"/>
    </font>
    <font>
      <b/>
      <sz val="12"/>
      <color theme="1"/>
      <name val="Arial"/>
      <family val="2"/>
    </font>
    <font>
      <sz val="10"/>
      <name val="Arial"/>
      <family val="2"/>
    </font>
    <font>
      <u/>
      <sz val="11"/>
      <color theme="10"/>
      <name val="Calibri"/>
      <family val="2"/>
      <scheme val="minor"/>
    </font>
    <font>
      <u/>
      <sz val="11"/>
      <color theme="10"/>
      <name val="Arial"/>
      <family val="2"/>
    </font>
    <font>
      <b/>
      <sz val="12"/>
      <name val="Arial"/>
      <family val="2"/>
    </font>
    <font>
      <i/>
      <sz val="12"/>
      <color theme="1"/>
      <name val="Arial"/>
      <family val="2"/>
    </font>
    <font>
      <b/>
      <u/>
      <sz val="12"/>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i/>
      <sz val="9"/>
      <color theme="1"/>
      <name val="Arial"/>
      <family val="2"/>
    </font>
    <font>
      <sz val="12"/>
      <color theme="1"/>
      <name val="Arial"/>
      <family val="2"/>
    </font>
    <font>
      <b/>
      <sz val="18"/>
      <color theme="1"/>
      <name val="Arial"/>
      <family val="2"/>
    </font>
    <font>
      <sz val="12"/>
      <name val="Arial"/>
      <family val="2"/>
    </font>
    <font>
      <b/>
      <sz val="16"/>
      <name val="Arial"/>
      <family val="2"/>
    </font>
    <font>
      <b/>
      <u/>
      <sz val="10"/>
      <color indexed="12"/>
      <name val="Arial"/>
      <family val="2"/>
    </font>
    <font>
      <sz val="10"/>
      <name val="Arial"/>
      <family val="2"/>
    </font>
    <font>
      <b/>
      <sz val="10"/>
      <name val="Arial"/>
      <family val="2"/>
    </font>
    <font>
      <sz val="8"/>
      <name val="Verdana"/>
      <family val="2"/>
    </font>
    <font>
      <sz val="10"/>
      <color indexed="8"/>
      <name val="MS Sans Serif"/>
      <family val="2"/>
    </font>
    <font>
      <b/>
      <sz val="8"/>
      <name val="Verdana"/>
      <family val="2"/>
    </font>
    <font>
      <sz val="8"/>
      <color indexed="8"/>
      <name val="Arial"/>
      <family val="2"/>
    </font>
    <font>
      <sz val="8"/>
      <color indexed="8"/>
      <name val="Calibri"/>
      <family val="2"/>
    </font>
    <font>
      <b/>
      <sz val="14"/>
      <name val="Arial"/>
      <family val="2"/>
    </font>
    <font>
      <sz val="10"/>
      <color rgb="FF000000"/>
      <name val="Arial"/>
      <family val="2"/>
    </font>
    <font>
      <sz val="11"/>
      <name val="Arial"/>
      <family val="2"/>
    </font>
    <font>
      <sz val="11"/>
      <color theme="1"/>
      <name val="Calibri"/>
      <family val="2"/>
      <scheme val="minor"/>
    </font>
    <font>
      <sz val="10"/>
      <color rgb="FFFF0000"/>
      <name val="Arial"/>
      <family val="2"/>
    </font>
    <font>
      <b/>
      <sz val="10"/>
      <color indexed="8"/>
      <name val="Arial"/>
      <family val="2"/>
    </font>
    <font>
      <u/>
      <sz val="12"/>
      <color theme="10"/>
      <name val="Arial"/>
      <family val="2"/>
    </font>
    <font>
      <u/>
      <sz val="10"/>
      <color theme="10"/>
      <name val="Arial"/>
      <family val="2"/>
    </font>
    <font>
      <sz val="12"/>
      <color theme="4" tint="0.79998168889431442"/>
      <name val="Arial"/>
      <family val="2"/>
    </font>
    <font>
      <b/>
      <sz val="12"/>
      <color theme="4" tint="0.79998168889431442"/>
      <name val="Arial"/>
      <family val="2"/>
    </font>
    <font>
      <sz val="11"/>
      <color theme="4" tint="0.79998168889431442"/>
      <name val="Arial"/>
      <family val="2"/>
    </font>
    <font>
      <b/>
      <u/>
      <sz val="11"/>
      <color theme="10"/>
      <name val="Calibri"/>
      <family val="2"/>
      <scheme val="minor"/>
    </font>
    <font>
      <sz val="12"/>
      <color theme="3"/>
      <name val="Arial"/>
      <family val="2"/>
    </font>
    <font>
      <u/>
      <sz val="9"/>
      <color theme="10"/>
      <name val="Arial"/>
      <family val="2"/>
    </font>
  </fonts>
  <fills count="34">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rgb="FFFFFF66"/>
        <bgColor indexed="64"/>
      </patternFill>
    </fill>
    <fill>
      <patternFill patternType="solid">
        <fgColor indexed="27"/>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4"/>
      </patternFill>
    </fill>
    <fill>
      <patternFill patternType="solid">
        <fgColor theme="4"/>
        <bgColor indexed="64"/>
      </patternFill>
    </fill>
    <fill>
      <patternFill patternType="solid">
        <fgColor indexed="14"/>
        <bgColor indexed="64"/>
      </patternFill>
    </fill>
    <fill>
      <patternFill patternType="solid">
        <fgColor indexed="1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64"/>
      </bottom>
      <diagonal/>
    </border>
  </borders>
  <cellStyleXfs count="72">
    <xf numFmtId="0" fontId="0" fillId="0" borderId="0"/>
    <xf numFmtId="0" fontId="1" fillId="2" borderId="1" applyNumberFormat="0" applyProtection="0">
      <alignment horizontal="center" wrapText="1"/>
    </xf>
    <xf numFmtId="0" fontId="2" fillId="0" borderId="0" applyNumberFormat="0" applyFont="0" applyFill="0" applyBorder="0" applyProtection="0">
      <alignment horizontal="center"/>
    </xf>
    <xf numFmtId="0" fontId="2" fillId="0" borderId="0" applyNumberFormat="0" applyFont="0" applyFill="0" applyBorder="0" applyProtection="0">
      <alignment horizontal="left" wrapText="1"/>
    </xf>
    <xf numFmtId="0" fontId="2" fillId="0" borderId="0"/>
    <xf numFmtId="0" fontId="12" fillId="0" borderId="0"/>
    <xf numFmtId="0" fontId="15"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16" fillId="0" borderId="0" applyNumberFormat="0" applyFill="0" applyBorder="0" applyAlignment="0" applyProtection="0"/>
    <xf numFmtId="0" fontId="2" fillId="3" borderId="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1"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2" fillId="18"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5" borderId="0" applyNumberFormat="0" applyBorder="0" applyAlignment="0" applyProtection="0"/>
    <xf numFmtId="0" fontId="23" fillId="9" borderId="0" applyNumberFormat="0" applyBorder="0" applyAlignment="0" applyProtection="0"/>
    <xf numFmtId="0" fontId="24" fillId="26" borderId="14" applyNumberFormat="0" applyAlignment="0" applyProtection="0"/>
    <xf numFmtId="0" fontId="25" fillId="27" borderId="15"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6" fillId="0" borderId="0" applyNumberFormat="0" applyFill="0" applyBorder="0" applyAlignment="0" applyProtection="0"/>
    <xf numFmtId="0" fontId="27" fillId="10" borderId="0" applyNumberFormat="0" applyBorder="0" applyAlignment="0" applyProtection="0"/>
    <xf numFmtId="0" fontId="28" fillId="0" borderId="16" applyNumberFormat="0" applyFill="0" applyAlignment="0" applyProtection="0"/>
    <xf numFmtId="0" fontId="29" fillId="0" borderId="17" applyNumberFormat="0" applyFill="0" applyAlignment="0" applyProtection="0"/>
    <xf numFmtId="0" fontId="30" fillId="0" borderId="18" applyNumberFormat="0" applyFill="0" applyAlignment="0" applyProtection="0"/>
    <xf numFmtId="0" fontId="30" fillId="0" borderId="0" applyNumberFormat="0" applyFill="0" applyBorder="0" applyAlignment="0" applyProtection="0"/>
    <xf numFmtId="0" fontId="31" fillId="0" borderId="0" applyNumberFormat="0" applyFill="0" applyBorder="0" applyAlignment="0" applyProtection="0">
      <alignment vertical="top"/>
      <protection locked="0"/>
    </xf>
    <xf numFmtId="0" fontId="32" fillId="13" borderId="14" applyNumberFormat="0" applyAlignment="0" applyProtection="0"/>
    <xf numFmtId="0" fontId="33" fillId="0" borderId="19" applyNumberFormat="0" applyFill="0" applyAlignment="0" applyProtection="0"/>
    <xf numFmtId="0" fontId="34" fillId="28" borderId="0" applyNumberFormat="0" applyBorder="0" applyAlignment="0" applyProtection="0"/>
    <xf numFmtId="0" fontId="21" fillId="29" borderId="20" applyNumberFormat="0" applyFont="0" applyAlignment="0" applyProtection="0"/>
    <xf numFmtId="0" fontId="35" fillId="26" borderId="21" applyNumberFormat="0" applyAlignment="0" applyProtection="0"/>
    <xf numFmtId="9" fontId="2" fillId="0" borderId="0" applyFont="0" applyFill="0" applyBorder="0" applyAlignment="0" applyProtection="0"/>
    <xf numFmtId="0" fontId="36" fillId="0" borderId="22" applyNumberFormat="0" applyFill="0" applyAlignment="0" applyProtection="0"/>
    <xf numFmtId="0" fontId="37" fillId="0" borderId="0" applyNumberFormat="0" applyFill="0" applyBorder="0" applyAlignment="0" applyProtection="0"/>
    <xf numFmtId="9" fontId="39" fillId="0" borderId="0" applyFont="0" applyFill="0" applyBorder="0" applyAlignment="0" applyProtection="0"/>
    <xf numFmtId="0" fontId="31" fillId="0" borderId="0" applyNumberFormat="0" applyFill="0" applyBorder="0" applyAlignment="0" applyProtection="0"/>
    <xf numFmtId="0" fontId="2" fillId="0" borderId="0" applyNumberFormat="0" applyFont="0" applyFill="0" applyBorder="0" applyProtection="0">
      <alignment horizontal="center" wrapText="1"/>
    </xf>
    <xf numFmtId="0" fontId="44" fillId="3" borderId="0"/>
    <xf numFmtId="0" fontId="45" fillId="2" borderId="1" applyNumberFormat="0" applyProtection="0">
      <alignment horizontal="center" wrapText="1"/>
    </xf>
    <xf numFmtId="0" fontId="44" fillId="0" borderId="0" applyNumberFormat="0" applyFont="0" applyFill="0" applyBorder="0" applyProtection="0">
      <alignment horizontal="left" wrapText="1"/>
    </xf>
    <xf numFmtId="0" fontId="44" fillId="0" borderId="0" applyNumberFormat="0" applyFont="0" applyFill="0" applyBorder="0" applyProtection="0">
      <alignment horizontal="center"/>
    </xf>
    <xf numFmtId="0" fontId="47" fillId="0" borderId="0"/>
    <xf numFmtId="0" fontId="2" fillId="0" borderId="0"/>
    <xf numFmtId="9" fontId="44" fillId="0" borderId="0" applyFont="0" applyFill="0" applyBorder="0" applyAlignment="0" applyProtection="0"/>
    <xf numFmtId="43" fontId="39" fillId="0" borderId="0" applyFont="0" applyFill="0" applyBorder="0" applyAlignment="0" applyProtection="0"/>
    <xf numFmtId="44" fontId="39" fillId="0" borderId="0" applyFont="0" applyFill="0" applyBorder="0" applyAlignment="0" applyProtection="0"/>
    <xf numFmtId="0" fontId="53" fillId="0" borderId="0"/>
    <xf numFmtId="0" fontId="53" fillId="0" borderId="0"/>
    <xf numFmtId="0" fontId="54" fillId="0" borderId="0"/>
    <xf numFmtId="0" fontId="57" fillId="0" borderId="0" applyNumberFormat="0" applyFill="0" applyBorder="0" applyAlignment="0" applyProtection="0"/>
  </cellStyleXfs>
  <cellXfs count="610">
    <xf numFmtId="0" fontId="0" fillId="0" borderId="0" xfId="0"/>
    <xf numFmtId="0" fontId="4" fillId="3" borderId="1" xfId="0" applyFont="1" applyFill="1" applyBorder="1" applyAlignment="1"/>
    <xf numFmtId="0" fontId="3" fillId="2" borderId="1" xfId="1" applyFont="1" applyFill="1" applyBorder="1" applyAlignment="1">
      <alignment horizontal="center" wrapText="1"/>
    </xf>
    <xf numFmtId="0" fontId="5" fillId="0" borderId="1" xfId="2" applyFont="1" applyBorder="1" applyAlignment="1">
      <alignment horizontal="center"/>
    </xf>
    <xf numFmtId="9" fontId="5" fillId="0" borderId="1" xfId="2" applyNumberFormat="1" applyFont="1" applyBorder="1" applyAlignment="1">
      <alignment horizontal="left"/>
    </xf>
    <xf numFmtId="9" fontId="4" fillId="0" borderId="1" xfId="0" applyNumberFormat="1" applyFont="1" applyFill="1" applyBorder="1" applyAlignment="1">
      <alignment horizontal="right"/>
    </xf>
    <xf numFmtId="9" fontId="4" fillId="0" borderId="1" xfId="0" applyNumberFormat="1" applyFont="1" applyFill="1" applyBorder="1" applyAlignment="1">
      <alignment horizontal="left"/>
    </xf>
    <xf numFmtId="0" fontId="5" fillId="0" borderId="1" xfId="3" applyFont="1" applyBorder="1" applyAlignment="1">
      <alignment horizontal="left" wrapText="1"/>
    </xf>
    <xf numFmtId="0" fontId="6" fillId="4" borderId="0" xfId="0" applyFont="1" applyFill="1"/>
    <xf numFmtId="0" fontId="4" fillId="4" borderId="0" xfId="0" applyFont="1" applyFill="1"/>
    <xf numFmtId="9" fontId="4" fillId="4" borderId="1" xfId="0" applyNumberFormat="1" applyFont="1" applyFill="1" applyBorder="1" applyAlignment="1">
      <alignment horizontal="right"/>
    </xf>
    <xf numFmtId="0" fontId="4" fillId="4" borderId="1" xfId="0" applyFont="1" applyFill="1" applyBorder="1"/>
    <xf numFmtId="0" fontId="3" fillId="5" borderId="1" xfId="1" applyFont="1" applyFill="1" applyBorder="1" applyAlignment="1">
      <alignment horizontal="center" wrapText="1"/>
    </xf>
    <xf numFmtId="0" fontId="0" fillId="4" borderId="0" xfId="0" applyFill="1"/>
    <xf numFmtId="0" fontId="3" fillId="2" borderId="1" xfId="0" applyFont="1" applyFill="1" applyBorder="1" applyAlignment="1">
      <alignment horizontal="center" wrapText="1"/>
    </xf>
    <xf numFmtId="0" fontId="10" fillId="4" borderId="0" xfId="0" applyFont="1" applyFill="1" applyBorder="1" applyAlignment="1">
      <alignment vertical="center"/>
    </xf>
    <xf numFmtId="0" fontId="10" fillId="4" borderId="0" xfId="0" applyFont="1" applyFill="1" applyAlignment="1">
      <alignment vertical="center"/>
    </xf>
    <xf numFmtId="0" fontId="1" fillId="2" borderId="1" xfId="0" applyFont="1" applyFill="1" applyBorder="1" applyAlignment="1">
      <alignment horizontal="center" wrapText="1"/>
    </xf>
    <xf numFmtId="9" fontId="2" fillId="0" borderId="1" xfId="2" applyNumberFormat="1" applyFont="1" applyBorder="1" applyAlignment="1">
      <alignment horizontal="left"/>
    </xf>
    <xf numFmtId="0" fontId="14" fillId="4" borderId="0" xfId="0" applyFont="1" applyFill="1"/>
    <xf numFmtId="0" fontId="0" fillId="4" borderId="4" xfId="0" applyFill="1" applyBorder="1"/>
    <xf numFmtId="0" fontId="0" fillId="4" borderId="5" xfId="0" applyFill="1" applyBorder="1"/>
    <xf numFmtId="0" fontId="0" fillId="4" borderId="5" xfId="0" applyFill="1" applyBorder="1" applyAlignment="1">
      <alignment horizontal="center"/>
    </xf>
    <xf numFmtId="0" fontId="0" fillId="4" borderId="0" xfId="0" applyFill="1" applyBorder="1"/>
    <xf numFmtId="0" fontId="0" fillId="4" borderId="4" xfId="0" applyFill="1" applyBorder="1" applyAlignment="1">
      <alignment horizontal="center"/>
    </xf>
    <xf numFmtId="0" fontId="14" fillId="4" borderId="0" xfId="0" applyFont="1" applyFill="1" applyBorder="1"/>
    <xf numFmtId="0" fontId="18" fillId="3" borderId="0" xfId="11" applyFont="1" applyFill="1"/>
    <xf numFmtId="0" fontId="2" fillId="3" borderId="0" xfId="11"/>
    <xf numFmtId="0" fontId="2" fillId="3" borderId="0" xfId="11" applyFill="1"/>
    <xf numFmtId="0" fontId="1" fillId="2" borderId="1" xfId="11" applyFont="1" applyFill="1" applyBorder="1" applyAlignment="1">
      <alignment horizontal="center"/>
    </xf>
    <xf numFmtId="0" fontId="1" fillId="2" borderId="1" xfId="11" applyFont="1" applyFill="1" applyBorder="1" applyAlignment="1"/>
    <xf numFmtId="49" fontId="1" fillId="2" borderId="1" xfId="11" applyNumberFormat="1" applyFont="1" applyFill="1" applyBorder="1" applyAlignment="1"/>
    <xf numFmtId="49" fontId="1" fillId="2" borderId="2" xfId="11" applyNumberFormat="1" applyFont="1" applyFill="1" applyBorder="1" applyAlignment="1"/>
    <xf numFmtId="0" fontId="2" fillId="0" borderId="1" xfId="11" applyFont="1" applyFill="1" applyBorder="1" applyAlignment="1">
      <alignment horizontal="left"/>
    </xf>
    <xf numFmtId="0" fontId="2" fillId="0" borderId="1" xfId="11" applyFont="1" applyFill="1" applyBorder="1"/>
    <xf numFmtId="3" fontId="2" fillId="0" borderId="1" xfId="11" applyNumberFormat="1" applyFont="1" applyFill="1" applyBorder="1" applyAlignment="1">
      <alignment horizontal="right"/>
    </xf>
    <xf numFmtId="3" fontId="2" fillId="0" borderId="1" xfId="11" applyNumberFormat="1" applyFill="1" applyBorder="1" applyAlignment="1">
      <alignment horizontal="right"/>
    </xf>
    <xf numFmtId="0" fontId="2" fillId="7" borderId="0" xfId="2" applyFill="1" applyAlignment="1">
      <alignment horizontal="center"/>
    </xf>
    <xf numFmtId="0" fontId="2" fillId="0" borderId="0" xfId="11" applyFill="1"/>
    <xf numFmtId="3" fontId="1" fillId="0" borderId="1" xfId="11" applyNumberFormat="1" applyFont="1" applyFill="1" applyBorder="1" applyAlignment="1">
      <alignment horizontal="right"/>
    </xf>
    <xf numFmtId="0" fontId="0" fillId="30" borderId="0" xfId="0" applyFill="1"/>
    <xf numFmtId="0" fontId="18" fillId="31" borderId="1" xfId="0" applyFont="1" applyFill="1" applyBorder="1"/>
    <xf numFmtId="0" fontId="0" fillId="4" borderId="1" xfId="0" applyFill="1" applyBorder="1"/>
    <xf numFmtId="0" fontId="14" fillId="30" borderId="0" xfId="0" applyFont="1" applyFill="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14" fillId="4" borderId="0" xfId="0" applyFont="1" applyFill="1" applyBorder="1" applyAlignment="1">
      <alignment horizontal="left" indent="1"/>
    </xf>
    <xf numFmtId="0" fontId="0" fillId="4" borderId="10" xfId="0" applyFill="1" applyBorder="1"/>
    <xf numFmtId="0" fontId="0" fillId="4" borderId="11" xfId="0" applyFill="1" applyBorder="1"/>
    <xf numFmtId="0" fontId="0" fillId="4" borderId="23" xfId="0" applyFill="1" applyBorder="1"/>
    <xf numFmtId="0" fontId="19" fillId="4" borderId="0" xfId="0" applyFont="1" applyFill="1" applyBorder="1" applyAlignment="1"/>
    <xf numFmtId="0" fontId="0" fillId="4" borderId="4" xfId="0" applyFill="1" applyBorder="1" applyAlignment="1">
      <alignment horizontal="center" wrapText="1"/>
    </xf>
    <xf numFmtId="0" fontId="0" fillId="4" borderId="4" xfId="0" applyFill="1" applyBorder="1" applyAlignment="1">
      <alignment horizontal="center" vertical="center" wrapText="1"/>
    </xf>
    <xf numFmtId="9" fontId="4" fillId="0" borderId="12" xfId="0" applyNumberFormat="1" applyFont="1" applyFill="1" applyBorder="1" applyAlignment="1">
      <alignment horizontal="left"/>
    </xf>
    <xf numFmtId="9" fontId="2" fillId="0" borderId="12" xfId="2" applyNumberFormat="1" applyFont="1" applyBorder="1" applyAlignment="1">
      <alignment horizontal="left"/>
    </xf>
    <xf numFmtId="1" fontId="0" fillId="30" borderId="0" xfId="56" applyNumberFormat="1" applyFont="1" applyFill="1"/>
    <xf numFmtId="0" fontId="20" fillId="4" borderId="0" xfId="0" applyFont="1" applyFill="1"/>
    <xf numFmtId="0" fontId="11" fillId="4" borderId="0" xfId="0" applyFont="1" applyFill="1"/>
    <xf numFmtId="0" fontId="7" fillId="4" borderId="12" xfId="0" applyFont="1" applyFill="1" applyBorder="1" applyAlignment="1">
      <alignment horizontal="center"/>
    </xf>
    <xf numFmtId="0" fontId="7" fillId="4" borderId="13" xfId="0" applyFont="1" applyFill="1" applyBorder="1" applyAlignment="1">
      <alignment horizontal="center"/>
    </xf>
    <xf numFmtId="0" fontId="4" fillId="4" borderId="12" xfId="0" applyFont="1" applyFill="1" applyBorder="1"/>
    <xf numFmtId="0" fontId="4" fillId="4" borderId="8" xfId="0" applyFont="1" applyFill="1" applyBorder="1" applyAlignment="1">
      <alignment horizontal="left"/>
    </xf>
    <xf numFmtId="0" fontId="4" fillId="4" borderId="10" xfId="0" applyFont="1" applyFill="1" applyBorder="1" applyAlignment="1">
      <alignment horizontal="left"/>
    </xf>
    <xf numFmtId="0" fontId="38" fillId="4" borderId="0" xfId="0" applyFont="1" applyFill="1"/>
    <xf numFmtId="0" fontId="0" fillId="0" borderId="5" xfId="0" applyBorder="1" applyAlignment="1">
      <alignment horizontal="left" vertical="center"/>
    </xf>
    <xf numFmtId="0" fontId="1" fillId="2" borderId="1" xfId="1" applyFont="1" applyFill="1" applyBorder="1" applyAlignment="1">
      <alignment horizontal="center" wrapText="1"/>
    </xf>
    <xf numFmtId="0" fontId="1" fillId="4" borderId="1" xfId="1" applyFont="1" applyFill="1" applyBorder="1" applyAlignment="1">
      <alignment horizontal="center" wrapText="1"/>
    </xf>
    <xf numFmtId="0" fontId="1" fillId="4" borderId="12" xfId="1" applyFont="1" applyFill="1" applyBorder="1" applyAlignment="1">
      <alignment horizontal="center" wrapText="1"/>
    </xf>
    <xf numFmtId="0" fontId="2" fillId="4" borderId="0" xfId="11" applyFill="1" applyBorder="1" applyAlignment="1">
      <alignment wrapText="1"/>
    </xf>
    <xf numFmtId="0" fontId="2" fillId="3" borderId="0" xfId="11" applyFill="1" applyBorder="1" applyAlignment="1">
      <alignment wrapText="1"/>
    </xf>
    <xf numFmtId="0" fontId="2" fillId="3" borderId="0" xfId="11" applyAlignment="1">
      <alignment wrapText="1"/>
    </xf>
    <xf numFmtId="0" fontId="2" fillId="3" borderId="1" xfId="58" applyFont="1" applyFill="1" applyBorder="1" applyAlignment="1">
      <alignment horizontal="center" wrapText="1"/>
    </xf>
    <xf numFmtId="0" fontId="2" fillId="3" borderId="1" xfId="2" applyFill="1" applyBorder="1" applyAlignment="1">
      <alignment horizontal="center" wrapText="1"/>
    </xf>
    <xf numFmtId="0" fontId="2" fillId="3" borderId="1" xfId="3" applyFont="1" applyFill="1" applyBorder="1" applyAlignment="1">
      <alignment horizontal="left" wrapText="1"/>
    </xf>
    <xf numFmtId="0" fontId="2" fillId="3" borderId="1" xfId="58" applyFill="1" applyBorder="1" applyAlignment="1">
      <alignment horizontal="center" wrapText="1"/>
    </xf>
    <xf numFmtId="0" fontId="2" fillId="3" borderId="1" xfId="2" applyFont="1" applyFill="1" applyBorder="1" applyAlignment="1">
      <alignment horizontal="center" wrapText="1"/>
    </xf>
    <xf numFmtId="0" fontId="2" fillId="4" borderId="1" xfId="11" applyFill="1" applyBorder="1" applyAlignment="1">
      <alignment wrapText="1"/>
    </xf>
    <xf numFmtId="0" fontId="31" fillId="4" borderId="1" xfId="57" applyFill="1" applyBorder="1" applyAlignment="1">
      <alignment wrapText="1"/>
    </xf>
    <xf numFmtId="0" fontId="2" fillId="0" borderId="0" xfId="11" applyFill="1" applyBorder="1" applyAlignment="1">
      <alignment wrapText="1"/>
    </xf>
    <xf numFmtId="0" fontId="2" fillId="0" borderId="0" xfId="11" applyFill="1" applyAlignment="1">
      <alignment wrapText="1"/>
    </xf>
    <xf numFmtId="0" fontId="2" fillId="3" borderId="1" xfId="3" applyFill="1" applyBorder="1" applyAlignment="1">
      <alignment horizontal="left" wrapText="1"/>
    </xf>
    <xf numFmtId="0" fontId="2" fillId="4" borderId="1" xfId="11" quotePrefix="1" applyFill="1" applyBorder="1" applyAlignment="1">
      <alignment wrapText="1"/>
    </xf>
    <xf numFmtId="0" fontId="41" fillId="3" borderId="0" xfId="11" applyFont="1" applyFill="1" applyAlignment="1"/>
    <xf numFmtId="0" fontId="2" fillId="3" borderId="0" xfId="11" applyFill="1" applyAlignment="1">
      <alignment wrapText="1"/>
    </xf>
    <xf numFmtId="0" fontId="2" fillId="3" borderId="1" xfId="3" applyNumberFormat="1" applyFont="1" applyFill="1" applyBorder="1" applyAlignment="1">
      <alignment horizontal="left" wrapText="1"/>
    </xf>
    <xf numFmtId="49" fontId="2" fillId="3" borderId="1" xfId="2" applyNumberFormat="1" applyFont="1" applyFill="1" applyBorder="1" applyAlignment="1">
      <alignment horizontal="center" wrapText="1"/>
    </xf>
    <xf numFmtId="0" fontId="2" fillId="4" borderId="1" xfId="57" applyFont="1" applyFill="1" applyBorder="1" applyAlignment="1">
      <alignment wrapText="1"/>
    </xf>
    <xf numFmtId="49" fontId="9" fillId="3" borderId="0" xfId="11" applyNumberFormat="1" applyFont="1" applyFill="1" applyBorder="1" applyAlignment="1">
      <alignment horizontal="left" vertical="center" wrapText="1"/>
    </xf>
    <xf numFmtId="0" fontId="2" fillId="32" borderId="0" xfId="11" applyFill="1" applyAlignment="1">
      <alignment wrapText="1"/>
    </xf>
    <xf numFmtId="49" fontId="8" fillId="3" borderId="0" xfId="11" applyNumberFormat="1" applyFont="1" applyFill="1" applyBorder="1" applyAlignment="1">
      <alignment horizontal="left" vertical="center" wrapText="1"/>
    </xf>
    <xf numFmtId="49" fontId="9" fillId="3" borderId="0" xfId="11" applyNumberFormat="1" applyFont="1" applyFill="1" applyBorder="1" applyAlignment="1">
      <alignment horizontal="left"/>
    </xf>
    <xf numFmtId="0" fontId="2" fillId="3" borderId="1" xfId="3" applyNumberFormat="1" applyFill="1" applyBorder="1" applyAlignment="1">
      <alignment horizontal="left" wrapText="1"/>
    </xf>
    <xf numFmtId="0" fontId="2" fillId="3" borderId="1" xfId="11" applyFill="1" applyBorder="1" applyAlignment="1">
      <alignment horizontal="left"/>
    </xf>
    <xf numFmtId="0" fontId="2" fillId="0" borderId="1" xfId="58" applyFont="1" applyFill="1" applyBorder="1" applyAlignment="1">
      <alignment horizontal="center" wrapText="1"/>
    </xf>
    <xf numFmtId="0" fontId="2" fillId="0" borderId="1" xfId="2" applyFill="1" applyBorder="1" applyAlignment="1">
      <alignment horizontal="center" wrapText="1"/>
    </xf>
    <xf numFmtId="0" fontId="2" fillId="0" borderId="1" xfId="3" applyFill="1" applyBorder="1" applyAlignment="1">
      <alignment horizontal="left" wrapText="1"/>
    </xf>
    <xf numFmtId="0" fontId="2" fillId="0" borderId="1" xfId="58" applyFill="1" applyBorder="1" applyAlignment="1">
      <alignment horizontal="center" wrapText="1"/>
    </xf>
    <xf numFmtId="0" fontId="2" fillId="0" borderId="1" xfId="2" applyFont="1" applyFill="1" applyBorder="1" applyAlignment="1">
      <alignment horizontal="center" wrapText="1"/>
    </xf>
    <xf numFmtId="0" fontId="2" fillId="0" borderId="1" xfId="3" applyNumberFormat="1" applyFill="1" applyBorder="1" applyAlignment="1">
      <alignment horizontal="left" wrapText="1"/>
    </xf>
    <xf numFmtId="0" fontId="2" fillId="0" borderId="1" xfId="11" applyFill="1" applyBorder="1" applyAlignment="1">
      <alignment horizontal="left" vertical="center"/>
    </xf>
    <xf numFmtId="0" fontId="2" fillId="0" borderId="1" xfId="2" applyFill="1" applyBorder="1" applyAlignment="1">
      <alignment horizontal="center"/>
    </xf>
    <xf numFmtId="0" fontId="2" fillId="0" borderId="1" xfId="3" applyFont="1" applyFill="1" applyBorder="1" applyAlignment="1">
      <alignment horizontal="left" wrapText="1"/>
    </xf>
    <xf numFmtId="0" fontId="31" fillId="0" borderId="1" xfId="57" applyFill="1" applyBorder="1" applyAlignment="1">
      <alignment horizontal="left" wrapText="1"/>
    </xf>
    <xf numFmtId="0" fontId="2" fillId="0" borderId="1" xfId="2" applyFont="1" applyFill="1" applyBorder="1" applyAlignment="1">
      <alignment horizontal="center"/>
    </xf>
    <xf numFmtId="0" fontId="2" fillId="0" borderId="1" xfId="3" applyNumberFormat="1" applyFont="1" applyFill="1" applyBorder="1" applyAlignment="1">
      <alignment horizontal="left" wrapText="1"/>
    </xf>
    <xf numFmtId="0" fontId="2" fillId="3" borderId="1" xfId="2" applyFont="1" applyFill="1" applyBorder="1" applyAlignment="1">
      <alignment horizontal="center"/>
    </xf>
    <xf numFmtId="0" fontId="2" fillId="3" borderId="1" xfId="58" applyFont="1" applyFill="1" applyBorder="1" applyAlignment="1">
      <alignment horizontal="left" wrapText="1"/>
    </xf>
    <xf numFmtId="0" fontId="2" fillId="3" borderId="1" xfId="11" applyFill="1" applyBorder="1" applyAlignment="1">
      <alignment wrapText="1"/>
    </xf>
    <xf numFmtId="0" fontId="2" fillId="4" borderId="1" xfId="3" applyFont="1" applyFill="1" applyBorder="1" applyAlignment="1">
      <alignment horizontal="left" wrapText="1"/>
    </xf>
    <xf numFmtId="0" fontId="13" fillId="3" borderId="0" xfId="11" applyFont="1" applyFill="1" applyAlignment="1">
      <alignment wrapText="1"/>
    </xf>
    <xf numFmtId="0" fontId="1" fillId="3" borderId="0" xfId="11" applyFont="1" applyFill="1"/>
    <xf numFmtId="0" fontId="2" fillId="3" borderId="1" xfId="2" applyFont="1" applyFill="1" applyBorder="1" applyAlignment="1">
      <alignment horizontal="left" wrapText="1"/>
    </xf>
    <xf numFmtId="0" fontId="2" fillId="3" borderId="0" xfId="11" applyFont="1" applyFill="1"/>
    <xf numFmtId="49" fontId="8" fillId="3" borderId="0" xfId="11" applyNumberFormat="1" applyFont="1" applyFill="1" applyBorder="1" applyAlignment="1">
      <alignment horizontal="left"/>
    </xf>
    <xf numFmtId="0" fontId="1" fillId="3" borderId="0" xfId="11" applyFont="1" applyFill="1" applyBorder="1" applyAlignment="1">
      <alignment horizontal="left"/>
    </xf>
    <xf numFmtId="0" fontId="2" fillId="3" borderId="0" xfId="11" applyFill="1" applyBorder="1" applyAlignment="1">
      <alignment horizontal="left"/>
    </xf>
    <xf numFmtId="0" fontId="2" fillId="3" borderId="1" xfId="11" applyFill="1" applyBorder="1" applyAlignment="1">
      <alignment horizontal="center" wrapText="1"/>
    </xf>
    <xf numFmtId="0" fontId="2" fillId="3" borderId="1" xfId="11" applyNumberFormat="1" applyFill="1" applyBorder="1" applyAlignment="1">
      <alignment wrapText="1"/>
    </xf>
    <xf numFmtId="0" fontId="2" fillId="3" borderId="1" xfId="11" applyFill="1" applyBorder="1" applyAlignment="1">
      <alignment horizontal="left" wrapText="1"/>
    </xf>
    <xf numFmtId="0" fontId="2" fillId="4" borderId="1" xfId="11" applyFill="1" applyBorder="1" applyAlignment="1">
      <alignment horizontal="left" wrapText="1"/>
    </xf>
    <xf numFmtId="17" fontId="2" fillId="3" borderId="1" xfId="11" applyNumberFormat="1" applyFill="1" applyBorder="1" applyAlignment="1">
      <alignment horizontal="center" wrapText="1"/>
    </xf>
    <xf numFmtId="0" fontId="2" fillId="3" borderId="1" xfId="11" applyFont="1" applyFill="1" applyBorder="1" applyAlignment="1">
      <alignment horizontal="center" wrapText="1"/>
    </xf>
    <xf numFmtId="0" fontId="31" fillId="3" borderId="1" xfId="57" applyNumberFormat="1" applyFont="1" applyFill="1" applyBorder="1" applyAlignment="1">
      <alignment wrapText="1"/>
    </xf>
    <xf numFmtId="0" fontId="2" fillId="3" borderId="18" xfId="11" applyFill="1" applyBorder="1"/>
    <xf numFmtId="0" fontId="43" fillId="3" borderId="0" xfId="57" applyFont="1" applyFill="1"/>
    <xf numFmtId="0" fontId="2" fillId="3" borderId="0" xfId="57" applyFont="1" applyFill="1" applyAlignment="1"/>
    <xf numFmtId="0" fontId="43" fillId="3" borderId="0" xfId="57" applyFont="1" applyFill="1" applyAlignment="1" applyProtection="1">
      <protection locked="0"/>
    </xf>
    <xf numFmtId="0" fontId="1" fillId="3" borderId="0" xfId="11" applyFont="1" applyAlignment="1"/>
    <xf numFmtId="0" fontId="0" fillId="4" borderId="0" xfId="0" applyFill="1" applyBorder="1" applyAlignment="1">
      <alignment vertical="center"/>
    </xf>
    <xf numFmtId="1" fontId="0" fillId="4" borderId="0" xfId="0" applyNumberFormat="1" applyFill="1" applyBorder="1" applyAlignment="1">
      <alignment vertical="center"/>
    </xf>
    <xf numFmtId="0" fontId="2" fillId="3" borderId="0" xfId="11"/>
    <xf numFmtId="0" fontId="2" fillId="3" borderId="0" xfId="11"/>
    <xf numFmtId="0" fontId="2" fillId="3" borderId="0" xfId="11" applyAlignment="1"/>
    <xf numFmtId="0" fontId="18" fillId="3" borderId="0" xfId="59" applyFont="1" applyFill="1"/>
    <xf numFmtId="0" fontId="18" fillId="3" borderId="0" xfId="59" applyFont="1"/>
    <xf numFmtId="0" fontId="44" fillId="0" borderId="0" xfId="59" applyFont="1" applyFill="1"/>
    <xf numFmtId="0" fontId="44" fillId="3" borderId="0" xfId="59" applyFont="1"/>
    <xf numFmtId="0" fontId="44" fillId="3" borderId="0" xfId="59"/>
    <xf numFmtId="0" fontId="45" fillId="2" borderId="1" xfId="60" applyFont="1" applyFill="1" applyBorder="1" applyAlignment="1">
      <alignment horizontal="center" wrapText="1"/>
    </xf>
    <xf numFmtId="0" fontId="44" fillId="3" borderId="0" xfId="59" applyAlignment="1"/>
    <xf numFmtId="0" fontId="44" fillId="3" borderId="0" xfId="59" applyFill="1" applyAlignment="1"/>
    <xf numFmtId="0" fontId="44" fillId="7" borderId="0" xfId="62" applyFill="1" applyAlignment="1">
      <alignment horizontal="center"/>
    </xf>
    <xf numFmtId="0" fontId="44" fillId="7" borderId="0" xfId="61" applyFill="1" applyAlignment="1">
      <alignment horizontal="left"/>
    </xf>
    <xf numFmtId="0" fontId="44" fillId="7" borderId="0" xfId="59" applyFill="1" applyAlignment="1"/>
    <xf numFmtId="0" fontId="44" fillId="3" borderId="0" xfId="59" applyFill="1"/>
    <xf numFmtId="0" fontId="44" fillId="7" borderId="0" xfId="61" applyFill="1" applyAlignment="1">
      <alignment horizontal="left" wrapText="1"/>
    </xf>
    <xf numFmtId="0" fontId="44" fillId="7" borderId="0" xfId="61" applyFont="1" applyFill="1" applyAlignment="1">
      <alignment horizontal="left" wrapText="1"/>
    </xf>
    <xf numFmtId="0" fontId="1" fillId="2" borderId="1" xfId="60" applyFont="1" applyFill="1" applyBorder="1" applyAlignment="1">
      <alignment horizontal="center" wrapText="1"/>
    </xf>
    <xf numFmtId="0" fontId="44" fillId="3" borderId="1" xfId="59" applyBorder="1"/>
    <xf numFmtId="0" fontId="44" fillId="0" borderId="1" xfId="62" applyBorder="1" applyAlignment="1">
      <alignment horizontal="center"/>
    </xf>
    <xf numFmtId="0" fontId="44" fillId="0" borderId="1" xfId="61" applyBorder="1" applyAlignment="1">
      <alignment horizontal="left"/>
    </xf>
    <xf numFmtId="164" fontId="44" fillId="3" borderId="1" xfId="59" applyNumberFormat="1" applyBorder="1" applyAlignment="1">
      <alignment horizontal="right"/>
    </xf>
    <xf numFmtId="0" fontId="1" fillId="0" borderId="1" xfId="62" applyFont="1" applyBorder="1" applyAlignment="1">
      <alignment horizontal="center"/>
    </xf>
    <xf numFmtId="0" fontId="1" fillId="0" borderId="1" xfId="62" applyNumberFormat="1" applyFont="1" applyBorder="1" applyAlignment="1">
      <alignment horizontal="center"/>
    </xf>
    <xf numFmtId="0" fontId="1" fillId="0" borderId="1" xfId="61" applyFont="1" applyBorder="1" applyAlignment="1">
      <alignment horizontal="left"/>
    </xf>
    <xf numFmtId="1" fontId="46" fillId="3" borderId="0" xfId="59" applyNumberFormat="1" applyFont="1" applyFill="1" applyBorder="1" applyAlignment="1">
      <alignment vertical="top"/>
    </xf>
    <xf numFmtId="1" fontId="10" fillId="3" borderId="0" xfId="59" applyNumberFormat="1" applyFont="1" applyFill="1" applyBorder="1" applyAlignment="1">
      <alignment vertical="top"/>
    </xf>
    <xf numFmtId="0" fontId="18" fillId="3" borderId="0" xfId="59" applyFont="1" applyAlignment="1">
      <alignment horizontal="center"/>
    </xf>
    <xf numFmtId="0" fontId="44" fillId="0" borderId="1" xfId="61" applyBorder="1" applyAlignment="1"/>
    <xf numFmtId="0" fontId="1" fillId="0" borderId="1" xfId="61" applyFont="1" applyBorder="1" applyAlignment="1"/>
    <xf numFmtId="1" fontId="46" fillId="3" borderId="0" xfId="59" applyNumberFormat="1" applyFont="1" applyFill="1" applyBorder="1" applyAlignment="1">
      <alignment horizontal="center" vertical="top"/>
    </xf>
    <xf numFmtId="0" fontId="10" fillId="3" borderId="0" xfId="59" applyFont="1" applyBorder="1"/>
    <xf numFmtId="165" fontId="48" fillId="0" borderId="0" xfId="63" applyNumberFormat="1" applyFont="1" applyFill="1" applyBorder="1" applyAlignment="1">
      <alignment horizontal="center" vertical="top"/>
    </xf>
    <xf numFmtId="165" fontId="48" fillId="3" borderId="0" xfId="59" applyNumberFormat="1" applyFont="1" applyFill="1" applyBorder="1" applyAlignment="1">
      <alignment horizontal="center" vertical="top"/>
    </xf>
    <xf numFmtId="0" fontId="44" fillId="3" borderId="0" xfId="59" applyFill="1" applyAlignment="1">
      <alignment horizontal="center"/>
    </xf>
    <xf numFmtId="0" fontId="44" fillId="3" borderId="0" xfId="59" applyAlignment="1">
      <alignment horizontal="center"/>
    </xf>
    <xf numFmtId="0" fontId="18" fillId="0" borderId="0" xfId="59" applyFont="1" applyFill="1"/>
    <xf numFmtId="0" fontId="44" fillId="3" borderId="0" xfId="59" applyFont="1" applyAlignment="1">
      <alignment horizontal="center"/>
    </xf>
    <xf numFmtId="0" fontId="44" fillId="0" borderId="1" xfId="61" applyFont="1" applyBorder="1" applyAlignment="1">
      <alignment horizontal="left"/>
    </xf>
    <xf numFmtId="0" fontId="1" fillId="0" borderId="1" xfId="62" applyFont="1" applyBorder="1" applyAlignment="1">
      <alignment horizontal="right"/>
    </xf>
    <xf numFmtId="0" fontId="45" fillId="2" borderId="2" xfId="60" applyFont="1" applyFill="1" applyBorder="1" applyAlignment="1">
      <alignment horizontal="center" wrapText="1"/>
    </xf>
    <xf numFmtId="0" fontId="44" fillId="0" borderId="1" xfId="62" applyBorder="1" applyAlignment="1">
      <alignment horizontal="center" wrapText="1"/>
    </xf>
    <xf numFmtId="0" fontId="44" fillId="0" borderId="1" xfId="61" applyBorder="1" applyAlignment="1">
      <alignment horizontal="left" wrapText="1"/>
    </xf>
    <xf numFmtId="10" fontId="44" fillId="3" borderId="0" xfId="59" applyNumberFormat="1"/>
    <xf numFmtId="0" fontId="44" fillId="0" borderId="1" xfId="61" applyFont="1" applyBorder="1" applyAlignment="1">
      <alignment horizontal="left" wrapText="1"/>
    </xf>
    <xf numFmtId="0" fontId="1" fillId="3" borderId="0" xfId="59" applyFont="1"/>
    <xf numFmtId="0" fontId="44" fillId="0" borderId="1" xfId="62" applyFont="1" applyBorder="1" applyAlignment="1">
      <alignment horizontal="right"/>
    </xf>
    <xf numFmtId="1" fontId="44" fillId="0" borderId="1" xfId="62" applyNumberFormat="1" applyFont="1" applyBorder="1" applyAlignment="1">
      <alignment horizontal="right"/>
    </xf>
    <xf numFmtId="0" fontId="44" fillId="3" borderId="1" xfId="62" applyFont="1" applyFill="1" applyBorder="1" applyAlignment="1">
      <alignment horizontal="right"/>
    </xf>
    <xf numFmtId="0" fontId="1" fillId="0" borderId="1" xfId="62" applyFont="1" applyBorder="1" applyAlignment="1">
      <alignment horizontal="center" wrapText="1"/>
    </xf>
    <xf numFmtId="0" fontId="1" fillId="0" borderId="1" xfId="61" applyFont="1" applyBorder="1" applyAlignment="1">
      <alignment horizontal="left" wrapText="1"/>
    </xf>
    <xf numFmtId="0" fontId="44" fillId="3" borderId="0" xfId="59" quotePrefix="1" applyFill="1"/>
    <xf numFmtId="0" fontId="18" fillId="0" borderId="0" xfId="59" applyFont="1" applyFill="1" applyAlignment="1">
      <alignment horizontal="left"/>
    </xf>
    <xf numFmtId="0" fontId="44" fillId="0" borderId="1" xfId="61" applyBorder="1" applyAlignment="1">
      <alignment horizontal="right" wrapText="1"/>
    </xf>
    <xf numFmtId="0" fontId="44" fillId="0" borderId="1" xfId="62" applyBorder="1" applyAlignment="1">
      <alignment horizontal="right" wrapText="1"/>
    </xf>
    <xf numFmtId="0" fontId="0" fillId="0" borderId="1" xfId="61" applyFont="1" applyBorder="1" applyAlignment="1">
      <alignment horizontal="left" wrapText="1"/>
    </xf>
    <xf numFmtId="0" fontId="44" fillId="3" borderId="0" xfId="62" applyFill="1" applyBorder="1" applyAlignment="1">
      <alignment horizontal="right" wrapText="1"/>
    </xf>
    <xf numFmtId="0" fontId="44" fillId="3" borderId="0" xfId="59" applyFill="1" applyBorder="1"/>
    <xf numFmtId="0" fontId="44" fillId="3" borderId="0" xfId="59" applyBorder="1"/>
    <xf numFmtId="0" fontId="18" fillId="3" borderId="0" xfId="59" applyFont="1" applyFill="1" applyAlignment="1">
      <alignment horizontal="left"/>
    </xf>
    <xf numFmtId="0" fontId="44" fillId="0" borderId="1" xfId="62" applyFont="1" applyBorder="1" applyAlignment="1">
      <alignment horizontal="right" wrapText="1"/>
    </xf>
    <xf numFmtId="0" fontId="1" fillId="2" borderId="1" xfId="59" applyFont="1" applyFill="1" applyBorder="1" applyAlignment="1">
      <alignment horizontal="center"/>
    </xf>
    <xf numFmtId="0" fontId="2" fillId="0" borderId="1" xfId="59" applyFont="1" applyFill="1" applyBorder="1" applyAlignment="1">
      <alignment horizontal="left"/>
    </xf>
    <xf numFmtId="0" fontId="2" fillId="0" borderId="1" xfId="59" applyFont="1" applyFill="1" applyBorder="1"/>
    <xf numFmtId="0" fontId="2" fillId="0" borderId="1" xfId="59" applyFont="1" applyFill="1" applyBorder="1" applyAlignment="1">
      <alignment horizontal="right"/>
    </xf>
    <xf numFmtId="0" fontId="1" fillId="0" borderId="1" xfId="59" applyFont="1" applyFill="1" applyBorder="1" applyAlignment="1">
      <alignment horizontal="left"/>
    </xf>
    <xf numFmtId="0" fontId="1" fillId="0" borderId="1" xfId="62" applyNumberFormat="1" applyFont="1" applyFill="1" applyBorder="1" applyAlignment="1">
      <alignment horizontal="left"/>
    </xf>
    <xf numFmtId="0" fontId="1" fillId="0" borderId="1" xfId="61" applyFont="1" applyFill="1" applyBorder="1" applyAlignment="1">
      <alignment horizontal="left" wrapText="1"/>
    </xf>
    <xf numFmtId="0" fontId="1" fillId="0" borderId="1" xfId="59" applyFont="1" applyFill="1" applyBorder="1" applyAlignment="1">
      <alignment horizontal="right"/>
    </xf>
    <xf numFmtId="164" fontId="44" fillId="3" borderId="1" xfId="59" applyNumberFormat="1" applyBorder="1"/>
    <xf numFmtId="164" fontId="2" fillId="0" borderId="1" xfId="59" applyNumberFormat="1" applyFont="1" applyFill="1" applyBorder="1"/>
    <xf numFmtId="164" fontId="2" fillId="0" borderId="1" xfId="59" applyNumberFormat="1" applyFont="1" applyFill="1" applyBorder="1" applyAlignment="1">
      <alignment horizontal="right"/>
    </xf>
    <xf numFmtId="164" fontId="1" fillId="0" borderId="1" xfId="59" applyNumberFormat="1" applyFont="1" applyFill="1" applyBorder="1" applyAlignment="1">
      <alignment horizontal="right"/>
    </xf>
    <xf numFmtId="3" fontId="2" fillId="3" borderId="0" xfId="59" applyNumberFormat="1" applyFont="1" applyFill="1" applyBorder="1" applyAlignment="1">
      <alignment horizontal="left" vertical="center"/>
    </xf>
    <xf numFmtId="3" fontId="2" fillId="3" borderId="0" xfId="59" applyNumberFormat="1" applyFont="1" applyFill="1" applyAlignment="1">
      <alignment horizontal="left"/>
    </xf>
    <xf numFmtId="0" fontId="2" fillId="3" borderId="0" xfId="59" applyFont="1" applyFill="1" applyAlignment="1">
      <alignment horizontal="left"/>
    </xf>
    <xf numFmtId="0" fontId="2" fillId="3" borderId="0" xfId="59" applyFont="1" applyFill="1"/>
    <xf numFmtId="3" fontId="2" fillId="3" borderId="0" xfId="59" quotePrefix="1" applyNumberFormat="1" applyFont="1" applyFill="1" applyAlignment="1">
      <alignment vertical="center"/>
    </xf>
    <xf numFmtId="3" fontId="2" fillId="3" borderId="0" xfId="59" quotePrefix="1" applyNumberFormat="1" applyFont="1" applyFill="1" applyAlignment="1">
      <alignment horizontal="left" vertical="center"/>
    </xf>
    <xf numFmtId="3" fontId="2" fillId="3" borderId="0" xfId="59" applyNumberFormat="1" applyFont="1" applyFill="1" applyAlignment="1">
      <alignment horizontal="left" vertical="center"/>
    </xf>
    <xf numFmtId="4" fontId="2" fillId="3" borderId="0" xfId="59" applyNumberFormat="1" applyFont="1" applyFill="1" applyAlignment="1">
      <alignment horizontal="left" vertical="center"/>
    </xf>
    <xf numFmtId="3" fontId="2" fillId="3" borderId="0" xfId="59" applyNumberFormat="1" applyFont="1" applyFill="1" applyAlignment="1">
      <alignment horizontal="left" vertical="top"/>
    </xf>
    <xf numFmtId="164" fontId="2" fillId="0" borderId="1" xfId="65" applyNumberFormat="1" applyFont="1" applyFill="1" applyBorder="1" applyAlignment="1">
      <alignment horizontal="right"/>
    </xf>
    <xf numFmtId="3" fontId="13" fillId="3" borderId="0" xfId="59" applyNumberFormat="1" applyFont="1" applyFill="1" applyBorder="1"/>
    <xf numFmtId="0" fontId="13" fillId="3" borderId="0" xfId="59" applyFont="1" applyFill="1"/>
    <xf numFmtId="0" fontId="13" fillId="3" borderId="0" xfId="59" quotePrefix="1" applyFont="1" applyFill="1"/>
    <xf numFmtId="164" fontId="2" fillId="0" borderId="1" xfId="65" applyNumberFormat="1" applyFont="1" applyFill="1" applyBorder="1"/>
    <xf numFmtId="165" fontId="1" fillId="2" borderId="1" xfId="59" applyNumberFormat="1" applyFont="1" applyFill="1" applyBorder="1"/>
    <xf numFmtId="165" fontId="2" fillId="3" borderId="1" xfId="59" applyNumberFormat="1" applyFont="1" applyFill="1" applyBorder="1" applyAlignment="1">
      <alignment horizontal="right"/>
    </xf>
    <xf numFmtId="165" fontId="44" fillId="3" borderId="1" xfId="59" applyNumberFormat="1" applyBorder="1" applyAlignment="1">
      <alignment horizontal="right"/>
    </xf>
    <xf numFmtId="165" fontId="1" fillId="3" borderId="1" xfId="59" applyNumberFormat="1" applyFont="1" applyFill="1" applyBorder="1" applyAlignment="1">
      <alignment horizontal="right"/>
    </xf>
    <xf numFmtId="165" fontId="1" fillId="3" borderId="1" xfId="59" applyNumberFormat="1" applyFont="1" applyBorder="1" applyAlignment="1">
      <alignment horizontal="right"/>
    </xf>
    <xf numFmtId="0" fontId="2" fillId="3" borderId="0" xfId="59" applyFont="1" applyAlignment="1">
      <alignment horizontal="left"/>
    </xf>
    <xf numFmtId="0" fontId="2" fillId="3" borderId="0" xfId="59" applyFont="1"/>
    <xf numFmtId="0" fontId="1" fillId="3" borderId="0" xfId="59" applyFont="1" applyFill="1" applyBorder="1" applyAlignment="1">
      <alignment horizontal="center"/>
    </xf>
    <xf numFmtId="0" fontId="44" fillId="3" borderId="4" xfId="59" applyFill="1" applyBorder="1" applyAlignment="1">
      <alignment horizontal="center"/>
    </xf>
    <xf numFmtId="0" fontId="2" fillId="3" borderId="1" xfId="59" applyFont="1" applyFill="1" applyBorder="1" applyAlignment="1">
      <alignment horizontal="left"/>
    </xf>
    <xf numFmtId="0" fontId="2" fillId="3" borderId="1" xfId="59" applyFont="1" applyFill="1" applyBorder="1"/>
    <xf numFmtId="165" fontId="44" fillId="3" borderId="1" xfId="59" applyNumberFormat="1" applyFill="1" applyBorder="1" applyAlignment="1">
      <alignment horizontal="right"/>
    </xf>
    <xf numFmtId="0" fontId="1" fillId="3" borderId="1" xfId="59" applyFont="1" applyFill="1" applyBorder="1" applyAlignment="1">
      <alignment horizontal="left"/>
    </xf>
    <xf numFmtId="0" fontId="1" fillId="3" borderId="1" xfId="62" applyNumberFormat="1" applyFont="1" applyFill="1" applyBorder="1" applyAlignment="1">
      <alignment horizontal="left"/>
    </xf>
    <xf numFmtId="0" fontId="1" fillId="3" borderId="1" xfId="61" applyFont="1" applyFill="1" applyBorder="1" applyAlignment="1">
      <alignment horizontal="left" wrapText="1"/>
    </xf>
    <xf numFmtId="17" fontId="1" fillId="2" borderId="1" xfId="59" applyNumberFormat="1" applyFont="1" applyFill="1" applyBorder="1" applyAlignment="1">
      <alignment horizontal="center"/>
    </xf>
    <xf numFmtId="165" fontId="2" fillId="0" borderId="1" xfId="59" applyNumberFormat="1" applyFont="1" applyFill="1" applyBorder="1"/>
    <xf numFmtId="165" fontId="2" fillId="0" borderId="1" xfId="65" applyNumberFormat="1" applyFont="1" applyFill="1" applyBorder="1"/>
    <xf numFmtId="165" fontId="1" fillId="0" borderId="1" xfId="59" applyNumberFormat="1" applyFont="1" applyFill="1" applyBorder="1"/>
    <xf numFmtId="0" fontId="49" fillId="3" borderId="0" xfId="59" applyFont="1"/>
    <xf numFmtId="0" fontId="50" fillId="3" borderId="0" xfId="59" applyFont="1"/>
    <xf numFmtId="165" fontId="2" fillId="0" borderId="1" xfId="59" applyNumberFormat="1" applyFont="1" applyFill="1" applyBorder="1" applyAlignment="1">
      <alignment horizontal="right"/>
    </xf>
    <xf numFmtId="165" fontId="2" fillId="0" borderId="1" xfId="65" applyNumberFormat="1" applyFont="1" applyFill="1" applyBorder="1" applyAlignment="1">
      <alignment horizontal="right"/>
    </xf>
    <xf numFmtId="17" fontId="45" fillId="2" borderId="1" xfId="60" applyNumberFormat="1" applyFont="1" applyFill="1" applyBorder="1" applyAlignment="1">
      <alignment horizontal="center" wrapText="1"/>
    </xf>
    <xf numFmtId="0" fontId="44" fillId="0" borderId="1" xfId="61" applyBorder="1" applyAlignment="1">
      <alignment horizontal="right"/>
    </xf>
    <xf numFmtId="0" fontId="1" fillId="0" borderId="1" xfId="61" applyFont="1" applyBorder="1" applyAlignment="1">
      <alignment horizontal="right"/>
    </xf>
    <xf numFmtId="164" fontId="2" fillId="0" borderId="1" xfId="56" applyNumberFormat="1" applyFont="1" applyFill="1" applyBorder="1" applyAlignment="1">
      <alignment horizontal="right"/>
    </xf>
    <xf numFmtId="166" fontId="2" fillId="0" borderId="1" xfId="66" applyNumberFormat="1" applyFont="1" applyFill="1" applyBorder="1" applyAlignment="1">
      <alignment horizontal="right"/>
    </xf>
    <xf numFmtId="164" fontId="2" fillId="3" borderId="1" xfId="56" applyNumberFormat="1" applyFont="1" applyFill="1" applyBorder="1"/>
    <xf numFmtId="0" fontId="1" fillId="2" borderId="2" xfId="1" applyFont="1" applyFill="1" applyBorder="1" applyAlignment="1">
      <alignment horizontal="center" wrapText="1"/>
    </xf>
    <xf numFmtId="167" fontId="4" fillId="0" borderId="1" xfId="0" applyNumberFormat="1" applyFont="1" applyBorder="1"/>
    <xf numFmtId="0" fontId="2" fillId="0" borderId="1" xfId="3" applyFont="1" applyBorder="1" applyAlignment="1">
      <alignment horizontal="left" wrapText="1"/>
    </xf>
    <xf numFmtId="0" fontId="18" fillId="0" borderId="0" xfId="11" applyFont="1" applyFill="1"/>
    <xf numFmtId="0" fontId="18" fillId="3" borderId="0" xfId="11" applyFont="1"/>
    <xf numFmtId="0" fontId="1" fillId="0" borderId="1" xfId="11" applyFont="1" applyFill="1" applyBorder="1" applyAlignment="1">
      <alignment horizontal="left"/>
    </xf>
    <xf numFmtId="0" fontId="1" fillId="0" borderId="1" xfId="11" applyFont="1" applyFill="1" applyBorder="1"/>
    <xf numFmtId="164" fontId="1" fillId="0" borderId="1" xfId="56" applyNumberFormat="1" applyFont="1" applyFill="1" applyBorder="1" applyAlignment="1">
      <alignment horizontal="right"/>
    </xf>
    <xf numFmtId="166" fontId="1" fillId="0" borderId="1" xfId="66" applyNumberFormat="1" applyFont="1" applyFill="1" applyBorder="1" applyAlignment="1">
      <alignment horizontal="right"/>
    </xf>
    <xf numFmtId="0" fontId="1" fillId="3" borderId="0" xfId="11" applyFont="1"/>
    <xf numFmtId="9" fontId="2" fillId="3" borderId="0" xfId="11" applyNumberFormat="1"/>
    <xf numFmtId="0" fontId="1" fillId="2" borderId="1" xfId="11" applyFont="1" applyFill="1" applyBorder="1" applyAlignment="1">
      <alignment horizontal="center" wrapText="1"/>
    </xf>
    <xf numFmtId="9" fontId="2" fillId="0" borderId="1" xfId="2" applyNumberFormat="1" applyBorder="1" applyAlignment="1">
      <alignment horizontal="right"/>
    </xf>
    <xf numFmtId="9" fontId="2" fillId="0" borderId="1" xfId="11" applyNumberFormat="1" applyFill="1" applyBorder="1" applyAlignment="1">
      <alignment horizontal="right"/>
    </xf>
    <xf numFmtId="9" fontId="2" fillId="0" borderId="1" xfId="2" applyNumberFormat="1" applyBorder="1" applyAlignment="1">
      <alignment horizontal="right" wrapText="1"/>
    </xf>
    <xf numFmtId="9" fontId="1" fillId="0" borderId="1" xfId="11" applyNumberFormat="1" applyFont="1" applyFill="1" applyBorder="1" applyAlignment="1">
      <alignment horizontal="right" wrapText="1"/>
    </xf>
    <xf numFmtId="9" fontId="2" fillId="3" borderId="0" xfId="11" applyNumberFormat="1" applyAlignment="1"/>
    <xf numFmtId="9" fontId="2" fillId="0" borderId="0" xfId="11" applyNumberFormat="1" applyFill="1" applyBorder="1" applyAlignment="1">
      <alignment horizontal="right"/>
    </xf>
    <xf numFmtId="9" fontId="2" fillId="0" borderId="1" xfId="11" applyNumberFormat="1" applyFont="1" applyFill="1" applyBorder="1" applyAlignment="1">
      <alignment horizontal="right" wrapText="1"/>
    </xf>
    <xf numFmtId="0" fontId="44" fillId="3" borderId="5" xfId="59" applyFont="1" applyBorder="1" applyAlignment="1"/>
    <xf numFmtId="0" fontId="44" fillId="4" borderId="0" xfId="59" applyFill="1"/>
    <xf numFmtId="0" fontId="2" fillId="3" borderId="0" xfId="11"/>
    <xf numFmtId="0" fontId="18" fillId="4" borderId="0" xfId="0" applyFont="1" applyFill="1"/>
    <xf numFmtId="0" fontId="4" fillId="4" borderId="1" xfId="0" applyFont="1" applyFill="1" applyBorder="1" applyAlignment="1"/>
    <xf numFmtId="0" fontId="5" fillId="4" borderId="1" xfId="2" applyFont="1" applyFill="1" applyBorder="1" applyAlignment="1">
      <alignment horizontal="center"/>
    </xf>
    <xf numFmtId="9" fontId="2" fillId="4" borderId="1" xfId="2" applyNumberFormat="1" applyFont="1" applyFill="1" applyBorder="1" applyAlignment="1">
      <alignment horizontal="left"/>
    </xf>
    <xf numFmtId="165" fontId="4" fillId="4" borderId="1" xfId="0" applyNumberFormat="1" applyFont="1" applyFill="1" applyBorder="1"/>
    <xf numFmtId="9" fontId="5" fillId="4" borderId="1" xfId="2" applyNumberFormat="1" applyFont="1" applyFill="1" applyBorder="1" applyAlignment="1">
      <alignment horizontal="left"/>
    </xf>
    <xf numFmtId="9" fontId="4" fillId="4" borderId="1" xfId="0" applyNumberFormat="1" applyFont="1" applyFill="1" applyBorder="1" applyAlignment="1">
      <alignment horizontal="left"/>
    </xf>
    <xf numFmtId="0" fontId="5" fillId="4" borderId="1" xfId="3" applyFont="1" applyFill="1" applyBorder="1" applyAlignment="1">
      <alignment horizontal="left" wrapText="1"/>
    </xf>
    <xf numFmtId="0" fontId="2" fillId="4" borderId="1" xfId="11" applyFont="1" applyFill="1" applyBorder="1" applyAlignment="1">
      <alignment horizontal="left"/>
    </xf>
    <xf numFmtId="0" fontId="2" fillId="4" borderId="1" xfId="11" applyFont="1" applyFill="1" applyBorder="1"/>
    <xf numFmtId="0" fontId="1" fillId="4" borderId="1" xfId="11" applyFont="1" applyFill="1" applyBorder="1" applyAlignment="1">
      <alignment horizontal="left"/>
    </xf>
    <xf numFmtId="0" fontId="1" fillId="4" borderId="1" xfId="11" applyFont="1" applyFill="1" applyBorder="1"/>
    <xf numFmtId="0" fontId="7" fillId="4" borderId="0" xfId="0" applyFont="1" applyFill="1"/>
    <xf numFmtId="0" fontId="2" fillId="4" borderId="0" xfId="5" applyFont="1" applyFill="1"/>
    <xf numFmtId="0" fontId="8" fillId="4" borderId="0" xfId="0" applyFont="1" applyFill="1"/>
    <xf numFmtId="0" fontId="2" fillId="4" borderId="0" xfId="8" applyFill="1"/>
    <xf numFmtId="0" fontId="10" fillId="4" borderId="0" xfId="4" applyFont="1" applyFill="1" applyBorder="1" applyAlignment="1" applyProtection="1">
      <alignment horizontal="left"/>
      <protection hidden="1"/>
    </xf>
    <xf numFmtId="0" fontId="2" fillId="4" borderId="0" xfId="4" applyFill="1" applyBorder="1" applyProtection="1">
      <protection hidden="1"/>
    </xf>
    <xf numFmtId="0" fontId="2" fillId="4" borderId="0" xfId="4" applyFill="1" applyProtection="1">
      <protection hidden="1"/>
    </xf>
    <xf numFmtId="0" fontId="2" fillId="4" borderId="0" xfId="8" applyFont="1" applyFill="1"/>
    <xf numFmtId="0" fontId="2" fillId="4" borderId="0" xfId="4" applyFill="1" applyAlignment="1" applyProtection="1">
      <protection hidden="1"/>
    </xf>
    <xf numFmtId="0" fontId="2" fillId="4" borderId="0" xfId="5" applyNumberFormat="1" applyFont="1" applyFill="1"/>
    <xf numFmtId="164" fontId="2" fillId="4" borderId="0" xfId="9" applyNumberFormat="1" applyFont="1" applyFill="1"/>
    <xf numFmtId="0" fontId="17" fillId="4" borderId="0" xfId="10" applyFont="1" applyFill="1" applyAlignment="1" applyProtection="1"/>
    <xf numFmtId="1" fontId="4" fillId="4" borderId="1" xfId="0" applyNumberFormat="1" applyFont="1" applyFill="1" applyBorder="1"/>
    <xf numFmtId="0" fontId="4" fillId="4" borderId="0" xfId="0" applyFont="1" applyFill="1" applyBorder="1"/>
    <xf numFmtId="0" fontId="10" fillId="4" borderId="0" xfId="0" applyFont="1" applyFill="1" applyBorder="1" applyProtection="1">
      <protection hidden="1"/>
    </xf>
    <xf numFmtId="3" fontId="10" fillId="4" borderId="0" xfId="6" applyNumberFormat="1" applyFont="1" applyFill="1" applyBorder="1" applyAlignment="1" applyProtection="1">
      <protection hidden="1"/>
    </xf>
    <xf numFmtId="3" fontId="10" fillId="4" borderId="0" xfId="6" applyNumberFormat="1" applyFont="1" applyFill="1" applyBorder="1" applyAlignment="1" applyProtection="1">
      <alignment horizontal="left"/>
      <protection hidden="1"/>
    </xf>
    <xf numFmtId="0" fontId="10" fillId="4" borderId="0" xfId="6" applyFont="1" applyFill="1" applyBorder="1" applyProtection="1">
      <protection hidden="1"/>
    </xf>
    <xf numFmtId="3" fontId="10" fillId="4" borderId="0" xfId="6" applyNumberFormat="1" applyFont="1" applyFill="1" applyAlignment="1" applyProtection="1">
      <protection hidden="1"/>
    </xf>
    <xf numFmtId="0" fontId="10" fillId="4" borderId="0" xfId="6" applyFont="1" applyFill="1" applyProtection="1">
      <protection hidden="1"/>
    </xf>
    <xf numFmtId="0" fontId="10" fillId="4" borderId="0" xfId="6" applyFont="1" applyFill="1" applyBorder="1" applyAlignment="1" applyProtection="1">
      <alignment horizontal="left"/>
      <protection hidden="1"/>
    </xf>
    <xf numFmtId="0" fontId="1" fillId="4" borderId="0" xfId="11" applyFont="1" applyFill="1" applyBorder="1" applyAlignment="1">
      <alignment horizontal="left"/>
    </xf>
    <xf numFmtId="0" fontId="1" fillId="4" borderId="0" xfId="11" applyFont="1" applyFill="1" applyBorder="1"/>
    <xf numFmtId="165" fontId="4" fillId="4" borderId="0" xfId="0" applyNumberFormat="1" applyFont="1" applyFill="1" applyBorder="1"/>
    <xf numFmtId="1" fontId="4" fillId="4" borderId="0" xfId="0" applyNumberFormat="1" applyFont="1" applyFill="1" applyBorder="1"/>
    <xf numFmtId="3" fontId="2" fillId="4" borderId="0" xfId="6" applyNumberFormat="1" applyFont="1" applyFill="1" applyBorder="1" applyAlignment="1" applyProtection="1">
      <protection hidden="1"/>
    </xf>
    <xf numFmtId="3" fontId="2" fillId="4" borderId="0" xfId="6" applyNumberFormat="1" applyFont="1" applyFill="1" applyAlignment="1" applyProtection="1">
      <protection hidden="1"/>
    </xf>
    <xf numFmtId="0" fontId="2" fillId="4" borderId="0" xfId="6" applyFont="1" applyFill="1" applyBorder="1" applyProtection="1">
      <protection hidden="1"/>
    </xf>
    <xf numFmtId="0" fontId="2" fillId="4" borderId="0" xfId="6" applyFont="1" applyFill="1" applyProtection="1">
      <protection hidden="1"/>
    </xf>
    <xf numFmtId="0" fontId="2" fillId="4" borderId="0" xfId="6" applyFont="1" applyFill="1" applyBorder="1" applyAlignment="1" applyProtection="1">
      <alignment horizontal="left"/>
      <protection hidden="1"/>
    </xf>
    <xf numFmtId="0" fontId="2" fillId="4" borderId="0" xfId="4" applyFont="1" applyFill="1" applyBorder="1" applyAlignment="1" applyProtection="1">
      <alignment horizontal="left"/>
      <protection hidden="1"/>
    </xf>
    <xf numFmtId="0" fontId="2" fillId="4" borderId="0" xfId="4" applyFont="1" applyFill="1" applyBorder="1" applyProtection="1">
      <protection hidden="1"/>
    </xf>
    <xf numFmtId="0" fontId="2" fillId="4" borderId="0" xfId="4" applyFont="1" applyFill="1" applyProtection="1">
      <protection hidden="1"/>
    </xf>
    <xf numFmtId="3" fontId="2" fillId="4" borderId="0" xfId="4" applyNumberFormat="1" applyFont="1" applyFill="1" applyAlignment="1" applyProtection="1">
      <protection hidden="1"/>
    </xf>
    <xf numFmtId="0" fontId="2" fillId="4" borderId="0" xfId="4" applyFont="1" applyFill="1" applyAlignment="1" applyProtection="1">
      <protection hidden="1"/>
    </xf>
    <xf numFmtId="3" fontId="2" fillId="4" borderId="0" xfId="0" applyNumberFormat="1" applyFont="1" applyFill="1" applyAlignment="1" applyProtection="1">
      <protection hidden="1"/>
    </xf>
    <xf numFmtId="0" fontId="2" fillId="4" borderId="0" xfId="4" applyFont="1" applyFill="1" applyAlignment="1">
      <alignment wrapText="1"/>
    </xf>
    <xf numFmtId="44" fontId="2" fillId="4" borderId="0" xfId="7" applyFont="1" applyFill="1" applyBorder="1" applyAlignment="1" applyProtection="1">
      <protection hidden="1"/>
    </xf>
    <xf numFmtId="0" fontId="13" fillId="4" borderId="0" xfId="5" applyFont="1" applyFill="1"/>
    <xf numFmtId="0" fontId="18" fillId="4" borderId="0" xfId="0" applyFont="1" applyFill="1" applyAlignment="1"/>
    <xf numFmtId="0" fontId="51" fillId="4" borderId="0" xfId="0" applyFont="1" applyFill="1"/>
    <xf numFmtId="3" fontId="2" fillId="4" borderId="0" xfId="0" applyNumberFormat="1" applyFont="1" applyFill="1" applyAlignment="1"/>
    <xf numFmtId="0" fontId="2" fillId="4" borderId="0" xfId="0" applyFont="1" applyFill="1" applyAlignment="1" applyProtection="1">
      <protection hidden="1"/>
    </xf>
    <xf numFmtId="3" fontId="2" fillId="4" borderId="0" xfId="0" applyNumberFormat="1" applyFont="1" applyFill="1" applyProtection="1">
      <protection hidden="1"/>
    </xf>
    <xf numFmtId="0" fontId="2" fillId="4" borderId="0" xfId="0" applyFont="1" applyFill="1"/>
    <xf numFmtId="3" fontId="2" fillId="4" borderId="0" xfId="0" applyNumberFormat="1" applyFont="1" applyFill="1" applyAlignment="1">
      <alignment wrapText="1"/>
    </xf>
    <xf numFmtId="3" fontId="2" fillId="4" borderId="0" xfId="0" applyNumberFormat="1" applyFont="1" applyFill="1" applyAlignment="1">
      <alignment horizontal="left" wrapText="1"/>
    </xf>
    <xf numFmtId="3" fontId="2" fillId="4" borderId="0" xfId="0" applyNumberFormat="1" applyFont="1" applyFill="1" applyAlignment="1">
      <alignment horizontal="left"/>
    </xf>
    <xf numFmtId="0" fontId="4" fillId="4" borderId="0" xfId="0" applyFont="1" applyFill="1" applyAlignment="1"/>
    <xf numFmtId="9" fontId="4" fillId="4" borderId="1" xfId="56" applyFont="1" applyFill="1" applyBorder="1"/>
    <xf numFmtId="9" fontId="4" fillId="4" borderId="1" xfId="56" applyFont="1" applyFill="1" applyBorder="1" applyAlignment="1">
      <alignment horizontal="right"/>
    </xf>
    <xf numFmtId="1" fontId="4" fillId="4" borderId="1" xfId="0" applyNumberFormat="1" applyFont="1" applyFill="1" applyBorder="1" applyAlignment="1">
      <alignment horizontal="right"/>
    </xf>
    <xf numFmtId="0" fontId="4" fillId="4" borderId="0" xfId="0" quotePrefix="1" applyFont="1" applyFill="1" applyAlignment="1">
      <alignment horizontal="left" indent="1"/>
    </xf>
    <xf numFmtId="0" fontId="4" fillId="4" borderId="0" xfId="0" quotePrefix="1" applyFont="1" applyFill="1" applyAlignment="1">
      <alignment horizontal="left" indent="2"/>
    </xf>
    <xf numFmtId="1" fontId="7" fillId="4" borderId="1" xfId="0" applyNumberFormat="1" applyFont="1" applyFill="1" applyBorder="1"/>
    <xf numFmtId="1" fontId="7" fillId="4" borderId="1" xfId="0" applyNumberFormat="1" applyFont="1" applyFill="1" applyBorder="1" applyAlignment="1">
      <alignment horizontal="right"/>
    </xf>
    <xf numFmtId="9" fontId="7" fillId="4" borderId="1" xfId="56" applyFont="1" applyFill="1" applyBorder="1" applyAlignment="1">
      <alignment horizontal="right"/>
    </xf>
    <xf numFmtId="0" fontId="2" fillId="4" borderId="1" xfId="2" applyFont="1" applyFill="1" applyBorder="1" applyAlignment="1">
      <alignment horizontal="center"/>
    </xf>
    <xf numFmtId="0" fontId="2" fillId="4" borderId="0" xfId="0" applyFont="1" applyFill="1" applyAlignment="1">
      <alignment horizontal="left" vertical="center"/>
    </xf>
    <xf numFmtId="0" fontId="2" fillId="4" borderId="0" xfId="0" applyFont="1" applyFill="1" applyBorder="1" applyAlignment="1">
      <alignment vertical="center"/>
    </xf>
    <xf numFmtId="0" fontId="2" fillId="4" borderId="0" xfId="4" applyFont="1" applyFill="1" applyAlignment="1">
      <alignment horizontal="left" vertical="center"/>
    </xf>
    <xf numFmtId="0" fontId="2" fillId="4" borderId="0" xfId="0" applyFont="1" applyFill="1" applyAlignment="1">
      <alignment vertical="center"/>
    </xf>
    <xf numFmtId="0" fontId="2" fillId="4" borderId="0" xfId="0" applyFont="1" applyFill="1" applyBorder="1" applyAlignment="1">
      <alignment horizontal="left" vertical="center"/>
    </xf>
    <xf numFmtId="9" fontId="4" fillId="4" borderId="1" xfId="0" applyNumberFormat="1" applyFont="1" applyFill="1" applyBorder="1"/>
    <xf numFmtId="9" fontId="1" fillId="0" borderId="1" xfId="11" applyNumberFormat="1" applyFont="1" applyFill="1" applyBorder="1" applyAlignment="1">
      <alignment horizontal="right"/>
    </xf>
    <xf numFmtId="0" fontId="2" fillId="4" borderId="0" xfId="0" applyFont="1" applyFill="1" applyAlignment="1">
      <alignment horizontal="left"/>
    </xf>
    <xf numFmtId="9" fontId="1" fillId="0" borderId="1" xfId="2" applyNumberFormat="1" applyFont="1" applyBorder="1" applyAlignment="1">
      <alignment horizontal="right"/>
    </xf>
    <xf numFmtId="9" fontId="1" fillId="0" borderId="1" xfId="2" applyNumberFormat="1" applyFont="1" applyBorder="1" applyAlignment="1">
      <alignment horizontal="right" wrapText="1"/>
    </xf>
    <xf numFmtId="9" fontId="7" fillId="4" borderId="1" xfId="0" applyNumberFormat="1" applyFont="1" applyFill="1" applyBorder="1"/>
    <xf numFmtId="9" fontId="7" fillId="4" borderId="1" xfId="56" applyFont="1" applyFill="1" applyBorder="1"/>
    <xf numFmtId="0" fontId="42" fillId="3" borderId="0" xfId="11" applyFont="1" applyFill="1"/>
    <xf numFmtId="164" fontId="1" fillId="3" borderId="1" xfId="56" applyNumberFormat="1" applyFont="1" applyFill="1" applyBorder="1"/>
    <xf numFmtId="0" fontId="41" fillId="4" borderId="0" xfId="0" applyFont="1" applyFill="1"/>
    <xf numFmtId="0" fontId="52" fillId="4" borderId="0" xfId="0" applyFont="1" applyFill="1" applyAlignment="1">
      <alignment vertical="center"/>
    </xf>
    <xf numFmtId="9" fontId="4" fillId="4" borderId="1" xfId="56" applyNumberFormat="1" applyFont="1" applyFill="1" applyBorder="1"/>
    <xf numFmtId="166" fontId="53" fillId="4" borderId="0" xfId="66" applyNumberFormat="1" applyFont="1" applyFill="1" applyAlignment="1">
      <alignment vertical="top"/>
    </xf>
    <xf numFmtId="0" fontId="53" fillId="4" borderId="0" xfId="69" applyFont="1" applyFill="1" applyAlignment="1">
      <alignment vertical="top"/>
    </xf>
    <xf numFmtId="0" fontId="53" fillId="4" borderId="0" xfId="68" applyFont="1" applyFill="1" applyBorder="1" applyAlignment="1">
      <alignment horizontal="left" vertical="top"/>
    </xf>
    <xf numFmtId="0" fontId="0" fillId="4" borderId="0" xfId="0" applyFill="1" applyAlignment="1">
      <alignment horizontal="left" vertical="top"/>
    </xf>
    <xf numFmtId="0" fontId="54" fillId="4" borderId="0" xfId="0" applyFont="1" applyFill="1" applyAlignment="1">
      <alignment horizontal="left" vertical="top"/>
    </xf>
    <xf numFmtId="0" fontId="53" fillId="4" borderId="0" xfId="68" applyFont="1" applyFill="1" applyBorder="1" applyAlignment="1">
      <alignment horizontal="left"/>
    </xf>
    <xf numFmtId="0" fontId="4" fillId="4" borderId="0" xfId="0" applyFont="1" applyFill="1" applyAlignment="1">
      <alignment horizontal="left" indent="1"/>
    </xf>
    <xf numFmtId="0" fontId="2" fillId="4" borderId="0" xfId="68" applyFont="1" applyFill="1" applyBorder="1" applyAlignment="1">
      <alignment horizontal="left" vertical="top"/>
    </xf>
    <xf numFmtId="0" fontId="16" fillId="4" borderId="0" xfId="10" applyFill="1" applyBorder="1" applyAlignment="1">
      <alignment horizontal="left" vertical="top" indent="1"/>
    </xf>
    <xf numFmtId="0" fontId="2" fillId="4" borderId="0" xfId="68" applyFont="1" applyFill="1" applyBorder="1" applyAlignment="1">
      <alignment horizontal="left"/>
    </xf>
    <xf numFmtId="9" fontId="44" fillId="3" borderId="1" xfId="56" applyFont="1" applyFill="1" applyBorder="1" applyAlignment="1">
      <alignment horizontal="right"/>
    </xf>
    <xf numFmtId="9" fontId="1" fillId="3" borderId="1" xfId="56" applyFont="1" applyFill="1" applyBorder="1" applyAlignment="1">
      <alignment horizontal="right"/>
    </xf>
    <xf numFmtId="9" fontId="7" fillId="4" borderId="1" xfId="0" applyNumberFormat="1" applyFont="1" applyFill="1" applyBorder="1" applyAlignment="1">
      <alignment horizontal="right"/>
    </xf>
    <xf numFmtId="0" fontId="2" fillId="3" borderId="0" xfId="59" applyFont="1" applyBorder="1"/>
    <xf numFmtId="0" fontId="2" fillId="4" borderId="0" xfId="8" applyFont="1" applyFill="1" applyBorder="1" applyAlignment="1">
      <alignment vertical="center"/>
    </xf>
    <xf numFmtId="1" fontId="2" fillId="3" borderId="0" xfId="59" applyNumberFormat="1" applyFont="1" applyFill="1" applyBorder="1" applyAlignment="1">
      <alignment vertical="top"/>
    </xf>
    <xf numFmtId="9" fontId="44" fillId="3" borderId="1" xfId="56" applyFont="1" applyFill="1" applyBorder="1" applyAlignment="1"/>
    <xf numFmtId="44" fontId="4" fillId="0" borderId="1" xfId="67" applyFont="1" applyBorder="1"/>
    <xf numFmtId="0" fontId="52" fillId="4" borderId="0" xfId="0" applyFont="1" applyFill="1" applyAlignment="1">
      <alignment horizontal="left" vertical="center"/>
    </xf>
    <xf numFmtId="0" fontId="2" fillId="4" borderId="0" xfId="0" quotePrefix="1" applyFont="1" applyFill="1" applyAlignment="1">
      <alignment horizontal="left" indent="1"/>
    </xf>
    <xf numFmtId="0" fontId="55" fillId="3" borderId="0" xfId="59" applyFont="1"/>
    <xf numFmtId="0" fontId="18" fillId="4" borderId="0" xfId="59" applyFont="1" applyFill="1"/>
    <xf numFmtId="9" fontId="4" fillId="0" borderId="1" xfId="56" applyFont="1" applyBorder="1"/>
    <xf numFmtId="0" fontId="52" fillId="0" borderId="0" xfId="0" applyFont="1"/>
    <xf numFmtId="0" fontId="18" fillId="4" borderId="0" xfId="11" applyFont="1" applyFill="1"/>
    <xf numFmtId="0" fontId="44" fillId="4" borderId="0" xfId="59" applyFont="1" applyFill="1"/>
    <xf numFmtId="9" fontId="44" fillId="3" borderId="1" xfId="59" applyNumberFormat="1" applyBorder="1" applyAlignment="1">
      <alignment horizontal="right"/>
    </xf>
    <xf numFmtId="0" fontId="2" fillId="0" borderId="0" xfId="61" applyFont="1" applyFill="1" applyBorder="1" applyAlignment="1">
      <alignment horizontal="left"/>
    </xf>
    <xf numFmtId="165" fontId="7" fillId="4" borderId="1" xfId="0" applyNumberFormat="1" applyFont="1" applyFill="1" applyBorder="1"/>
    <xf numFmtId="0" fontId="1" fillId="7" borderId="1" xfId="62" applyFont="1" applyFill="1" applyBorder="1" applyAlignment="1">
      <alignment horizontal="right"/>
    </xf>
    <xf numFmtId="1" fontId="44" fillId="7" borderId="1" xfId="62" applyNumberFormat="1" applyFont="1" applyFill="1" applyBorder="1" applyAlignment="1">
      <alignment horizontal="right"/>
    </xf>
    <xf numFmtId="0" fontId="2" fillId="3" borderId="0" xfId="0" applyFont="1" applyFill="1"/>
    <xf numFmtId="0" fontId="2" fillId="3" borderId="0" xfId="0" applyFont="1" applyFill="1" applyAlignment="1">
      <alignment readingOrder="1"/>
    </xf>
    <xf numFmtId="166" fontId="44" fillId="3" borderId="1" xfId="66" applyNumberFormat="1" applyFont="1" applyFill="1" applyBorder="1"/>
    <xf numFmtId="0" fontId="44" fillId="3" borderId="0" xfId="59" applyFill="1" applyBorder="1" applyAlignment="1">
      <alignment horizontal="center"/>
    </xf>
    <xf numFmtId="165" fontId="2" fillId="3" borderId="1" xfId="59" quotePrefix="1" applyNumberFormat="1" applyFont="1" applyFill="1" applyBorder="1" applyAlignment="1">
      <alignment horizontal="right"/>
    </xf>
    <xf numFmtId="166" fontId="1" fillId="3" borderId="1" xfId="66" applyNumberFormat="1" applyFont="1" applyFill="1" applyBorder="1"/>
    <xf numFmtId="164" fontId="2" fillId="0" borderId="1" xfId="65" quotePrefix="1" applyNumberFormat="1" applyFont="1" applyFill="1" applyBorder="1"/>
    <xf numFmtId="0" fontId="44" fillId="3" borderId="0" xfId="59" applyAlignment="1">
      <alignment horizontal="left" indent="1"/>
    </xf>
    <xf numFmtId="164" fontId="2" fillId="0" borderId="1" xfId="65" quotePrefix="1" applyNumberFormat="1" applyFont="1" applyFill="1" applyBorder="1" applyAlignment="1">
      <alignment horizontal="right"/>
    </xf>
    <xf numFmtId="164" fontId="1" fillId="0" borderId="1" xfId="65" applyNumberFormat="1" applyFont="1" applyFill="1" applyBorder="1" applyAlignment="1">
      <alignment horizontal="right"/>
    </xf>
    <xf numFmtId="164" fontId="1" fillId="0" borderId="1" xfId="59" applyNumberFormat="1" applyFont="1" applyFill="1" applyBorder="1"/>
    <xf numFmtId="164" fontId="1" fillId="0" borderId="1" xfId="65" applyNumberFormat="1" applyFont="1" applyFill="1" applyBorder="1"/>
    <xf numFmtId="0" fontId="13" fillId="4" borderId="0" xfId="70" applyFont="1" applyFill="1"/>
    <xf numFmtId="0" fontId="4" fillId="4" borderId="0" xfId="70" applyFont="1" applyFill="1"/>
    <xf numFmtId="0" fontId="7" fillId="4" borderId="0" xfId="70" applyFont="1" applyFill="1"/>
    <xf numFmtId="0" fontId="50" fillId="4" borderId="0" xfId="59" applyFont="1" applyFill="1"/>
    <xf numFmtId="0" fontId="18" fillId="4" borderId="0" xfId="59" applyFont="1" applyFill="1" applyAlignment="1">
      <alignment horizontal="left"/>
    </xf>
    <xf numFmtId="0" fontId="4" fillId="4" borderId="0" xfId="8" applyFont="1" applyFill="1"/>
    <xf numFmtId="165" fontId="2" fillId="0" borderId="1" xfId="65" quotePrefix="1" applyNumberFormat="1" applyFont="1" applyFill="1" applyBorder="1" applyAlignment="1">
      <alignment horizontal="right"/>
    </xf>
    <xf numFmtId="165" fontId="1" fillId="0" borderId="1" xfId="59" applyNumberFormat="1" applyFont="1" applyFill="1" applyBorder="1" applyAlignment="1">
      <alignment horizontal="right"/>
    </xf>
    <xf numFmtId="165" fontId="1" fillId="0" borderId="1" xfId="65" applyNumberFormat="1" applyFont="1" applyFill="1" applyBorder="1" applyAlignment="1">
      <alignment horizontal="right"/>
    </xf>
    <xf numFmtId="0" fontId="2" fillId="3" borderId="0" xfId="11" applyFill="1" applyAlignment="1"/>
    <xf numFmtId="0" fontId="42" fillId="3" borderId="18" xfId="11" applyFont="1" applyFill="1" applyBorder="1" applyAlignment="1">
      <alignment horizontal="center" vertical="center" wrapText="1"/>
    </xf>
    <xf numFmtId="0" fontId="43" fillId="3" borderId="0" xfId="57" applyFont="1" applyFill="1" applyAlignment="1"/>
    <xf numFmtId="0" fontId="2" fillId="3" borderId="0" xfId="11"/>
    <xf numFmtId="167" fontId="4" fillId="4" borderId="1" xfId="0" applyNumberFormat="1" applyFont="1" applyFill="1" applyBorder="1"/>
    <xf numFmtId="44" fontId="4" fillId="4" borderId="1" xfId="67" applyFont="1" applyFill="1" applyBorder="1"/>
    <xf numFmtId="0" fontId="44" fillId="4" borderId="0" xfId="59" applyFill="1" applyAlignment="1"/>
    <xf numFmtId="9" fontId="0" fillId="4" borderId="0" xfId="56" applyFont="1" applyFill="1" applyBorder="1" applyAlignment="1">
      <alignment vertical="center"/>
    </xf>
    <xf numFmtId="44" fontId="44" fillId="3" borderId="0" xfId="59" applyNumberFormat="1" applyAlignment="1"/>
    <xf numFmtId="0" fontId="1" fillId="0" borderId="0" xfId="62" applyFont="1" applyBorder="1" applyAlignment="1">
      <alignment horizontal="right"/>
    </xf>
    <xf numFmtId="165" fontId="4" fillId="4" borderId="1" xfId="0" applyNumberFormat="1" applyFont="1" applyFill="1" applyBorder="1" applyAlignment="1">
      <alignment horizontal="right"/>
    </xf>
    <xf numFmtId="165" fontId="7" fillId="4" borderId="1" xfId="0" applyNumberFormat="1" applyFont="1" applyFill="1" applyBorder="1" applyAlignment="1">
      <alignment horizontal="right"/>
    </xf>
    <xf numFmtId="0" fontId="4" fillId="3" borderId="1" xfId="3" applyFont="1" applyFill="1" applyBorder="1" applyAlignment="1">
      <alignment horizontal="left" wrapText="1"/>
    </xf>
    <xf numFmtId="0" fontId="58" fillId="4" borderId="1" xfId="71" applyFont="1" applyFill="1" applyBorder="1" applyAlignment="1">
      <alignment wrapText="1"/>
    </xf>
    <xf numFmtId="0" fontId="4" fillId="3" borderId="1" xfId="3" quotePrefix="1" applyFont="1" applyFill="1" applyBorder="1" applyAlignment="1">
      <alignment horizontal="left" wrapText="1"/>
    </xf>
    <xf numFmtId="0" fontId="4" fillId="0" borderId="1" xfId="3" applyFont="1" applyFill="1" applyBorder="1" applyAlignment="1">
      <alignment horizontal="left" wrapText="1"/>
    </xf>
    <xf numFmtId="0" fontId="2" fillId="4" borderId="1" xfId="11" quotePrefix="1" applyFont="1" applyFill="1" applyBorder="1" applyAlignment="1">
      <alignment wrapText="1"/>
    </xf>
    <xf numFmtId="0" fontId="58" fillId="0" borderId="1" xfId="71" applyFont="1" applyFill="1" applyBorder="1" applyAlignment="1">
      <alignment horizontal="left" wrapText="1"/>
    </xf>
    <xf numFmtId="0" fontId="4" fillId="0" borderId="1" xfId="58" applyFont="1" applyFill="1" applyBorder="1" applyAlignment="1">
      <alignment horizontal="center" wrapText="1"/>
    </xf>
    <xf numFmtId="0" fontId="4" fillId="3" borderId="1" xfId="58" applyFont="1" applyFill="1" applyBorder="1" applyAlignment="1">
      <alignment horizontal="center" wrapText="1"/>
    </xf>
    <xf numFmtId="0" fontId="4" fillId="3" borderId="1" xfId="2" applyFont="1" applyFill="1" applyBorder="1" applyAlignment="1">
      <alignment horizontal="center" wrapText="1"/>
    </xf>
    <xf numFmtId="0" fontId="4" fillId="3" borderId="1" xfId="2" applyFont="1" applyFill="1" applyBorder="1" applyAlignment="1">
      <alignment horizontal="center"/>
    </xf>
    <xf numFmtId="0" fontId="2" fillId="4" borderId="1" xfId="3" quotePrefix="1" applyFont="1" applyFill="1" applyBorder="1" applyAlignment="1">
      <alignment horizontal="left" wrapText="1"/>
    </xf>
    <xf numFmtId="43" fontId="4" fillId="3" borderId="1" xfId="39" applyFont="1" applyFill="1" applyBorder="1" applyAlignment="1">
      <alignment wrapText="1"/>
    </xf>
    <xf numFmtId="0" fontId="2" fillId="4" borderId="1" xfId="11" quotePrefix="1" applyFill="1" applyBorder="1" applyAlignment="1">
      <alignment horizontal="left" wrapText="1"/>
    </xf>
    <xf numFmtId="0" fontId="2" fillId="3" borderId="1" xfId="11" applyFont="1" applyFill="1" applyBorder="1" applyAlignment="1">
      <alignment horizontal="left" wrapText="1"/>
    </xf>
    <xf numFmtId="0" fontId="2" fillId="3" borderId="1" xfId="11" applyNumberFormat="1" applyFill="1" applyBorder="1" applyAlignment="1">
      <alignment horizontal="center" wrapText="1"/>
    </xf>
    <xf numFmtId="0" fontId="58" fillId="3" borderId="0" xfId="71" applyFont="1" applyFill="1" applyAlignment="1" applyProtection="1">
      <protection locked="0"/>
    </xf>
    <xf numFmtId="9" fontId="0" fillId="4" borderId="0" xfId="56" applyFont="1" applyFill="1" applyBorder="1" applyAlignment="1">
      <alignment horizontal="right" vertical="center"/>
    </xf>
    <xf numFmtId="1" fontId="0" fillId="4" borderId="0" xfId="0" applyNumberFormat="1" applyFill="1" applyBorder="1" applyAlignment="1">
      <alignment horizontal="right" vertical="center"/>
    </xf>
    <xf numFmtId="9" fontId="0" fillId="4" borderId="0" xfId="0" applyNumberFormat="1" applyFill="1" applyBorder="1" applyAlignment="1">
      <alignment horizontal="right" vertical="center"/>
    </xf>
    <xf numFmtId="0" fontId="0" fillId="4" borderId="0" xfId="0" applyFill="1" applyBorder="1" applyAlignment="1">
      <alignment horizontal="right" vertical="center"/>
    </xf>
    <xf numFmtId="9" fontId="0" fillId="4" borderId="5" xfId="56" applyFont="1" applyFill="1" applyBorder="1" applyAlignment="1">
      <alignment horizontal="right" vertical="center"/>
    </xf>
    <xf numFmtId="165" fontId="0" fillId="4" borderId="0" xfId="0" applyNumberFormat="1" applyFill="1" applyBorder="1" applyAlignment="1">
      <alignment horizontal="right" vertical="center"/>
    </xf>
    <xf numFmtId="1" fontId="4" fillId="4" borderId="0" xfId="0" applyNumberFormat="1" applyFont="1" applyFill="1"/>
    <xf numFmtId="1" fontId="1" fillId="2" borderId="1" xfId="11" applyNumberFormat="1" applyFont="1" applyFill="1" applyBorder="1" applyAlignment="1"/>
    <xf numFmtId="2" fontId="4" fillId="4" borderId="0" xfId="0" applyNumberFormat="1" applyFont="1" applyFill="1"/>
    <xf numFmtId="9" fontId="4" fillId="4" borderId="0" xfId="0" applyNumberFormat="1" applyFont="1" applyFill="1"/>
    <xf numFmtId="9" fontId="1" fillId="2" borderId="1" xfId="11" applyNumberFormat="1" applyFont="1" applyFill="1" applyBorder="1" applyAlignment="1"/>
    <xf numFmtId="0" fontId="59" fillId="30" borderId="0" xfId="0" applyFont="1" applyFill="1"/>
    <xf numFmtId="0" fontId="60" fillId="30" borderId="0" xfId="0" applyFont="1" applyFill="1"/>
    <xf numFmtId="9" fontId="59" fillId="30" borderId="0" xfId="56" applyFont="1" applyFill="1"/>
    <xf numFmtId="0" fontId="60" fillId="30" borderId="0" xfId="0" applyFont="1" applyFill="1" applyAlignment="1">
      <alignment wrapText="1"/>
    </xf>
    <xf numFmtId="1" fontId="59" fillId="30" borderId="0" xfId="56" applyNumberFormat="1" applyFont="1" applyFill="1"/>
    <xf numFmtId="0" fontId="0" fillId="30" borderId="0" xfId="0" applyFill="1" applyProtection="1">
      <protection hidden="1"/>
    </xf>
    <xf numFmtId="0" fontId="41" fillId="30" borderId="0" xfId="0" applyFont="1" applyFill="1" applyProtection="1">
      <protection hidden="1"/>
    </xf>
    <xf numFmtId="0" fontId="18" fillId="30" borderId="0" xfId="0" applyFont="1" applyFill="1" applyProtection="1">
      <protection hidden="1"/>
    </xf>
    <xf numFmtId="1" fontId="41" fillId="30" borderId="0" xfId="56" applyNumberFormat="1" applyFont="1" applyFill="1" applyProtection="1">
      <protection hidden="1"/>
    </xf>
    <xf numFmtId="9" fontId="41" fillId="30" borderId="0" xfId="56" applyFont="1" applyFill="1" applyAlignment="1" applyProtection="1">
      <protection hidden="1"/>
    </xf>
    <xf numFmtId="9" fontId="41" fillId="30" borderId="0" xfId="56" applyFont="1" applyFill="1" applyProtection="1">
      <protection hidden="1"/>
    </xf>
    <xf numFmtId="0" fontId="41" fillId="30" borderId="0" xfId="0" applyFont="1" applyFill="1" applyAlignment="1" applyProtection="1">
      <protection hidden="1"/>
    </xf>
    <xf numFmtId="0" fontId="41" fillId="30" borderId="0" xfId="0" applyFont="1" applyFill="1"/>
    <xf numFmtId="1" fontId="41" fillId="30" borderId="0" xfId="56" applyNumberFormat="1" applyFont="1" applyFill="1"/>
    <xf numFmtId="9" fontId="41" fillId="30" borderId="0" xfId="56" applyFont="1" applyFill="1"/>
    <xf numFmtId="0" fontId="0" fillId="4" borderId="0" xfId="0" applyFill="1" applyBorder="1" applyAlignment="1">
      <alignment horizontal="center"/>
    </xf>
    <xf numFmtId="9" fontId="61" fillId="30" borderId="0" xfId="56" applyFont="1" applyFill="1"/>
    <xf numFmtId="0" fontId="2" fillId="3" borderId="1" xfId="57" applyFont="1" applyFill="1" applyBorder="1" applyAlignment="1">
      <alignment horizontal="left" wrapText="1"/>
    </xf>
    <xf numFmtId="17" fontId="2" fillId="3" borderId="1" xfId="11" quotePrefix="1" applyNumberFormat="1" applyFont="1" applyFill="1" applyBorder="1" applyAlignment="1">
      <alignment horizontal="center" wrapText="1"/>
    </xf>
    <xf numFmtId="0" fontId="62" fillId="4" borderId="0" xfId="10" applyFont="1" applyFill="1"/>
    <xf numFmtId="0" fontId="63" fillId="30" borderId="0" xfId="0" applyFont="1" applyFill="1"/>
    <xf numFmtId="0" fontId="41" fillId="4" borderId="1" xfId="11" applyFont="1" applyFill="1" applyBorder="1" applyAlignment="1"/>
    <xf numFmtId="0" fontId="2" fillId="4" borderId="1" xfId="11" applyFill="1" applyBorder="1"/>
    <xf numFmtId="0" fontId="0" fillId="30" borderId="0" xfId="0" applyFont="1" applyFill="1"/>
    <xf numFmtId="0" fontId="0" fillId="4" borderId="6" xfId="0" applyFont="1" applyFill="1" applyBorder="1"/>
    <xf numFmtId="0" fontId="0" fillId="4" borderId="4" xfId="0" applyFont="1" applyFill="1" applyBorder="1"/>
    <xf numFmtId="0" fontId="0" fillId="4" borderId="7" xfId="0" applyFont="1" applyFill="1" applyBorder="1"/>
    <xf numFmtId="0" fontId="0" fillId="4" borderId="8" xfId="0" applyFont="1" applyFill="1" applyBorder="1"/>
    <xf numFmtId="0" fontId="0" fillId="4" borderId="0" xfId="0" applyFont="1" applyFill="1"/>
    <xf numFmtId="0" fontId="0" fillId="4" borderId="0" xfId="0" applyFont="1" applyFill="1" applyBorder="1"/>
    <xf numFmtId="0" fontId="0" fillId="4" borderId="9" xfId="0" applyFont="1" applyFill="1" applyBorder="1"/>
    <xf numFmtId="0" fontId="0" fillId="4" borderId="23" xfId="0" applyFont="1" applyFill="1" applyBorder="1"/>
    <xf numFmtId="0" fontId="64" fillId="4" borderId="0" xfId="10" applyFont="1" applyFill="1" applyAlignment="1">
      <alignment vertical="top"/>
    </xf>
    <xf numFmtId="0" fontId="0" fillId="4" borderId="4" xfId="0" applyFont="1" applyFill="1" applyBorder="1" applyAlignment="1">
      <alignment horizontal="center"/>
    </xf>
    <xf numFmtId="0" fontId="0" fillId="4" borderId="4" xfId="0" applyFont="1" applyFill="1" applyBorder="1" applyAlignment="1">
      <alignment horizontal="center" wrapText="1"/>
    </xf>
    <xf numFmtId="0" fontId="0" fillId="4" borderId="5" xfId="0" applyFont="1" applyFill="1" applyBorder="1" applyAlignment="1">
      <alignment horizontal="center"/>
    </xf>
    <xf numFmtId="0" fontId="0" fillId="4" borderId="5" xfId="0" applyFont="1" applyFill="1" applyBorder="1"/>
    <xf numFmtId="0" fontId="0" fillId="4" borderId="0" xfId="0" applyFont="1" applyFill="1" applyBorder="1" applyAlignment="1">
      <alignment wrapText="1"/>
    </xf>
    <xf numFmtId="0" fontId="4" fillId="4" borderId="5" xfId="0" applyFont="1" applyFill="1" applyBorder="1"/>
    <xf numFmtId="0" fontId="16" fillId="4" borderId="1" xfId="10" applyFill="1" applyBorder="1" applyAlignment="1">
      <alignment wrapText="1"/>
    </xf>
    <xf numFmtId="0" fontId="58" fillId="4" borderId="1" xfId="10" applyFont="1" applyFill="1" applyBorder="1" applyAlignment="1">
      <alignment wrapText="1"/>
    </xf>
    <xf numFmtId="9" fontId="0" fillId="4" borderId="0" xfId="56" applyNumberFormat="1" applyFont="1" applyFill="1" applyBorder="1" applyAlignment="1">
      <alignment horizontal="right" vertical="center"/>
    </xf>
    <xf numFmtId="0" fontId="14" fillId="4" borderId="5" xfId="0" applyFont="1" applyFill="1" applyBorder="1" applyAlignment="1">
      <alignment horizontal="left" indent="1"/>
    </xf>
    <xf numFmtId="0" fontId="0" fillId="4" borderId="5" xfId="0" applyFill="1" applyBorder="1" applyAlignment="1">
      <alignment horizontal="left" vertical="center"/>
    </xf>
    <xf numFmtId="0" fontId="0" fillId="4" borderId="0" xfId="0" applyFill="1" applyBorder="1" applyAlignment="1">
      <alignment horizontal="center" vertical="center" wrapText="1"/>
    </xf>
    <xf numFmtId="9" fontId="0" fillId="4" borderId="4" xfId="56" applyNumberFormat="1" applyFont="1" applyFill="1" applyBorder="1" applyAlignment="1" applyProtection="1">
      <alignment horizontal="right" vertical="center"/>
      <protection hidden="1"/>
    </xf>
    <xf numFmtId="9" fontId="0" fillId="4" borderId="0" xfId="56" applyFont="1" applyFill="1" applyBorder="1" applyAlignment="1" applyProtection="1">
      <alignment horizontal="right" vertical="center"/>
      <protection hidden="1"/>
    </xf>
    <xf numFmtId="167" fontId="0" fillId="0" borderId="5" xfId="0" applyNumberFormat="1" applyFont="1" applyBorder="1" applyAlignment="1" applyProtection="1">
      <alignment horizontal="right" vertical="center"/>
      <protection hidden="1"/>
    </xf>
    <xf numFmtId="167" fontId="0" fillId="0" borderId="5" xfId="0" applyNumberFormat="1" applyFont="1" applyBorder="1" applyAlignment="1" applyProtection="1">
      <alignment vertical="center"/>
      <protection hidden="1"/>
    </xf>
    <xf numFmtId="9" fontId="0" fillId="4" borderId="4" xfId="56" applyFont="1" applyFill="1" applyBorder="1" applyAlignment="1" applyProtection="1">
      <alignment horizontal="right" vertical="center"/>
      <protection hidden="1"/>
    </xf>
    <xf numFmtId="9" fontId="0" fillId="4" borderId="0" xfId="0" applyNumberFormat="1" applyFill="1" applyBorder="1" applyAlignment="1" applyProtection="1">
      <alignment horizontal="right" vertical="center" wrapText="1"/>
      <protection hidden="1"/>
    </xf>
    <xf numFmtId="9" fontId="0" fillId="4" borderId="5" xfId="0" applyNumberFormat="1" applyFill="1" applyBorder="1" applyAlignment="1" applyProtection="1">
      <alignment horizontal="right" vertical="center" wrapText="1"/>
      <protection hidden="1"/>
    </xf>
    <xf numFmtId="9" fontId="0" fillId="4" borderId="4" xfId="56" applyFont="1" applyFill="1" applyBorder="1" applyAlignment="1" applyProtection="1">
      <alignment vertical="center"/>
      <protection hidden="1"/>
    </xf>
    <xf numFmtId="0" fontId="0" fillId="4" borderId="0" xfId="0" applyFill="1" applyBorder="1" applyAlignment="1" applyProtection="1">
      <alignment horizontal="right" vertical="center"/>
      <protection hidden="1"/>
    </xf>
    <xf numFmtId="1" fontId="0" fillId="4" borderId="0" xfId="0" applyNumberFormat="1" applyFill="1" applyBorder="1" applyAlignment="1" applyProtection="1">
      <alignment horizontal="right" vertical="center"/>
      <protection hidden="1"/>
    </xf>
    <xf numFmtId="9" fontId="0" fillId="4" borderId="0" xfId="56" applyFont="1" applyFill="1" applyBorder="1" applyAlignment="1" applyProtection="1">
      <alignment vertical="center"/>
      <protection hidden="1"/>
    </xf>
    <xf numFmtId="9" fontId="0" fillId="4" borderId="5" xfId="56" applyFont="1" applyFill="1" applyBorder="1" applyAlignment="1" applyProtection="1">
      <alignment vertical="center"/>
      <protection hidden="1"/>
    </xf>
    <xf numFmtId="9" fontId="0" fillId="4" borderId="0" xfId="0" applyNumberFormat="1" applyFill="1" applyBorder="1" applyAlignment="1" applyProtection="1">
      <alignment horizontal="right" vertical="center"/>
      <protection hidden="1"/>
    </xf>
    <xf numFmtId="0" fontId="0" fillId="4" borderId="4" xfId="0" applyFill="1" applyBorder="1" applyAlignment="1" applyProtection="1">
      <alignment horizontal="right" vertical="center"/>
      <protection hidden="1"/>
    </xf>
    <xf numFmtId="166" fontId="0" fillId="4" borderId="5" xfId="66" applyNumberFormat="1" applyFont="1" applyFill="1" applyBorder="1" applyAlignment="1" applyProtection="1">
      <alignment horizontal="right" vertical="center"/>
      <protection hidden="1"/>
    </xf>
    <xf numFmtId="1" fontId="0" fillId="4" borderId="4" xfId="0" applyNumberFormat="1" applyFill="1" applyBorder="1" applyAlignment="1" applyProtection="1">
      <alignment horizontal="right" vertical="center"/>
      <protection hidden="1"/>
    </xf>
    <xf numFmtId="9" fontId="0" fillId="4" borderId="0" xfId="56" applyNumberFormat="1" applyFont="1" applyFill="1" applyBorder="1" applyAlignment="1" applyProtection="1">
      <alignment horizontal="right" vertical="center"/>
      <protection hidden="1"/>
    </xf>
    <xf numFmtId="165" fontId="0" fillId="4" borderId="0" xfId="0" applyNumberFormat="1" applyFill="1" applyBorder="1" applyAlignment="1" applyProtection="1">
      <alignment horizontal="right" vertical="center"/>
      <protection hidden="1"/>
    </xf>
    <xf numFmtId="9" fontId="0" fillId="4" borderId="5" xfId="56" applyFont="1" applyFill="1" applyBorder="1" applyAlignment="1" applyProtection="1">
      <alignment horizontal="right" vertical="center"/>
      <protection hidden="1"/>
    </xf>
    <xf numFmtId="9" fontId="0" fillId="4" borderId="4" xfId="0" applyNumberFormat="1" applyFont="1" applyFill="1" applyBorder="1" applyAlignment="1" applyProtection="1">
      <alignment horizontal="right" wrapText="1"/>
      <protection hidden="1"/>
    </xf>
    <xf numFmtId="9" fontId="0" fillId="4" borderId="0" xfId="0" applyNumberFormat="1" applyFont="1" applyFill="1" applyBorder="1" applyAlignment="1" applyProtection="1">
      <alignment horizontal="right" wrapText="1"/>
      <protection hidden="1"/>
    </xf>
    <xf numFmtId="0" fontId="0" fillId="4" borderId="0" xfId="0" applyFont="1" applyFill="1" applyBorder="1" applyAlignment="1" applyProtection="1">
      <alignment horizontal="right" vertical="center" wrapText="1"/>
      <protection hidden="1"/>
    </xf>
    <xf numFmtId="1" fontId="0" fillId="4" borderId="0" xfId="0" applyNumberFormat="1" applyFont="1" applyFill="1" applyBorder="1" applyAlignment="1" applyProtection="1">
      <alignment horizontal="right" vertical="center" wrapText="1"/>
      <protection hidden="1"/>
    </xf>
    <xf numFmtId="9" fontId="0" fillId="4" borderId="5" xfId="56" applyFont="1" applyFill="1" applyBorder="1" applyAlignment="1" applyProtection="1">
      <alignment horizontal="right" vertical="center" wrapText="1"/>
      <protection hidden="1"/>
    </xf>
    <xf numFmtId="9" fontId="0" fillId="4" borderId="0" xfId="56" applyFont="1" applyFill="1" applyBorder="1" applyAlignment="1" applyProtection="1">
      <alignment horizontal="right" wrapText="1"/>
      <protection hidden="1"/>
    </xf>
    <xf numFmtId="0" fontId="0" fillId="4" borderId="5" xfId="0" applyFont="1" applyFill="1" applyBorder="1" applyAlignment="1" applyProtection="1">
      <alignment horizontal="right" wrapText="1"/>
      <protection hidden="1"/>
    </xf>
    <xf numFmtId="166" fontId="4" fillId="4" borderId="8" xfId="66" applyNumberFormat="1" applyFont="1" applyFill="1" applyBorder="1" applyAlignment="1" applyProtection="1">
      <alignment horizontal="right" vertical="center"/>
      <protection hidden="1"/>
    </xf>
    <xf numFmtId="164" fontId="4" fillId="4" borderId="0" xfId="56" applyNumberFormat="1" applyFont="1" applyFill="1" applyBorder="1" applyAlignment="1" applyProtection="1">
      <alignment horizontal="right" vertical="center"/>
      <protection hidden="1"/>
    </xf>
    <xf numFmtId="166" fontId="4" fillId="4" borderId="6" xfId="66" applyNumberFormat="1" applyFont="1" applyFill="1" applyBorder="1" applyAlignment="1" applyProtection="1">
      <alignment horizontal="right" vertical="center"/>
      <protection hidden="1"/>
    </xf>
    <xf numFmtId="164" fontId="4" fillId="4" borderId="7" xfId="56" applyNumberFormat="1" applyFont="1" applyFill="1" applyBorder="1" applyAlignment="1" applyProtection="1">
      <alignment horizontal="right" vertical="center"/>
      <protection hidden="1"/>
    </xf>
    <xf numFmtId="164" fontId="4" fillId="4" borderId="9" xfId="56" applyNumberFormat="1" applyFont="1" applyFill="1" applyBorder="1" applyAlignment="1" applyProtection="1">
      <alignment horizontal="right" vertical="center"/>
      <protection hidden="1"/>
    </xf>
    <xf numFmtId="166" fontId="4" fillId="4" borderId="10" xfId="66" applyNumberFormat="1" applyFont="1" applyFill="1" applyBorder="1" applyAlignment="1" applyProtection="1">
      <alignment horizontal="right" vertical="center"/>
      <protection hidden="1"/>
    </xf>
    <xf numFmtId="164" fontId="4" fillId="4" borderId="5" xfId="56" applyNumberFormat="1" applyFont="1" applyFill="1" applyBorder="1" applyAlignment="1" applyProtection="1">
      <alignment horizontal="right" vertical="center"/>
      <protection hidden="1"/>
    </xf>
    <xf numFmtId="164" fontId="4" fillId="4" borderId="11" xfId="56" applyNumberFormat="1" applyFont="1" applyFill="1" applyBorder="1" applyAlignment="1" applyProtection="1">
      <alignment horizontal="right" vertical="center"/>
      <protection hidden="1"/>
    </xf>
    <xf numFmtId="0" fontId="42" fillId="3" borderId="18" xfId="11" applyFont="1" applyFill="1" applyBorder="1" applyAlignment="1">
      <alignment horizontal="center" vertical="center" wrapText="1"/>
    </xf>
    <xf numFmtId="0" fontId="18" fillId="3" borderId="0" xfId="11" applyFont="1" applyFill="1" applyAlignment="1"/>
    <xf numFmtId="0" fontId="2" fillId="3" borderId="0" xfId="11" applyAlignment="1"/>
    <xf numFmtId="0" fontId="2" fillId="3" borderId="0" xfId="11" applyFill="1" applyAlignment="1"/>
    <xf numFmtId="0" fontId="2" fillId="3" borderId="0" xfId="11" applyFill="1" applyAlignment="1">
      <alignment vertical="top" wrapText="1"/>
    </xf>
    <xf numFmtId="0" fontId="2" fillId="3" borderId="0" xfId="11" applyAlignment="1">
      <alignment vertical="top" wrapText="1"/>
    </xf>
    <xf numFmtId="0" fontId="43" fillId="3" borderId="0" xfId="57" applyFont="1" applyFill="1" applyAlignment="1"/>
    <xf numFmtId="0" fontId="2" fillId="3" borderId="0" xfId="11"/>
    <xf numFmtId="0" fontId="2" fillId="0" borderId="0" xfId="11" applyFill="1" applyAlignment="1">
      <alignment vertical="top" wrapText="1"/>
    </xf>
    <xf numFmtId="0" fontId="0" fillId="4" borderId="4" xfId="0" applyFont="1" applyFill="1" applyBorder="1" applyAlignment="1">
      <alignment horizontal="center" vertical="center" wrapText="1"/>
    </xf>
    <xf numFmtId="0" fontId="0" fillId="0" borderId="5" xfId="0" applyFont="1" applyBorder="1" applyAlignment="1">
      <alignment horizontal="center" vertical="center"/>
    </xf>
    <xf numFmtId="0" fontId="4" fillId="4" borderId="4" xfId="0" applyFont="1" applyFill="1" applyBorder="1" applyAlignment="1">
      <alignment wrapText="1"/>
    </xf>
    <xf numFmtId="0" fontId="0" fillId="0" borderId="4" xfId="0" applyFont="1" applyBorder="1" applyAlignment="1">
      <alignment wrapText="1"/>
    </xf>
    <xf numFmtId="0" fontId="4" fillId="4" borderId="0" xfId="0" applyFont="1" applyFill="1" applyBorder="1" applyAlignment="1">
      <alignment vertical="center" wrapText="1"/>
    </xf>
    <xf numFmtId="0" fontId="0" fillId="0" borderId="0" xfId="0" applyFont="1" applyAlignment="1">
      <alignment vertical="center" wrapText="1"/>
    </xf>
    <xf numFmtId="0" fontId="4" fillId="4" borderId="0" xfId="0" applyFont="1" applyFill="1" applyBorder="1" applyAlignment="1">
      <alignment wrapText="1"/>
    </xf>
    <xf numFmtId="0" fontId="0" fillId="0" borderId="0" xfId="0" applyFont="1" applyAlignment="1">
      <alignment wrapText="1"/>
    </xf>
    <xf numFmtId="0" fontId="4" fillId="4" borderId="5" xfId="0" applyFont="1" applyFill="1" applyBorder="1" applyAlignment="1">
      <alignment wrapText="1"/>
    </xf>
    <xf numFmtId="0" fontId="0" fillId="0" borderId="5" xfId="0" applyFont="1" applyBorder="1" applyAlignment="1">
      <alignment wrapText="1"/>
    </xf>
    <xf numFmtId="44" fontId="4" fillId="4" borderId="5" xfId="67" applyFont="1" applyFill="1" applyBorder="1" applyAlignment="1">
      <alignment vertical="center" wrapText="1"/>
    </xf>
    <xf numFmtId="44" fontId="0" fillId="0" borderId="5" xfId="67" applyFont="1" applyBorder="1" applyAlignment="1">
      <alignment vertical="center" wrapText="1"/>
    </xf>
    <xf numFmtId="0" fontId="7" fillId="4" borderId="12" xfId="0" applyNumberFormat="1" applyFont="1" applyFill="1" applyBorder="1" applyAlignment="1">
      <alignment horizontal="center" wrapText="1"/>
    </xf>
    <xf numFmtId="0" fontId="0" fillId="4" borderId="13" xfId="0" applyNumberFormat="1" applyFont="1" applyFill="1" applyBorder="1" applyAlignment="1">
      <alignment horizontal="center" wrapText="1"/>
    </xf>
    <xf numFmtId="0" fontId="7" fillId="4" borderId="12" xfId="0" applyFont="1" applyFill="1" applyBorder="1" applyAlignment="1">
      <alignment horizontal="center" wrapText="1"/>
    </xf>
    <xf numFmtId="0" fontId="0" fillId="4" borderId="13" xfId="0" applyFont="1" applyFill="1" applyBorder="1" applyAlignment="1">
      <alignment horizontal="center" wrapText="1"/>
    </xf>
    <xf numFmtId="0" fontId="40" fillId="4" borderId="12" xfId="0" applyFont="1" applyFill="1" applyBorder="1" applyAlignment="1">
      <alignment horizontal="center" vertical="center" wrapText="1"/>
    </xf>
    <xf numFmtId="0" fontId="40" fillId="4" borderId="3" xfId="0" applyFont="1" applyFill="1" applyBorder="1" applyAlignment="1">
      <alignment horizontal="center" vertical="center" wrapText="1"/>
    </xf>
    <xf numFmtId="0" fontId="40" fillId="4" borderId="13"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6" fillId="30" borderId="12" xfId="0" applyFont="1" applyFill="1" applyBorder="1" applyAlignment="1" applyProtection="1">
      <alignment horizontal="center" vertical="center" wrapText="1"/>
      <protection locked="0"/>
    </xf>
    <xf numFmtId="0" fontId="6" fillId="30" borderId="3" xfId="0" applyFont="1" applyFill="1" applyBorder="1" applyAlignment="1" applyProtection="1">
      <alignment horizontal="center" vertical="center" wrapText="1"/>
      <protection locked="0"/>
    </xf>
    <xf numFmtId="0" fontId="6" fillId="30" borderId="13" xfId="0" applyFont="1" applyFill="1" applyBorder="1" applyAlignment="1" applyProtection="1">
      <alignment horizontal="center" vertical="center" wrapText="1"/>
      <protection locked="0"/>
    </xf>
    <xf numFmtId="0" fontId="0" fillId="4" borderId="5" xfId="0" applyFill="1" applyBorder="1" applyAlignment="1">
      <alignment vertical="top" wrapText="1"/>
    </xf>
    <xf numFmtId="0" fontId="0" fillId="0" borderId="5" xfId="0" applyBorder="1" applyAlignment="1">
      <alignment vertical="top" wrapText="1"/>
    </xf>
    <xf numFmtId="0" fontId="0" fillId="4" borderId="4" xfId="0" applyFont="1" applyFill="1" applyBorder="1" applyAlignment="1">
      <alignment vertical="top" wrapText="1"/>
    </xf>
    <xf numFmtId="0" fontId="0" fillId="0" borderId="4" xfId="0" applyBorder="1" applyAlignment="1">
      <alignment vertical="top" wrapText="1"/>
    </xf>
    <xf numFmtId="0" fontId="0" fillId="4" borderId="0" xfId="0" applyFill="1" applyBorder="1" applyAlignment="1">
      <alignment vertical="top" wrapText="1"/>
    </xf>
    <xf numFmtId="0" fontId="0" fillId="0" borderId="0" xfId="0" applyAlignment="1">
      <alignment vertical="top" wrapText="1"/>
    </xf>
    <xf numFmtId="0" fontId="0" fillId="0" borderId="5" xfId="0" applyBorder="1" applyAlignment="1">
      <alignment horizontal="left" vertical="top" wrapText="1"/>
    </xf>
    <xf numFmtId="0" fontId="0" fillId="4" borderId="0" xfId="0" applyFont="1" applyFill="1" applyBorder="1" applyAlignment="1">
      <alignment vertical="top" wrapText="1"/>
    </xf>
    <xf numFmtId="0" fontId="0" fillId="0" borderId="0" xfId="0" applyBorder="1" applyAlignment="1">
      <alignment vertical="top" wrapText="1"/>
    </xf>
    <xf numFmtId="0" fontId="0" fillId="4" borderId="0" xfId="0" applyFill="1" applyBorder="1" applyAlignment="1">
      <alignment horizontal="left" vertical="center" wrapText="1"/>
    </xf>
    <xf numFmtId="0" fontId="0" fillId="4" borderId="0" xfId="0" applyFill="1" applyBorder="1" applyAlignment="1">
      <alignment vertical="center" wrapText="1"/>
    </xf>
    <xf numFmtId="0" fontId="0" fillId="0" borderId="0" xfId="0" applyAlignment="1">
      <alignment vertical="center" wrapText="1"/>
    </xf>
    <xf numFmtId="0" fontId="0" fillId="4" borderId="0" xfId="0" applyFont="1" applyFill="1" applyBorder="1" applyAlignment="1">
      <alignment vertical="center" wrapText="1"/>
    </xf>
    <xf numFmtId="0" fontId="0" fillId="4" borderId="4" xfId="0" applyFont="1" applyFill="1" applyBorder="1" applyAlignment="1">
      <alignment horizontal="left" vertical="center" wrapText="1"/>
    </xf>
    <xf numFmtId="0" fontId="0" fillId="4" borderId="4" xfId="0" applyFont="1" applyFill="1" applyBorder="1" applyAlignment="1">
      <alignment wrapText="1"/>
    </xf>
    <xf numFmtId="0" fontId="0" fillId="0" borderId="4" xfId="0" applyBorder="1" applyAlignment="1">
      <alignment wrapText="1"/>
    </xf>
    <xf numFmtId="0" fontId="1" fillId="6" borderId="1" xfId="11" applyFont="1" applyFill="1" applyBorder="1" applyAlignment="1">
      <alignment horizontal="center"/>
    </xf>
    <xf numFmtId="0" fontId="1" fillId="6" borderId="10" xfId="11" applyFont="1" applyFill="1" applyBorder="1" applyAlignment="1">
      <alignment horizontal="center"/>
    </xf>
    <xf numFmtId="0" fontId="1" fillId="6" borderId="5" xfId="11" applyFont="1" applyFill="1" applyBorder="1" applyAlignment="1">
      <alignment horizontal="center"/>
    </xf>
    <xf numFmtId="0" fontId="1" fillId="6" borderId="1" xfId="59" applyFont="1" applyFill="1" applyBorder="1" applyAlignment="1">
      <alignment horizontal="center" wrapText="1"/>
    </xf>
    <xf numFmtId="1" fontId="10" fillId="3" borderId="0" xfId="59" applyNumberFormat="1" applyFont="1" applyFill="1" applyBorder="1" applyAlignment="1">
      <alignment vertical="top" wrapText="1"/>
    </xf>
    <xf numFmtId="0" fontId="44" fillId="3" borderId="0" xfId="59" applyAlignment="1">
      <alignment wrapText="1"/>
    </xf>
    <xf numFmtId="0" fontId="10" fillId="3" borderId="0" xfId="59" applyFont="1" applyFill="1" applyBorder="1" applyAlignment="1">
      <alignment wrapText="1"/>
    </xf>
    <xf numFmtId="0" fontId="45" fillId="6" borderId="1" xfId="59" applyFont="1" applyFill="1" applyBorder="1" applyAlignment="1">
      <alignment horizontal="center"/>
    </xf>
    <xf numFmtId="0" fontId="1" fillId="6" borderId="12" xfId="59" applyFont="1" applyFill="1" applyBorder="1" applyAlignment="1">
      <alignment horizontal="center"/>
    </xf>
    <xf numFmtId="0" fontId="1" fillId="6" borderId="3" xfId="59" applyFont="1" applyFill="1" applyBorder="1" applyAlignment="1">
      <alignment horizontal="center"/>
    </xf>
    <xf numFmtId="0" fontId="44" fillId="3" borderId="3" xfId="59" applyBorder="1" applyAlignment="1">
      <alignment horizontal="center"/>
    </xf>
    <xf numFmtId="0" fontId="44" fillId="3" borderId="13" xfId="59" applyBorder="1" applyAlignment="1"/>
    <xf numFmtId="0" fontId="2" fillId="4" borderId="0" xfId="8" applyFont="1" applyFill="1" applyAlignment="1">
      <alignment horizontal="left" wrapText="1"/>
    </xf>
    <xf numFmtId="0" fontId="1" fillId="6" borderId="12" xfId="11" applyFont="1" applyFill="1" applyBorder="1" applyAlignment="1">
      <alignment horizontal="center"/>
    </xf>
    <xf numFmtId="0" fontId="1" fillId="6" borderId="3" xfId="11" applyFont="1" applyFill="1" applyBorder="1" applyAlignment="1">
      <alignment horizontal="center"/>
    </xf>
    <xf numFmtId="0" fontId="1" fillId="6" borderId="13" xfId="11" applyFont="1" applyFill="1" applyBorder="1" applyAlignment="1">
      <alignment horizontal="center"/>
    </xf>
    <xf numFmtId="3" fontId="2" fillId="4" borderId="0" xfId="4" applyNumberFormat="1" applyFont="1" applyFill="1" applyAlignment="1" applyProtection="1">
      <alignment wrapText="1"/>
      <protection hidden="1"/>
    </xf>
    <xf numFmtId="0" fontId="4" fillId="4" borderId="0" xfId="0" applyFont="1" applyFill="1" applyAlignment="1">
      <alignment wrapText="1"/>
    </xf>
    <xf numFmtId="0" fontId="4" fillId="4" borderId="0" xfId="0" applyFont="1" applyFill="1" applyAlignment="1">
      <alignment horizontal="left" wrapText="1"/>
    </xf>
    <xf numFmtId="0" fontId="2" fillId="4" borderId="0" xfId="0" applyFont="1" applyFill="1" applyAlignment="1">
      <alignment horizontal="left" vertical="center"/>
    </xf>
    <xf numFmtId="3" fontId="2" fillId="4" borderId="0" xfId="0" applyNumberFormat="1" applyFont="1" applyFill="1" applyAlignment="1">
      <alignment horizontal="left" wrapText="1"/>
    </xf>
    <xf numFmtId="0" fontId="2" fillId="4" borderId="0" xfId="8" applyFont="1" applyFill="1" applyBorder="1" applyAlignment="1">
      <alignment horizontal="left" wrapText="1"/>
    </xf>
    <xf numFmtId="0" fontId="2" fillId="4" borderId="0" xfId="8" applyFont="1" applyFill="1" applyBorder="1" applyAlignment="1">
      <alignment horizontal="left"/>
    </xf>
    <xf numFmtId="0" fontId="2" fillId="4" borderId="0" xfId="8" applyFont="1" applyFill="1" applyAlignment="1"/>
    <xf numFmtId="2" fontId="45" fillId="6" borderId="1" xfId="59" applyNumberFormat="1" applyFont="1" applyFill="1" applyBorder="1" applyAlignment="1">
      <alignment horizontal="center"/>
    </xf>
    <xf numFmtId="0" fontId="1" fillId="33" borderId="1" xfId="59" applyFont="1" applyFill="1" applyBorder="1" applyAlignment="1">
      <alignment horizontal="center"/>
    </xf>
    <xf numFmtId="0" fontId="1" fillId="33" borderId="1" xfId="59" applyFont="1" applyFill="1" applyBorder="1" applyAlignment="1">
      <alignment horizontal="center" wrapText="1"/>
    </xf>
    <xf numFmtId="0" fontId="1" fillId="6" borderId="12" xfId="59" applyFont="1" applyFill="1" applyBorder="1" applyAlignment="1">
      <alignment horizontal="center" wrapText="1"/>
    </xf>
    <xf numFmtId="0" fontId="44" fillId="3" borderId="3" xfId="59" applyBorder="1" applyAlignment="1">
      <alignment horizontal="center" wrapText="1"/>
    </xf>
    <xf numFmtId="0" fontId="44" fillId="3" borderId="13" xfId="59" applyBorder="1" applyAlignment="1">
      <alignment horizontal="center" wrapText="1"/>
    </xf>
    <xf numFmtId="0" fontId="44" fillId="3" borderId="1" xfId="59" applyBorder="1" applyAlignment="1">
      <alignment horizontal="center" wrapText="1"/>
    </xf>
    <xf numFmtId="0" fontId="1" fillId="33" borderId="12" xfId="59" applyFont="1" applyFill="1" applyBorder="1" applyAlignment="1">
      <alignment horizontal="center"/>
    </xf>
    <xf numFmtId="0" fontId="1" fillId="33" borderId="3" xfId="59" applyFont="1" applyFill="1" applyBorder="1" applyAlignment="1">
      <alignment horizontal="center"/>
    </xf>
    <xf numFmtId="0" fontId="1" fillId="33" borderId="13" xfId="59" applyFont="1" applyFill="1" applyBorder="1" applyAlignment="1">
      <alignment horizontal="center"/>
    </xf>
    <xf numFmtId="0" fontId="44" fillId="3" borderId="0" xfId="59" applyNumberFormat="1" applyAlignment="1">
      <alignment wrapText="1"/>
    </xf>
  </cellXfs>
  <cellStyles count="72">
    <cellStyle name="20% - Accent1 2" xfId="12"/>
    <cellStyle name="20% - Accent2 2" xfId="13"/>
    <cellStyle name="20% - Accent3 2" xfId="14"/>
    <cellStyle name="20% - Accent4 2" xfId="15"/>
    <cellStyle name="20% - Accent5 2" xfId="16"/>
    <cellStyle name="20% - Accent6 2" xfId="17"/>
    <cellStyle name="40% - Accent1 2" xfId="18"/>
    <cellStyle name="40% - Accent2 2" xfId="19"/>
    <cellStyle name="40% - Accent3 2" xfId="20"/>
    <cellStyle name="40% - Accent4 2" xfId="21"/>
    <cellStyle name="40% - Accent5 2" xfId="22"/>
    <cellStyle name="40% - Accent6 2" xfId="23"/>
    <cellStyle name="60% - Accent1 2" xfId="24"/>
    <cellStyle name="60% - Accent2 2" xfId="25"/>
    <cellStyle name="60% - Accent3 2" xfId="26"/>
    <cellStyle name="60% - Accent4 2" xfId="27"/>
    <cellStyle name="60% - Accent5 2" xfId="28"/>
    <cellStyle name="60% - Accent6 2" xfId="29"/>
    <cellStyle name="Accent1 2" xfId="30"/>
    <cellStyle name="Accent2 2" xfId="31"/>
    <cellStyle name="Accent3 2" xfId="32"/>
    <cellStyle name="Accent4 2" xfId="33"/>
    <cellStyle name="Accent5 2" xfId="34"/>
    <cellStyle name="Accent6 2" xfId="35"/>
    <cellStyle name="Bad 2" xfId="36"/>
    <cellStyle name="Calculation 2" xfId="37"/>
    <cellStyle name="Check Cell 2" xfId="38"/>
    <cellStyle name="Comma" xfId="66" builtinId="3"/>
    <cellStyle name="Comma 2" xfId="39"/>
    <cellStyle name="Comma 3" xfId="40"/>
    <cellStyle name="Currency" xfId="67" builtinId="4"/>
    <cellStyle name="Currency 2" xfId="7"/>
    <cellStyle name="Download_Data_Style1" xfId="2"/>
    <cellStyle name="Download_Data_Style1 2" xfId="62"/>
    <cellStyle name="Download_Data_Style2" xfId="3"/>
    <cellStyle name="Download_Data_Style2 2" xfId="61"/>
    <cellStyle name="Download_Data_Style3" xfId="58"/>
    <cellStyle name="Download_Header_Style" xfId="1"/>
    <cellStyle name="Download_Header_Style 2" xfId="60"/>
    <cellStyle name="Explanatory Text 2" xfId="41"/>
    <cellStyle name="Good 2" xfId="42"/>
    <cellStyle name="Heading 1 2" xfId="43"/>
    <cellStyle name="Heading 2 2" xfId="44"/>
    <cellStyle name="Heading 3 2" xfId="45"/>
    <cellStyle name="Heading 4 2" xfId="46"/>
    <cellStyle name="Hyperlink" xfId="10" builtinId="8"/>
    <cellStyle name="Hyperlink 2" xfId="47"/>
    <cellStyle name="Hyperlink 3" xfId="57"/>
    <cellStyle name="Hyperlink 4" xfId="71"/>
    <cellStyle name="Input 2" xfId="48"/>
    <cellStyle name="Linked Cell 2" xfId="49"/>
    <cellStyle name="Neutral 2" xfId="50"/>
    <cellStyle name="Normal" xfId="0" builtinId="0"/>
    <cellStyle name="Normal 2" xfId="8"/>
    <cellStyle name="Normal 3" xfId="4"/>
    <cellStyle name="Normal 4" xfId="6"/>
    <cellStyle name="Normal 4 2" xfId="64"/>
    <cellStyle name="Normal 5" xfId="11"/>
    <cellStyle name="Normal 6" xfId="59"/>
    <cellStyle name="Normal 7" xfId="70"/>
    <cellStyle name="Normal_Book1" xfId="68"/>
    <cellStyle name="Normal_FSM LA time seriesv2" xfId="5"/>
    <cellStyle name="Normal_NEET by age Nov-Jan" xfId="69"/>
    <cellStyle name="Normal_Sheet1" xfId="63"/>
    <cellStyle name="Note 2" xfId="51"/>
    <cellStyle name="Output 2" xfId="52"/>
    <cellStyle name="Percent" xfId="56" builtinId="5"/>
    <cellStyle name="Percent 2" xfId="53"/>
    <cellStyle name="Percent 3" xfId="9"/>
    <cellStyle name="Percent 4" xfId="65"/>
    <cellStyle name="Total 2" xfId="54"/>
    <cellStyle name="Warning Text 2" xfId="55"/>
  </cellStyles>
  <dxfs count="0"/>
  <tableStyles count="0" defaultTableStyle="TableStyleMedium2" defaultPivotStyle="PivotStyleLight16"/>
  <colors>
    <mruColors>
      <color rgb="FF0000FF"/>
      <color rgb="FFFF0000"/>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2.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8"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 Id="rId57" Type="http://schemas.openxmlformats.org/officeDocument/2006/relationships/customXml" Target="../customXml/item1.xml"/><Relationship Id="rId61"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4.xml"/><Relationship Id="rId60"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4"/>
          <c:order val="0"/>
          <c:tx>
            <c:strRef>
              <c:f>'Selected indicators'!$D$15:$E$15</c:f>
              <c:strCache>
                <c:ptCount val="1"/>
                <c:pt idx="0">
                  <c:v>Hartlepool</c:v>
                </c:pt>
              </c:strCache>
            </c:strRef>
          </c:tx>
          <c:spPr>
            <a:ln>
              <a:solidFill>
                <a:schemeClr val="accent1"/>
              </a:solidFill>
            </a:ln>
          </c:spPr>
          <c:marker>
            <c:symbol val="none"/>
          </c:marker>
          <c:cat>
            <c:numRef>
              <c:f>'Selected indicators'!$C$17:$C$23</c:f>
              <c:numCache>
                <c:formatCode>General</c:formatCode>
                <c:ptCount val="7"/>
                <c:pt idx="0">
                  <c:v>2006</c:v>
                </c:pt>
                <c:pt idx="1">
                  <c:v>2007</c:v>
                </c:pt>
                <c:pt idx="2">
                  <c:v>2008</c:v>
                </c:pt>
                <c:pt idx="3">
                  <c:v>2009</c:v>
                </c:pt>
                <c:pt idx="4">
                  <c:v>2010</c:v>
                </c:pt>
                <c:pt idx="5">
                  <c:v>2011</c:v>
                </c:pt>
                <c:pt idx="6">
                  <c:v>2012</c:v>
                </c:pt>
              </c:numCache>
            </c:numRef>
          </c:cat>
          <c:val>
            <c:numRef>
              <c:f>'Selected indicators'!$E$17:$E$23</c:f>
              <c:numCache>
                <c:formatCode>0.0%</c:formatCode>
                <c:ptCount val="7"/>
                <c:pt idx="0">
                  <c:v>0.27900000000000003</c:v>
                </c:pt>
                <c:pt idx="1">
                  <c:v>0.29499999999999998</c:v>
                </c:pt>
                <c:pt idx="2">
                  <c:v>0.28899999999999998</c:v>
                </c:pt>
                <c:pt idx="3">
                  <c:v>0.29199999999999998</c:v>
                </c:pt>
                <c:pt idx="4">
                  <c:v>0.28899999999999998</c:v>
                </c:pt>
                <c:pt idx="5">
                  <c:v>0.29099999999999998</c:v>
                </c:pt>
                <c:pt idx="6">
                  <c:v>0.28100000000000003</c:v>
                </c:pt>
              </c:numCache>
            </c:numRef>
          </c:val>
          <c:smooth val="0"/>
        </c:ser>
        <c:ser>
          <c:idx val="1"/>
          <c:order val="1"/>
          <c:tx>
            <c:strRef>
              <c:f>'Selected indicators'!$F$15:$G$15</c:f>
              <c:strCache>
                <c:ptCount val="1"/>
                <c:pt idx="0">
                  <c:v>North East</c:v>
                </c:pt>
              </c:strCache>
            </c:strRef>
          </c:tx>
          <c:marker>
            <c:symbol val="none"/>
          </c:marker>
          <c:cat>
            <c:numRef>
              <c:f>'Selected indicators'!$C$17:$C$23</c:f>
              <c:numCache>
                <c:formatCode>General</c:formatCode>
                <c:ptCount val="7"/>
                <c:pt idx="0">
                  <c:v>2006</c:v>
                </c:pt>
                <c:pt idx="1">
                  <c:v>2007</c:v>
                </c:pt>
                <c:pt idx="2">
                  <c:v>2008</c:v>
                </c:pt>
                <c:pt idx="3">
                  <c:v>2009</c:v>
                </c:pt>
                <c:pt idx="4">
                  <c:v>2010</c:v>
                </c:pt>
                <c:pt idx="5">
                  <c:v>2011</c:v>
                </c:pt>
                <c:pt idx="6">
                  <c:v>2012</c:v>
                </c:pt>
              </c:numCache>
            </c:numRef>
          </c:cat>
          <c:val>
            <c:numRef>
              <c:f>'Selected indicators'!$G$17:$G$23</c:f>
              <c:numCache>
                <c:formatCode>0.0%</c:formatCode>
                <c:ptCount val="7"/>
                <c:pt idx="0">
                  <c:v>0.23400000000000001</c:v>
                </c:pt>
                <c:pt idx="1">
                  <c:v>0.24299999999999999</c:v>
                </c:pt>
                <c:pt idx="2">
                  <c:v>0.24</c:v>
                </c:pt>
                <c:pt idx="3">
                  <c:v>0.245</c:v>
                </c:pt>
                <c:pt idx="4">
                  <c:v>0.23899999999999999</c:v>
                </c:pt>
                <c:pt idx="5">
                  <c:v>0.23699999999999999</c:v>
                </c:pt>
                <c:pt idx="6">
                  <c:v>0.22600000000000001</c:v>
                </c:pt>
              </c:numCache>
            </c:numRef>
          </c:val>
          <c:smooth val="0"/>
        </c:ser>
        <c:ser>
          <c:idx val="5"/>
          <c:order val="2"/>
          <c:tx>
            <c:strRef>
              <c:f>'Selected indicators'!$H$15:$I$15</c:f>
              <c:strCache>
                <c:ptCount val="1"/>
                <c:pt idx="0">
                  <c:v>England</c:v>
                </c:pt>
              </c:strCache>
            </c:strRef>
          </c:tx>
          <c:marker>
            <c:symbol val="none"/>
          </c:marker>
          <c:cat>
            <c:numRef>
              <c:f>'Selected indicators'!$C$17:$C$23</c:f>
              <c:numCache>
                <c:formatCode>General</c:formatCode>
                <c:ptCount val="7"/>
                <c:pt idx="0">
                  <c:v>2006</c:v>
                </c:pt>
                <c:pt idx="1">
                  <c:v>2007</c:v>
                </c:pt>
                <c:pt idx="2">
                  <c:v>2008</c:v>
                </c:pt>
                <c:pt idx="3">
                  <c:v>2009</c:v>
                </c:pt>
                <c:pt idx="4">
                  <c:v>2010</c:v>
                </c:pt>
                <c:pt idx="5">
                  <c:v>2011</c:v>
                </c:pt>
                <c:pt idx="6">
                  <c:v>2012</c:v>
                </c:pt>
              </c:numCache>
            </c:numRef>
          </c:cat>
          <c:val>
            <c:numRef>
              <c:f>'Selected indicators'!$I$17:$I$23</c:f>
              <c:numCache>
                <c:formatCode>0.0%</c:formatCode>
                <c:ptCount val="7"/>
                <c:pt idx="0">
                  <c:v>0.20799999999999999</c:v>
                </c:pt>
                <c:pt idx="1">
                  <c:v>0.216</c:v>
                </c:pt>
                <c:pt idx="2">
                  <c:v>0.20899999999999999</c:v>
                </c:pt>
                <c:pt idx="3">
                  <c:v>0.21299999999999999</c:v>
                </c:pt>
                <c:pt idx="4">
                  <c:v>0.20599999999999999</c:v>
                </c:pt>
                <c:pt idx="5">
                  <c:v>0.20100000000000001</c:v>
                </c:pt>
                <c:pt idx="6">
                  <c:v>0.186</c:v>
                </c:pt>
              </c:numCache>
            </c:numRef>
          </c:val>
          <c:smooth val="0"/>
        </c:ser>
        <c:dLbls>
          <c:showLegendKey val="0"/>
          <c:showVal val="0"/>
          <c:showCatName val="0"/>
          <c:showSerName val="0"/>
          <c:showPercent val="0"/>
          <c:showBubbleSize val="0"/>
        </c:dLbls>
        <c:marker val="1"/>
        <c:smooth val="0"/>
        <c:axId val="84177664"/>
        <c:axId val="84179200"/>
      </c:lineChart>
      <c:catAx>
        <c:axId val="84177664"/>
        <c:scaling>
          <c:orientation val="minMax"/>
        </c:scaling>
        <c:delete val="0"/>
        <c:axPos val="b"/>
        <c:numFmt formatCode="General" sourceLinked="1"/>
        <c:majorTickMark val="out"/>
        <c:minorTickMark val="none"/>
        <c:tickLblPos val="nextTo"/>
        <c:crossAx val="84179200"/>
        <c:crosses val="autoZero"/>
        <c:auto val="1"/>
        <c:lblAlgn val="ctr"/>
        <c:lblOffset val="100"/>
        <c:noMultiLvlLbl val="0"/>
      </c:catAx>
      <c:valAx>
        <c:axId val="84179200"/>
        <c:scaling>
          <c:orientation val="minMax"/>
        </c:scaling>
        <c:delete val="0"/>
        <c:axPos val="l"/>
        <c:majorGridlines/>
        <c:numFmt formatCode="0.0%" sourceLinked="1"/>
        <c:majorTickMark val="out"/>
        <c:minorTickMark val="none"/>
        <c:tickLblPos val="nextTo"/>
        <c:crossAx val="8417766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800" b="1" i="0" baseline="0">
                <a:effectLst/>
              </a:rPr>
              <a:t>Overall employment rate</a:t>
            </a:r>
            <a:endParaRPr lang="en-GB" sz="1600">
              <a:effectLst/>
            </a:endParaRPr>
          </a:p>
        </c:rich>
      </c:tx>
      <c:layout/>
      <c:overlay val="1"/>
    </c:title>
    <c:autoTitleDeleted val="0"/>
    <c:plotArea>
      <c:layout>
        <c:manualLayout>
          <c:layoutTarget val="inner"/>
          <c:xMode val="edge"/>
          <c:yMode val="edge"/>
          <c:x val="9.5407728892484667E-2"/>
          <c:y val="0.18028723937597688"/>
          <c:w val="0.86409635997705325"/>
          <c:h val="0.42305848087653253"/>
        </c:manualLayout>
      </c:layout>
      <c:lineChart>
        <c:grouping val="standard"/>
        <c:varyColors val="0"/>
        <c:ser>
          <c:idx val="4"/>
          <c:order val="0"/>
          <c:tx>
            <c:strRef>
              <c:f>Work!$X$12</c:f>
              <c:strCache>
                <c:ptCount val="1"/>
                <c:pt idx="0">
                  <c:v>North East</c:v>
                </c:pt>
              </c:strCache>
            </c:strRef>
          </c:tx>
          <c:spPr>
            <a:ln>
              <a:solidFill>
                <a:schemeClr val="accent2"/>
              </a:solidFill>
            </a:ln>
          </c:spPr>
          <c:marker>
            <c:symbol val="none"/>
          </c:marker>
          <c:cat>
            <c:strRef>
              <c:f>Work!$Y$11:$AH$11</c:f>
              <c:strCache>
                <c:ptCount val="10"/>
                <c:pt idx="0">
                  <c:v>2004/05</c:v>
                </c:pt>
                <c:pt idx="1">
                  <c:v>2005/06</c:v>
                </c:pt>
                <c:pt idx="2">
                  <c:v>2006/07</c:v>
                </c:pt>
                <c:pt idx="3">
                  <c:v>2007/08</c:v>
                </c:pt>
                <c:pt idx="4">
                  <c:v>2008/09</c:v>
                </c:pt>
                <c:pt idx="5">
                  <c:v>2009/10</c:v>
                </c:pt>
                <c:pt idx="6">
                  <c:v>2010/11</c:v>
                </c:pt>
                <c:pt idx="7">
                  <c:v>2011/12</c:v>
                </c:pt>
                <c:pt idx="8">
                  <c:v>2012/13</c:v>
                </c:pt>
                <c:pt idx="9">
                  <c:v>2013/14</c:v>
                </c:pt>
              </c:strCache>
            </c:strRef>
          </c:cat>
          <c:val>
            <c:numRef>
              <c:f>Work!$Y$12:$AH$12</c:f>
              <c:numCache>
                <c:formatCode>0%</c:formatCode>
                <c:ptCount val="10"/>
                <c:pt idx="0">
                  <c:v>0.68</c:v>
                </c:pt>
                <c:pt idx="1">
                  <c:v>0.69</c:v>
                </c:pt>
                <c:pt idx="2">
                  <c:v>0.69</c:v>
                </c:pt>
                <c:pt idx="3">
                  <c:v>0.69</c:v>
                </c:pt>
                <c:pt idx="4">
                  <c:v>0.68</c:v>
                </c:pt>
                <c:pt idx="5">
                  <c:v>0.66</c:v>
                </c:pt>
                <c:pt idx="6">
                  <c:v>0.66</c:v>
                </c:pt>
                <c:pt idx="7">
                  <c:v>0.65</c:v>
                </c:pt>
                <c:pt idx="8">
                  <c:v>0.67</c:v>
                </c:pt>
                <c:pt idx="9">
                  <c:v>0.67</c:v>
                </c:pt>
              </c:numCache>
            </c:numRef>
          </c:val>
          <c:smooth val="0"/>
        </c:ser>
        <c:ser>
          <c:idx val="5"/>
          <c:order val="1"/>
          <c:tx>
            <c:strRef>
              <c:f>Work!$X$13</c:f>
              <c:strCache>
                <c:ptCount val="1"/>
                <c:pt idx="0">
                  <c:v>Hartlepool</c:v>
                </c:pt>
              </c:strCache>
            </c:strRef>
          </c:tx>
          <c:spPr>
            <a:ln>
              <a:solidFill>
                <a:schemeClr val="accent1"/>
              </a:solidFill>
            </a:ln>
          </c:spPr>
          <c:marker>
            <c:symbol val="none"/>
          </c:marker>
          <c:cat>
            <c:strRef>
              <c:f>Work!$Y$11:$AH$11</c:f>
              <c:strCache>
                <c:ptCount val="10"/>
                <c:pt idx="0">
                  <c:v>2004/05</c:v>
                </c:pt>
                <c:pt idx="1">
                  <c:v>2005/06</c:v>
                </c:pt>
                <c:pt idx="2">
                  <c:v>2006/07</c:v>
                </c:pt>
                <c:pt idx="3">
                  <c:v>2007/08</c:v>
                </c:pt>
                <c:pt idx="4">
                  <c:v>2008/09</c:v>
                </c:pt>
                <c:pt idx="5">
                  <c:v>2009/10</c:v>
                </c:pt>
                <c:pt idx="6">
                  <c:v>2010/11</c:v>
                </c:pt>
                <c:pt idx="7">
                  <c:v>2011/12</c:v>
                </c:pt>
                <c:pt idx="8">
                  <c:v>2012/13</c:v>
                </c:pt>
                <c:pt idx="9">
                  <c:v>2013/14</c:v>
                </c:pt>
              </c:strCache>
            </c:strRef>
          </c:cat>
          <c:val>
            <c:numRef>
              <c:f>Work!$Y$13:$AH$13</c:f>
              <c:numCache>
                <c:formatCode>0%</c:formatCode>
                <c:ptCount val="10"/>
                <c:pt idx="0">
                  <c:v>0.64</c:v>
                </c:pt>
                <c:pt idx="1">
                  <c:v>0.66</c:v>
                </c:pt>
                <c:pt idx="2">
                  <c:v>0.64</c:v>
                </c:pt>
                <c:pt idx="3">
                  <c:v>0.64</c:v>
                </c:pt>
                <c:pt idx="4">
                  <c:v>0.62</c:v>
                </c:pt>
                <c:pt idx="5">
                  <c:v>0.61</c:v>
                </c:pt>
                <c:pt idx="6">
                  <c:v>0.62</c:v>
                </c:pt>
                <c:pt idx="7">
                  <c:v>0.59</c:v>
                </c:pt>
                <c:pt idx="8">
                  <c:v>0.61</c:v>
                </c:pt>
                <c:pt idx="9">
                  <c:v>0.62</c:v>
                </c:pt>
              </c:numCache>
            </c:numRef>
          </c:val>
          <c:smooth val="0"/>
        </c:ser>
        <c:ser>
          <c:idx val="0"/>
          <c:order val="2"/>
          <c:tx>
            <c:strRef>
              <c:f>Work!$X$14</c:f>
              <c:strCache>
                <c:ptCount val="1"/>
                <c:pt idx="0">
                  <c:v>England</c:v>
                </c:pt>
              </c:strCache>
            </c:strRef>
          </c:tx>
          <c:spPr>
            <a:ln>
              <a:solidFill>
                <a:schemeClr val="accent6">
                  <a:lumMod val="75000"/>
                </a:schemeClr>
              </a:solidFill>
            </a:ln>
          </c:spPr>
          <c:marker>
            <c:symbol val="none"/>
          </c:marker>
          <c:cat>
            <c:strRef>
              <c:f>Work!$Y$11:$AH$11</c:f>
              <c:strCache>
                <c:ptCount val="10"/>
                <c:pt idx="0">
                  <c:v>2004/05</c:v>
                </c:pt>
                <c:pt idx="1">
                  <c:v>2005/06</c:v>
                </c:pt>
                <c:pt idx="2">
                  <c:v>2006/07</c:v>
                </c:pt>
                <c:pt idx="3">
                  <c:v>2007/08</c:v>
                </c:pt>
                <c:pt idx="4">
                  <c:v>2008/09</c:v>
                </c:pt>
                <c:pt idx="5">
                  <c:v>2009/10</c:v>
                </c:pt>
                <c:pt idx="6">
                  <c:v>2010/11</c:v>
                </c:pt>
                <c:pt idx="7">
                  <c:v>2011/12</c:v>
                </c:pt>
                <c:pt idx="8">
                  <c:v>2012/13</c:v>
                </c:pt>
                <c:pt idx="9">
                  <c:v>2013/14</c:v>
                </c:pt>
              </c:strCache>
            </c:strRef>
          </c:cat>
          <c:val>
            <c:numRef>
              <c:f>Work!$Y$14:$AH$14</c:f>
              <c:numCache>
                <c:formatCode>0%</c:formatCode>
                <c:ptCount val="10"/>
                <c:pt idx="0">
                  <c:v>0.73</c:v>
                </c:pt>
                <c:pt idx="1">
                  <c:v>0.73</c:v>
                </c:pt>
                <c:pt idx="2">
                  <c:v>0.73</c:v>
                </c:pt>
                <c:pt idx="3">
                  <c:v>0.73</c:v>
                </c:pt>
                <c:pt idx="4">
                  <c:v>0.72</c:v>
                </c:pt>
                <c:pt idx="5">
                  <c:v>0.7</c:v>
                </c:pt>
                <c:pt idx="6">
                  <c:v>0.7</c:v>
                </c:pt>
                <c:pt idx="7">
                  <c:v>0.7</c:v>
                </c:pt>
                <c:pt idx="8">
                  <c:v>0.71</c:v>
                </c:pt>
                <c:pt idx="9">
                  <c:v>0.72</c:v>
                </c:pt>
              </c:numCache>
            </c:numRef>
          </c:val>
          <c:smooth val="0"/>
        </c:ser>
        <c:dLbls>
          <c:showLegendKey val="0"/>
          <c:showVal val="0"/>
          <c:showCatName val="0"/>
          <c:showSerName val="0"/>
          <c:showPercent val="0"/>
          <c:showBubbleSize val="0"/>
        </c:dLbls>
        <c:marker val="1"/>
        <c:smooth val="0"/>
        <c:axId val="87081344"/>
        <c:axId val="87082880"/>
      </c:lineChart>
      <c:catAx>
        <c:axId val="87081344"/>
        <c:scaling>
          <c:orientation val="minMax"/>
        </c:scaling>
        <c:delete val="0"/>
        <c:axPos val="b"/>
        <c:numFmt formatCode="General" sourceLinked="1"/>
        <c:majorTickMark val="out"/>
        <c:minorTickMark val="none"/>
        <c:tickLblPos val="nextTo"/>
        <c:txPr>
          <a:bodyPr rot="0"/>
          <a:lstStyle/>
          <a:p>
            <a:pPr>
              <a:defRPr/>
            </a:pPr>
            <a:endParaRPr lang="en-US"/>
          </a:p>
        </c:txPr>
        <c:crossAx val="87082880"/>
        <c:crosses val="autoZero"/>
        <c:auto val="1"/>
        <c:lblAlgn val="ctr"/>
        <c:lblOffset val="100"/>
        <c:noMultiLvlLbl val="0"/>
      </c:catAx>
      <c:valAx>
        <c:axId val="87082880"/>
        <c:scaling>
          <c:orientation val="minMax"/>
          <c:min val="0.52"/>
        </c:scaling>
        <c:delete val="0"/>
        <c:axPos val="l"/>
        <c:majorGridlines/>
        <c:numFmt formatCode="0%" sourceLinked="1"/>
        <c:majorTickMark val="out"/>
        <c:minorTickMark val="none"/>
        <c:tickLblPos val="nextTo"/>
        <c:crossAx val="87081344"/>
        <c:crosses val="autoZero"/>
        <c:crossBetween val="between"/>
      </c:valAx>
    </c:plotArea>
    <c:legend>
      <c:legendPos val="b"/>
      <c:layout>
        <c:manualLayout>
          <c:xMode val="edge"/>
          <c:yMode val="edge"/>
          <c:x val="7.1842497794455895E-2"/>
          <c:y val="0.78679716733407734"/>
          <c:w val="0.78773807469819856"/>
          <c:h val="0.20017601588656206"/>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 Children</a:t>
            </a:r>
            <a:r>
              <a:rPr lang="en-US" sz="1600" baseline="0"/>
              <a:t> in workless households</a:t>
            </a:r>
            <a:endParaRPr lang="en-US" sz="1600"/>
          </a:p>
        </c:rich>
      </c:tx>
      <c:layout/>
      <c:overlay val="1"/>
    </c:title>
    <c:autoTitleDeleted val="0"/>
    <c:plotArea>
      <c:layout>
        <c:manualLayout>
          <c:layoutTarget val="inner"/>
          <c:xMode val="edge"/>
          <c:yMode val="edge"/>
          <c:x val="9.2909480927403906E-2"/>
          <c:y val="0.15350954368477035"/>
          <c:w val="0.86765499192517359"/>
          <c:h val="0.54124543269835024"/>
        </c:manualLayout>
      </c:layout>
      <c:lineChart>
        <c:grouping val="standard"/>
        <c:varyColors val="0"/>
        <c:ser>
          <c:idx val="2"/>
          <c:order val="0"/>
          <c:tx>
            <c:strRef>
              <c:f>Work!$X$20</c:f>
              <c:strCache>
                <c:ptCount val="1"/>
                <c:pt idx="0">
                  <c:v>North East</c:v>
                </c:pt>
              </c:strCache>
            </c:strRef>
          </c:tx>
          <c:spPr>
            <a:ln>
              <a:solidFill>
                <a:schemeClr val="accent2"/>
              </a:solidFill>
            </a:ln>
          </c:spPr>
          <c:marker>
            <c:symbol val="none"/>
          </c:marker>
          <c:cat>
            <c:numRef>
              <c:f>Work!$Y$19:$AH$19</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Work!$Y$20:$AH$20</c:f>
              <c:numCache>
                <c:formatCode>0%</c:formatCode>
                <c:ptCount val="10"/>
                <c:pt idx="0">
                  <c:v>0.19</c:v>
                </c:pt>
                <c:pt idx="1">
                  <c:v>0.18</c:v>
                </c:pt>
                <c:pt idx="2">
                  <c:v>0.2</c:v>
                </c:pt>
                <c:pt idx="3">
                  <c:v>0.18</c:v>
                </c:pt>
                <c:pt idx="4">
                  <c:v>0.19</c:v>
                </c:pt>
                <c:pt idx="5">
                  <c:v>0.21</c:v>
                </c:pt>
                <c:pt idx="6">
                  <c:v>0.2</c:v>
                </c:pt>
                <c:pt idx="7">
                  <c:v>0.21</c:v>
                </c:pt>
                <c:pt idx="8">
                  <c:v>0.2</c:v>
                </c:pt>
                <c:pt idx="9">
                  <c:v>0.18</c:v>
                </c:pt>
              </c:numCache>
            </c:numRef>
          </c:val>
          <c:smooth val="0"/>
        </c:ser>
        <c:ser>
          <c:idx val="0"/>
          <c:order val="1"/>
          <c:tx>
            <c:strRef>
              <c:f>Work!$X$21</c:f>
              <c:strCache>
                <c:ptCount val="1"/>
                <c:pt idx="0">
                  <c:v>Hartlepool</c:v>
                </c:pt>
              </c:strCache>
            </c:strRef>
          </c:tx>
          <c:marker>
            <c:symbol val="none"/>
          </c:marker>
          <c:cat>
            <c:numRef>
              <c:f>Work!$Y$19:$AH$19</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Work!$Y$21:$AH$21</c:f>
              <c:numCache>
                <c:formatCode>0%</c:formatCode>
                <c:ptCount val="10"/>
                <c:pt idx="0">
                  <c:v>0.22</c:v>
                </c:pt>
                <c:pt idx="1">
                  <c:v>0.18</c:v>
                </c:pt>
                <c:pt idx="2">
                  <c:v>0.17</c:v>
                </c:pt>
                <c:pt idx="3">
                  <c:v>0.2</c:v>
                </c:pt>
                <c:pt idx="4">
                  <c:v>0.2</c:v>
                </c:pt>
                <c:pt idx="5">
                  <c:v>0.24</c:v>
                </c:pt>
                <c:pt idx="6">
                  <c:v>0.26</c:v>
                </c:pt>
                <c:pt idx="7">
                  <c:v>0.31</c:v>
                </c:pt>
                <c:pt idx="8">
                  <c:v>0.28999999999999998</c:v>
                </c:pt>
                <c:pt idx="9">
                  <c:v>0.25</c:v>
                </c:pt>
              </c:numCache>
            </c:numRef>
          </c:val>
          <c:smooth val="0"/>
        </c:ser>
        <c:ser>
          <c:idx val="1"/>
          <c:order val="2"/>
          <c:tx>
            <c:strRef>
              <c:f>Work!$X$22</c:f>
              <c:strCache>
                <c:ptCount val="1"/>
                <c:pt idx="0">
                  <c:v>England</c:v>
                </c:pt>
              </c:strCache>
            </c:strRef>
          </c:tx>
          <c:spPr>
            <a:ln>
              <a:solidFill>
                <a:schemeClr val="accent6">
                  <a:lumMod val="75000"/>
                </a:schemeClr>
              </a:solidFill>
            </a:ln>
          </c:spPr>
          <c:marker>
            <c:symbol val="none"/>
          </c:marker>
          <c:cat>
            <c:numRef>
              <c:f>Work!$Y$19:$AH$19</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Work!$Y$22:$AH$22</c:f>
              <c:numCache>
                <c:formatCode>0%</c:formatCode>
                <c:ptCount val="10"/>
                <c:pt idx="0">
                  <c:v>0.15</c:v>
                </c:pt>
                <c:pt idx="1">
                  <c:v>0.15</c:v>
                </c:pt>
                <c:pt idx="2">
                  <c:v>0.16</c:v>
                </c:pt>
                <c:pt idx="3">
                  <c:v>0.15</c:v>
                </c:pt>
                <c:pt idx="4">
                  <c:v>0.16</c:v>
                </c:pt>
                <c:pt idx="5">
                  <c:v>0.16</c:v>
                </c:pt>
                <c:pt idx="6">
                  <c:v>0.16</c:v>
                </c:pt>
                <c:pt idx="7">
                  <c:v>0.16</c:v>
                </c:pt>
                <c:pt idx="8">
                  <c:v>0.15</c:v>
                </c:pt>
                <c:pt idx="9">
                  <c:v>0.14000000000000001</c:v>
                </c:pt>
              </c:numCache>
            </c:numRef>
          </c:val>
          <c:smooth val="0"/>
        </c:ser>
        <c:dLbls>
          <c:showLegendKey val="0"/>
          <c:showVal val="0"/>
          <c:showCatName val="0"/>
          <c:showSerName val="0"/>
          <c:showPercent val="0"/>
          <c:showBubbleSize val="0"/>
        </c:dLbls>
        <c:marker val="1"/>
        <c:smooth val="0"/>
        <c:axId val="85818752"/>
        <c:axId val="85824640"/>
      </c:lineChart>
      <c:catAx>
        <c:axId val="85818752"/>
        <c:scaling>
          <c:orientation val="minMax"/>
        </c:scaling>
        <c:delete val="0"/>
        <c:axPos val="b"/>
        <c:numFmt formatCode="General" sourceLinked="1"/>
        <c:majorTickMark val="out"/>
        <c:minorTickMark val="none"/>
        <c:tickLblPos val="nextTo"/>
        <c:crossAx val="85824640"/>
        <c:crosses val="autoZero"/>
        <c:auto val="1"/>
        <c:lblAlgn val="ctr"/>
        <c:lblOffset val="100"/>
        <c:noMultiLvlLbl val="0"/>
      </c:catAx>
      <c:valAx>
        <c:axId val="85824640"/>
        <c:scaling>
          <c:orientation val="minMax"/>
        </c:scaling>
        <c:delete val="0"/>
        <c:axPos val="l"/>
        <c:majorGridlines/>
        <c:numFmt formatCode="0%" sourceLinked="1"/>
        <c:majorTickMark val="out"/>
        <c:minorTickMark val="none"/>
        <c:tickLblPos val="nextTo"/>
        <c:crossAx val="85818752"/>
        <c:crosses val="autoZero"/>
        <c:crossBetween val="between"/>
      </c:valAx>
    </c:plotArea>
    <c:legend>
      <c:legendPos val="b"/>
      <c:layout/>
      <c:overlay val="0"/>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pPr>
            <a:r>
              <a:rPr lang="en-US" sz="1600" b="1" i="0" baseline="0">
                <a:effectLst/>
              </a:rPr>
              <a:t>% Children in working households</a:t>
            </a:r>
            <a:endParaRPr lang="en-GB" sz="1600" b="1">
              <a:effectLst/>
            </a:endParaRPr>
          </a:p>
        </c:rich>
      </c:tx>
      <c:layout>
        <c:manualLayout>
          <c:xMode val="edge"/>
          <c:yMode val="edge"/>
          <c:x val="0.14525998359011399"/>
          <c:y val="2.3135396354881679E-2"/>
        </c:manualLayout>
      </c:layout>
      <c:overlay val="1"/>
    </c:title>
    <c:autoTitleDeleted val="0"/>
    <c:plotArea>
      <c:layout>
        <c:manualLayout>
          <c:layoutTarget val="inner"/>
          <c:xMode val="edge"/>
          <c:yMode val="edge"/>
          <c:x val="9.2362500596328861E-2"/>
          <c:y val="0.17029972377048375"/>
          <c:w val="0.86843413863453323"/>
          <c:h val="0.60140336390535443"/>
        </c:manualLayout>
      </c:layout>
      <c:lineChart>
        <c:grouping val="standard"/>
        <c:varyColors val="0"/>
        <c:ser>
          <c:idx val="1"/>
          <c:order val="0"/>
          <c:tx>
            <c:strRef>
              <c:f>Work!$X$26</c:f>
              <c:strCache>
                <c:ptCount val="1"/>
                <c:pt idx="0">
                  <c:v>North East</c:v>
                </c:pt>
              </c:strCache>
            </c:strRef>
          </c:tx>
          <c:marker>
            <c:symbol val="none"/>
          </c:marker>
          <c:cat>
            <c:numRef>
              <c:f>Work!$Y$25:$AH$25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Work!$Y$26:$AH$26</c:f>
              <c:numCache>
                <c:formatCode>0%</c:formatCode>
                <c:ptCount val="10"/>
                <c:pt idx="0">
                  <c:v>0.52</c:v>
                </c:pt>
                <c:pt idx="1">
                  <c:v>0.53</c:v>
                </c:pt>
                <c:pt idx="2">
                  <c:v>0.53</c:v>
                </c:pt>
                <c:pt idx="3">
                  <c:v>0.53</c:v>
                </c:pt>
                <c:pt idx="4">
                  <c:v>0.54</c:v>
                </c:pt>
                <c:pt idx="5">
                  <c:v>0.5</c:v>
                </c:pt>
                <c:pt idx="6">
                  <c:v>0.51</c:v>
                </c:pt>
                <c:pt idx="7">
                  <c:v>0.49</c:v>
                </c:pt>
                <c:pt idx="8">
                  <c:v>0.51</c:v>
                </c:pt>
                <c:pt idx="9">
                  <c:v>0.52</c:v>
                </c:pt>
              </c:numCache>
            </c:numRef>
          </c:val>
          <c:smooth val="0"/>
        </c:ser>
        <c:ser>
          <c:idx val="3"/>
          <c:order val="1"/>
          <c:tx>
            <c:strRef>
              <c:f>Work!$X$27</c:f>
              <c:strCache>
                <c:ptCount val="1"/>
                <c:pt idx="0">
                  <c:v>Hartlepool</c:v>
                </c:pt>
              </c:strCache>
            </c:strRef>
          </c:tx>
          <c:spPr>
            <a:ln>
              <a:solidFill>
                <a:schemeClr val="accent1"/>
              </a:solidFill>
            </a:ln>
          </c:spPr>
          <c:marker>
            <c:symbol val="none"/>
          </c:marker>
          <c:cat>
            <c:numRef>
              <c:f>Work!$Y$25:$AH$25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Work!$Y$27:$AH$27</c:f>
              <c:numCache>
                <c:formatCode>0%</c:formatCode>
                <c:ptCount val="10"/>
                <c:pt idx="0">
                  <c:v>0.51</c:v>
                </c:pt>
                <c:pt idx="1">
                  <c:v>0.52</c:v>
                </c:pt>
                <c:pt idx="2">
                  <c:v>0.47</c:v>
                </c:pt>
                <c:pt idx="3">
                  <c:v>0.52</c:v>
                </c:pt>
                <c:pt idx="4">
                  <c:v>0.49</c:v>
                </c:pt>
                <c:pt idx="5">
                  <c:v>0.44</c:v>
                </c:pt>
                <c:pt idx="6">
                  <c:v>0.42</c:v>
                </c:pt>
                <c:pt idx="7">
                  <c:v>0.38</c:v>
                </c:pt>
                <c:pt idx="8">
                  <c:v>0.44</c:v>
                </c:pt>
                <c:pt idx="9">
                  <c:v>0.48</c:v>
                </c:pt>
              </c:numCache>
            </c:numRef>
          </c:val>
          <c:smooth val="0"/>
        </c:ser>
        <c:ser>
          <c:idx val="2"/>
          <c:order val="2"/>
          <c:tx>
            <c:strRef>
              <c:f>Work!$X$28</c:f>
              <c:strCache>
                <c:ptCount val="1"/>
                <c:pt idx="0">
                  <c:v>England</c:v>
                </c:pt>
              </c:strCache>
            </c:strRef>
          </c:tx>
          <c:spPr>
            <a:ln>
              <a:solidFill>
                <a:schemeClr val="accent6">
                  <a:lumMod val="75000"/>
                </a:schemeClr>
              </a:solidFill>
            </a:ln>
          </c:spPr>
          <c:marker>
            <c:symbol val="none"/>
          </c:marker>
          <c:cat>
            <c:numRef>
              <c:f>Work!$Y$25:$AH$25</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Work!$Y$28:$AH$28</c:f>
              <c:numCache>
                <c:formatCode>0%</c:formatCode>
                <c:ptCount val="10"/>
                <c:pt idx="0">
                  <c:v>0.53</c:v>
                </c:pt>
                <c:pt idx="1">
                  <c:v>0.53</c:v>
                </c:pt>
                <c:pt idx="2">
                  <c:v>0.52</c:v>
                </c:pt>
                <c:pt idx="3">
                  <c:v>0.52</c:v>
                </c:pt>
                <c:pt idx="4">
                  <c:v>0.52</c:v>
                </c:pt>
                <c:pt idx="5">
                  <c:v>0.51</c:v>
                </c:pt>
                <c:pt idx="6">
                  <c:v>0.5</c:v>
                </c:pt>
                <c:pt idx="7">
                  <c:v>0.51</c:v>
                </c:pt>
                <c:pt idx="8">
                  <c:v>0.51</c:v>
                </c:pt>
                <c:pt idx="9">
                  <c:v>0.53</c:v>
                </c:pt>
              </c:numCache>
            </c:numRef>
          </c:val>
          <c:smooth val="0"/>
        </c:ser>
        <c:dLbls>
          <c:showLegendKey val="0"/>
          <c:showVal val="0"/>
          <c:showCatName val="0"/>
          <c:showSerName val="0"/>
          <c:showPercent val="0"/>
          <c:showBubbleSize val="0"/>
        </c:dLbls>
        <c:marker val="1"/>
        <c:smooth val="0"/>
        <c:axId val="85842560"/>
        <c:axId val="87114112"/>
      </c:lineChart>
      <c:catAx>
        <c:axId val="85842560"/>
        <c:scaling>
          <c:orientation val="minMax"/>
        </c:scaling>
        <c:delete val="0"/>
        <c:axPos val="b"/>
        <c:numFmt formatCode="General" sourceLinked="1"/>
        <c:majorTickMark val="out"/>
        <c:minorTickMark val="none"/>
        <c:tickLblPos val="nextTo"/>
        <c:crossAx val="87114112"/>
        <c:crosses val="autoZero"/>
        <c:auto val="1"/>
        <c:lblAlgn val="ctr"/>
        <c:lblOffset val="100"/>
        <c:noMultiLvlLbl val="0"/>
      </c:catAx>
      <c:valAx>
        <c:axId val="87114112"/>
        <c:scaling>
          <c:orientation val="minMax"/>
        </c:scaling>
        <c:delete val="0"/>
        <c:axPos val="l"/>
        <c:majorGridlines/>
        <c:numFmt formatCode="0%" sourceLinked="0"/>
        <c:majorTickMark val="out"/>
        <c:minorTickMark val="none"/>
        <c:tickLblPos val="nextTo"/>
        <c:crossAx val="85842560"/>
        <c:crosses val="autoZero"/>
        <c:crossBetween val="between"/>
      </c:valAx>
    </c:plotArea>
    <c:legend>
      <c:legendPos val="b"/>
      <c:layout/>
      <c:overlay val="0"/>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a:pPr>
            <a:r>
              <a:rPr lang="en-US"/>
              <a:t>Youths who</a:t>
            </a:r>
            <a:r>
              <a:rPr lang="en-US" baseline="0"/>
              <a:t> are </a:t>
            </a:r>
            <a:r>
              <a:rPr lang="en-US"/>
              <a:t>NEET</a:t>
            </a:r>
            <a:r>
              <a:rPr lang="en-US" baseline="0"/>
              <a:t> in </a:t>
            </a:r>
            <a:r>
              <a:rPr lang="en-US"/>
              <a:t>2013/14</a:t>
            </a:r>
          </a:p>
        </c:rich>
      </c:tx>
      <c:layout>
        <c:manualLayout>
          <c:xMode val="edge"/>
          <c:yMode val="edge"/>
          <c:x val="0.17084816950014045"/>
          <c:y val="3.3295416560963437E-2"/>
        </c:manualLayout>
      </c:layout>
      <c:overlay val="0"/>
    </c:title>
    <c:autoTitleDeleted val="0"/>
    <c:plotArea>
      <c:layout/>
      <c:pieChart>
        <c:varyColors val="1"/>
        <c:ser>
          <c:idx val="0"/>
          <c:order val="0"/>
          <c:explosion val="25"/>
          <c:dPt>
            <c:idx val="1"/>
            <c:bubble3D val="0"/>
            <c:explosion val="26"/>
          </c:dPt>
          <c:cat>
            <c:strRef>
              <c:f>Work!$Y$32:$Z$32</c:f>
              <c:strCache>
                <c:ptCount val="2"/>
                <c:pt idx="0">
                  <c:v>Youths who are NEETS</c:v>
                </c:pt>
                <c:pt idx="1">
                  <c:v>Youths who are not NEETS</c:v>
                </c:pt>
              </c:strCache>
            </c:strRef>
          </c:cat>
          <c:val>
            <c:numRef>
              <c:f>Work!$Y$33:$Z$33</c:f>
              <c:numCache>
                <c:formatCode>0%</c:formatCode>
                <c:ptCount val="2"/>
                <c:pt idx="0">
                  <c:v>0.08</c:v>
                </c:pt>
                <c:pt idx="1">
                  <c:v>0.92</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8692733815616849"/>
          <c:y val="0.26428774412886435"/>
          <c:w val="0.30511647876425713"/>
          <c:h val="0.30799954174630834"/>
        </c:manualLayout>
      </c:layout>
      <c:overlay val="0"/>
      <c:txPr>
        <a:bodyPr/>
        <a:lstStyle/>
        <a:p>
          <a:pPr rtl="0">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FSM progression to level 2</a:t>
            </a:r>
          </a:p>
        </c:rich>
      </c:tx>
      <c:layout/>
      <c:overlay val="0"/>
    </c:title>
    <c:autoTitleDeleted val="0"/>
    <c:plotArea>
      <c:layout/>
      <c:lineChart>
        <c:grouping val="standard"/>
        <c:varyColors val="0"/>
        <c:ser>
          <c:idx val="0"/>
          <c:order val="0"/>
          <c:tx>
            <c:strRef>
              <c:f>Education!$T$26</c:f>
              <c:strCache>
                <c:ptCount val="1"/>
                <c:pt idx="0">
                  <c:v>North East</c:v>
                </c:pt>
              </c:strCache>
            </c:strRef>
          </c:tx>
          <c:spPr>
            <a:ln>
              <a:solidFill>
                <a:srgbClr val="C00000"/>
              </a:solidFill>
            </a:ln>
          </c:spPr>
          <c:marker>
            <c:symbol val="none"/>
          </c:marker>
          <c:cat>
            <c:numRef>
              <c:f>Education!$U$25:$AC$25</c:f>
              <c:numCache>
                <c:formatCode>General</c:formatCode>
                <c:ptCount val="9"/>
                <c:pt idx="0">
                  <c:v>2005</c:v>
                </c:pt>
                <c:pt idx="1">
                  <c:v>2006</c:v>
                </c:pt>
                <c:pt idx="2">
                  <c:v>2007</c:v>
                </c:pt>
                <c:pt idx="3">
                  <c:v>2008</c:v>
                </c:pt>
                <c:pt idx="4">
                  <c:v>2009</c:v>
                </c:pt>
                <c:pt idx="5">
                  <c:v>2010</c:v>
                </c:pt>
                <c:pt idx="6">
                  <c:v>2011</c:v>
                </c:pt>
                <c:pt idx="7">
                  <c:v>2012</c:v>
                </c:pt>
                <c:pt idx="8">
                  <c:v>2013</c:v>
                </c:pt>
              </c:numCache>
            </c:numRef>
          </c:cat>
          <c:val>
            <c:numRef>
              <c:f>Education!$U$26:$AC$26</c:f>
              <c:numCache>
                <c:formatCode>0%</c:formatCode>
                <c:ptCount val="9"/>
                <c:pt idx="0">
                  <c:v>0.4</c:v>
                </c:pt>
                <c:pt idx="1">
                  <c:v>0.41</c:v>
                </c:pt>
                <c:pt idx="2">
                  <c:v>0.46</c:v>
                </c:pt>
                <c:pt idx="3">
                  <c:v>0.5</c:v>
                </c:pt>
                <c:pt idx="4">
                  <c:v>0.54</c:v>
                </c:pt>
                <c:pt idx="5">
                  <c:v>0.59</c:v>
                </c:pt>
                <c:pt idx="6">
                  <c:v>0.62</c:v>
                </c:pt>
                <c:pt idx="7">
                  <c:v>0.64</c:v>
                </c:pt>
                <c:pt idx="8">
                  <c:v>0.67</c:v>
                </c:pt>
              </c:numCache>
            </c:numRef>
          </c:val>
          <c:smooth val="0"/>
        </c:ser>
        <c:ser>
          <c:idx val="1"/>
          <c:order val="1"/>
          <c:tx>
            <c:strRef>
              <c:f>Education!$T$27</c:f>
              <c:strCache>
                <c:ptCount val="1"/>
                <c:pt idx="0">
                  <c:v>Hertfordshire</c:v>
                </c:pt>
              </c:strCache>
            </c:strRef>
          </c:tx>
          <c:spPr>
            <a:ln>
              <a:solidFill>
                <a:schemeClr val="accent1"/>
              </a:solidFill>
            </a:ln>
          </c:spPr>
          <c:marker>
            <c:symbol val="none"/>
          </c:marker>
          <c:cat>
            <c:numRef>
              <c:f>Education!$U$25:$AC$25</c:f>
              <c:numCache>
                <c:formatCode>General</c:formatCode>
                <c:ptCount val="9"/>
                <c:pt idx="0">
                  <c:v>2005</c:v>
                </c:pt>
                <c:pt idx="1">
                  <c:v>2006</c:v>
                </c:pt>
                <c:pt idx="2">
                  <c:v>2007</c:v>
                </c:pt>
                <c:pt idx="3">
                  <c:v>2008</c:v>
                </c:pt>
                <c:pt idx="4">
                  <c:v>2009</c:v>
                </c:pt>
                <c:pt idx="5">
                  <c:v>2010</c:v>
                </c:pt>
                <c:pt idx="6">
                  <c:v>2011</c:v>
                </c:pt>
                <c:pt idx="7">
                  <c:v>2012</c:v>
                </c:pt>
                <c:pt idx="8">
                  <c:v>2013</c:v>
                </c:pt>
              </c:numCache>
            </c:numRef>
          </c:cat>
          <c:val>
            <c:numRef>
              <c:f>Education!$U$27:$AC$27</c:f>
              <c:numCache>
                <c:formatCode>0%</c:formatCode>
                <c:ptCount val="9"/>
                <c:pt idx="0">
                  <c:v>0.43</c:v>
                </c:pt>
                <c:pt idx="1">
                  <c:v>0.47</c:v>
                </c:pt>
                <c:pt idx="2">
                  <c:v>0.5</c:v>
                </c:pt>
                <c:pt idx="3">
                  <c:v>0.55000000000000004</c:v>
                </c:pt>
                <c:pt idx="4">
                  <c:v>0.62</c:v>
                </c:pt>
                <c:pt idx="5">
                  <c:v>0.68</c:v>
                </c:pt>
                <c:pt idx="6">
                  <c:v>0.69</c:v>
                </c:pt>
                <c:pt idx="7">
                  <c:v>0.72</c:v>
                </c:pt>
                <c:pt idx="8">
                  <c:v>0.71</c:v>
                </c:pt>
              </c:numCache>
            </c:numRef>
          </c:val>
          <c:smooth val="0"/>
        </c:ser>
        <c:ser>
          <c:idx val="3"/>
          <c:order val="2"/>
          <c:tx>
            <c:strRef>
              <c:f>Education!$T$28</c:f>
              <c:strCache>
                <c:ptCount val="1"/>
                <c:pt idx="0">
                  <c:v>England</c:v>
                </c:pt>
              </c:strCache>
            </c:strRef>
          </c:tx>
          <c:spPr>
            <a:ln>
              <a:solidFill>
                <a:schemeClr val="accent6">
                  <a:lumMod val="75000"/>
                </a:schemeClr>
              </a:solidFill>
            </a:ln>
          </c:spPr>
          <c:marker>
            <c:symbol val="none"/>
          </c:marker>
          <c:cat>
            <c:numRef>
              <c:f>Education!$U$25:$AC$25</c:f>
              <c:numCache>
                <c:formatCode>General</c:formatCode>
                <c:ptCount val="9"/>
                <c:pt idx="0">
                  <c:v>2005</c:v>
                </c:pt>
                <c:pt idx="1">
                  <c:v>2006</c:v>
                </c:pt>
                <c:pt idx="2">
                  <c:v>2007</c:v>
                </c:pt>
                <c:pt idx="3">
                  <c:v>2008</c:v>
                </c:pt>
                <c:pt idx="4">
                  <c:v>2009</c:v>
                </c:pt>
                <c:pt idx="5">
                  <c:v>2010</c:v>
                </c:pt>
                <c:pt idx="6">
                  <c:v>2011</c:v>
                </c:pt>
                <c:pt idx="7">
                  <c:v>2012</c:v>
                </c:pt>
                <c:pt idx="8">
                  <c:v>2013</c:v>
                </c:pt>
              </c:numCache>
            </c:numRef>
          </c:cat>
          <c:val>
            <c:numRef>
              <c:f>Education!$U$28:$AC$28</c:f>
              <c:numCache>
                <c:formatCode>0%</c:formatCode>
                <c:ptCount val="9"/>
                <c:pt idx="0">
                  <c:v>0.43</c:v>
                </c:pt>
                <c:pt idx="1">
                  <c:v>0.45</c:v>
                </c:pt>
                <c:pt idx="2">
                  <c:v>0.49</c:v>
                </c:pt>
                <c:pt idx="3">
                  <c:v>0.54</c:v>
                </c:pt>
                <c:pt idx="4">
                  <c:v>0.56999999999999995</c:v>
                </c:pt>
                <c:pt idx="5">
                  <c:v>0.61</c:v>
                </c:pt>
                <c:pt idx="6">
                  <c:v>0.65</c:v>
                </c:pt>
                <c:pt idx="7">
                  <c:v>0.69</c:v>
                </c:pt>
                <c:pt idx="8">
                  <c:v>0.71</c:v>
                </c:pt>
              </c:numCache>
            </c:numRef>
          </c:val>
          <c:smooth val="0"/>
        </c:ser>
        <c:dLbls>
          <c:showLegendKey val="0"/>
          <c:showVal val="0"/>
          <c:showCatName val="0"/>
          <c:showSerName val="0"/>
          <c:showPercent val="0"/>
          <c:showBubbleSize val="0"/>
        </c:dLbls>
        <c:marker val="1"/>
        <c:smooth val="0"/>
        <c:axId val="87245568"/>
        <c:axId val="87247104"/>
      </c:lineChart>
      <c:catAx>
        <c:axId val="87245568"/>
        <c:scaling>
          <c:orientation val="minMax"/>
        </c:scaling>
        <c:delete val="0"/>
        <c:axPos val="b"/>
        <c:numFmt formatCode="General" sourceLinked="1"/>
        <c:majorTickMark val="none"/>
        <c:minorTickMark val="none"/>
        <c:tickLblPos val="nextTo"/>
        <c:crossAx val="87247104"/>
        <c:crosses val="autoZero"/>
        <c:auto val="1"/>
        <c:lblAlgn val="ctr"/>
        <c:lblOffset val="100"/>
        <c:noMultiLvlLbl val="0"/>
      </c:catAx>
      <c:valAx>
        <c:axId val="87247104"/>
        <c:scaling>
          <c:orientation val="minMax"/>
        </c:scaling>
        <c:delete val="0"/>
        <c:axPos val="l"/>
        <c:majorGridlines/>
        <c:numFmt formatCode="0%" sourceLinked="1"/>
        <c:majorTickMark val="none"/>
        <c:minorTickMark val="none"/>
        <c:tickLblPos val="nextTo"/>
        <c:spPr>
          <a:ln w="9525">
            <a:noFill/>
          </a:ln>
        </c:spPr>
        <c:crossAx val="87245568"/>
        <c:crosses val="autoZero"/>
        <c:crossBetween val="between"/>
      </c:valAx>
    </c:plotArea>
    <c:legend>
      <c:legendPos val="b"/>
      <c:layout/>
      <c:overlay val="0"/>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Estimated</a:t>
            </a:r>
            <a:r>
              <a:rPr lang="en-US" sz="1400" baseline="0"/>
              <a:t> percentage of pupils aged 15 who entered HE by age 19 at local authority level</a:t>
            </a:r>
            <a:endParaRPr lang="en-US" sz="1400"/>
          </a:p>
        </c:rich>
      </c:tx>
      <c:layout>
        <c:manualLayout>
          <c:xMode val="edge"/>
          <c:yMode val="edge"/>
          <c:x val="0.14027083300943238"/>
          <c:y val="3.0630629182065727E-2"/>
        </c:manualLayout>
      </c:layout>
      <c:overlay val="0"/>
    </c:title>
    <c:autoTitleDeleted val="0"/>
    <c:plotArea>
      <c:layout>
        <c:manualLayout>
          <c:layoutTarget val="inner"/>
          <c:xMode val="edge"/>
          <c:yMode val="edge"/>
          <c:x val="7.9921393651296385E-2"/>
          <c:y val="0.42810461192350957"/>
          <c:w val="0.52744686728991186"/>
          <c:h val="0.70913633248315211"/>
        </c:manualLayout>
      </c:layout>
      <c:barChart>
        <c:barDir val="bar"/>
        <c:grouping val="clustered"/>
        <c:varyColors val="0"/>
        <c:ser>
          <c:idx val="0"/>
          <c:order val="0"/>
          <c:invertIfNegative val="0"/>
          <c:dPt>
            <c:idx val="0"/>
            <c:invertIfNegative val="0"/>
            <c:bubble3D val="0"/>
          </c:dPt>
          <c:dPt>
            <c:idx val="1"/>
            <c:invertIfNegative val="0"/>
            <c:bubble3D val="0"/>
            <c:explosion val="16"/>
          </c:dPt>
          <c:cat>
            <c:strRef>
              <c:f>Education!$U$32:$V$32</c:f>
              <c:strCache>
                <c:ptCount val="2"/>
                <c:pt idx="0">
                  <c:v>FSM</c:v>
                </c:pt>
                <c:pt idx="1">
                  <c:v>non-FSM</c:v>
                </c:pt>
              </c:strCache>
            </c:strRef>
          </c:cat>
          <c:val>
            <c:numRef>
              <c:f>Education!$U$33:$V$33</c:f>
              <c:numCache>
                <c:formatCode>0%</c:formatCode>
                <c:ptCount val="2"/>
                <c:pt idx="0">
                  <c:v>0.22</c:v>
                </c:pt>
                <c:pt idx="1">
                  <c:v>0.47</c:v>
                </c:pt>
              </c:numCache>
            </c:numRef>
          </c:val>
        </c:ser>
        <c:dLbls>
          <c:showLegendKey val="0"/>
          <c:showVal val="0"/>
          <c:showCatName val="0"/>
          <c:showSerName val="0"/>
          <c:showPercent val="0"/>
          <c:showBubbleSize val="0"/>
        </c:dLbls>
        <c:gapWidth val="100"/>
        <c:axId val="87286144"/>
        <c:axId val="87267968"/>
      </c:barChart>
      <c:valAx>
        <c:axId val="87267968"/>
        <c:scaling>
          <c:orientation val="minMax"/>
        </c:scaling>
        <c:delete val="0"/>
        <c:axPos val="b"/>
        <c:majorGridlines/>
        <c:numFmt formatCode="0%" sourceLinked="1"/>
        <c:majorTickMark val="out"/>
        <c:minorTickMark val="none"/>
        <c:tickLblPos val="nextTo"/>
        <c:crossAx val="87286144"/>
        <c:crosses val="autoZero"/>
        <c:crossBetween val="between"/>
      </c:valAx>
      <c:catAx>
        <c:axId val="87286144"/>
        <c:scaling>
          <c:orientation val="minMax"/>
        </c:scaling>
        <c:delete val="0"/>
        <c:axPos val="l"/>
        <c:majorTickMark val="out"/>
        <c:minorTickMark val="none"/>
        <c:tickLblPos val="nextTo"/>
        <c:crossAx val="87267968"/>
        <c:crosses val="autoZero"/>
        <c:auto val="1"/>
        <c:lblAlgn val="ctr"/>
        <c:lblOffset val="100"/>
        <c:noMultiLvlLbl val="0"/>
      </c:cat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13</xdr:col>
      <xdr:colOff>180975</xdr:colOff>
      <xdr:row>43</xdr:row>
      <xdr:rowOff>19050</xdr:rowOff>
    </xdr:from>
    <xdr:to>
      <xdr:col>17</xdr:col>
      <xdr:colOff>438150</xdr:colOff>
      <xdr:row>46</xdr:row>
      <xdr:rowOff>38100</xdr:rowOff>
    </xdr:to>
    <xdr:pic>
      <xdr:nvPicPr>
        <xdr:cNvPr id="2" name="Picture 6" descr="CPU HMG Logo[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67825" y="7210425"/>
          <a:ext cx="38004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717175</xdr:colOff>
      <xdr:row>11</xdr:row>
      <xdr:rowOff>89647</xdr:rowOff>
    </xdr:from>
    <xdr:to>
      <xdr:col>18</xdr:col>
      <xdr:colOff>683558</xdr:colOff>
      <xdr:row>23</xdr:row>
      <xdr:rowOff>268940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189878</xdr:colOff>
      <xdr:row>9</xdr:row>
      <xdr:rowOff>40822</xdr:rowOff>
    </xdr:from>
    <xdr:to>
      <xdr:col>6</xdr:col>
      <xdr:colOff>205607</xdr:colOff>
      <xdr:row>22</xdr:row>
      <xdr:rowOff>233724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91270</xdr:colOff>
      <xdr:row>9</xdr:row>
      <xdr:rowOff>53672</xdr:rowOff>
    </xdr:from>
    <xdr:to>
      <xdr:col>11</xdr:col>
      <xdr:colOff>675853</xdr:colOff>
      <xdr:row>22</xdr:row>
      <xdr:rowOff>80442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794350</xdr:colOff>
      <xdr:row>8</xdr:row>
      <xdr:rowOff>190123</xdr:rowOff>
    </xdr:from>
    <xdr:to>
      <xdr:col>18</xdr:col>
      <xdr:colOff>123314</xdr:colOff>
      <xdr:row>22</xdr:row>
      <xdr:rowOff>94873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602628</xdr:colOff>
      <xdr:row>23</xdr:row>
      <xdr:rowOff>268942</xdr:rowOff>
    </xdr:from>
    <xdr:to>
      <xdr:col>19</xdr:col>
      <xdr:colOff>13607</xdr:colOff>
      <xdr:row>32</xdr:row>
      <xdr:rowOff>557893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1031876</xdr:colOff>
      <xdr:row>9</xdr:row>
      <xdr:rowOff>85990</xdr:rowOff>
    </xdr:from>
    <xdr:to>
      <xdr:col>14</xdr:col>
      <xdr:colOff>314876</xdr:colOff>
      <xdr:row>22</xdr:row>
      <xdr:rowOff>61648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400222</xdr:colOff>
      <xdr:row>9</xdr:row>
      <xdr:rowOff>107156</xdr:rowOff>
    </xdr:from>
    <xdr:to>
      <xdr:col>8</xdr:col>
      <xdr:colOff>238125</xdr:colOff>
      <xdr:row>22</xdr:row>
      <xdr:rowOff>11906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47625</xdr:rowOff>
    </xdr:from>
    <xdr:to>
      <xdr:col>7</xdr:col>
      <xdr:colOff>0</xdr:colOff>
      <xdr:row>2</xdr:row>
      <xdr:rowOff>123825</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47625"/>
          <a:ext cx="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gov.uk/government/uploads/system/uploads/attachment_data/file/245888/local_child_poverty_basket_of_indicator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py%20of%20local_child_poverty_basket_of_indicator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_Desktop/Copy%20of%20local_child_poverty_basket_of_indicator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howe/AppData/Local/Microsoft/Windows/Temporary%20Internet%20Files/Content.Outlook/41I19X8H/Copy%20of%20local_child_poverty_basket_of_indicato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
      <sheetName val="Index for local measures"/>
      <sheetName val="Basket Indicators Summary"/>
      <sheetName val="Index for national measures"/>
      <sheetName val="Strategy Indicators Summary"/>
      <sheetName val="Percentile rank"/>
      <sheetName val="Strategy Dashboard"/>
      <sheetName val="Latest data"/>
      <sheetName val="Terms and Conditions"/>
      <sheetName val="L2_FSM_age19"/>
      <sheetName val="LAC_GCSE"/>
      <sheetName val="FSM_nonFSM_KS2"/>
      <sheetName val="FSM_nonFSM_KS4"/>
      <sheetName val="SEN_nonSEN_KS4"/>
      <sheetName val="Prog. HE(gap)"/>
      <sheetName val="Prog. HE(FSM)"/>
      <sheetName val="Prog. HE(non-FSM)"/>
      <sheetName val="Prog. HE(all)"/>
      <sheetName val="Conceptions_u18"/>
      <sheetName val="Child Poverty"/>
      <sheetName val="NEETs"/>
      <sheetName val="DisAdults_Employment"/>
      <sheetName val="Adults_MH"/>
      <sheetName val="Overall_Employment"/>
      <sheetName val="Female_Employment"/>
      <sheetName val="Male_Employment"/>
      <sheetName val="Level 2 Qual"/>
      <sheetName val="Median Earnings"/>
      <sheetName val="Public transport"/>
      <sheetName val="Time_HB"/>
      <sheetName val="Low Energy Rating"/>
      <sheetName val="High Energy Rating"/>
      <sheetName val="Young offenders"/>
      <sheetName val="Low Birth Weight"/>
      <sheetName val="Children_Workless"/>
      <sheetName val="Children_Working"/>
      <sheetName val="Households_wait"/>
      <sheetName val="underweight_reception"/>
      <sheetName val="obese_reception"/>
      <sheetName val="underweight_yr6"/>
      <sheetName val="obese_yr6"/>
      <sheetName val="Life expectancy_m"/>
      <sheetName val="Life expectancy_f"/>
      <sheetName val="Internal_migration_0-15"/>
      <sheetName val="EYFSP"/>
      <sheetName val="Children in Need"/>
      <sheetName val="Infant_mortality"/>
      <sheetName val="Pupil_absence"/>
      <sheetName val="Affordable_housing"/>
      <sheetName val="Childcare_take_up"/>
      <sheetName val="Strategy Indicators FRs"/>
      <sheetName val="Strategy Indicators FCs"/>
      <sheetName val="Strategy Indicators LCs"/>
    </sheetNames>
    <sheetDataSet>
      <sheetData sheetId="0"/>
      <sheetData sheetId="1"/>
      <sheetData sheetId="2">
        <row r="3">
          <cell r="G3" t="str">
            <v>Barking and Dagenham</v>
          </cell>
        </row>
      </sheetData>
      <sheetData sheetId="3"/>
      <sheetData sheetId="4"/>
      <sheetData sheetId="5"/>
      <sheetData sheetId="6"/>
      <sheetData sheetId="7">
        <row r="4">
          <cell r="C4" t="str">
            <v>Barking and Dagenham</v>
          </cell>
        </row>
        <row r="5">
          <cell r="C5" t="str">
            <v>Barnet</v>
          </cell>
        </row>
        <row r="6">
          <cell r="C6" t="str">
            <v>Barnsley</v>
          </cell>
        </row>
        <row r="7">
          <cell r="C7" t="str">
            <v>Bath and North East Somerset</v>
          </cell>
        </row>
        <row r="8">
          <cell r="C8" t="str">
            <v>Bedford</v>
          </cell>
        </row>
        <row r="9">
          <cell r="C9" t="str">
            <v>Bexley</v>
          </cell>
        </row>
        <row r="10">
          <cell r="C10" t="str">
            <v>Birmingham</v>
          </cell>
        </row>
        <row r="11">
          <cell r="C11" t="str">
            <v>Blackburn with Darwen</v>
          </cell>
        </row>
        <row r="12">
          <cell r="C12" t="str">
            <v>Blackpool</v>
          </cell>
        </row>
        <row r="13">
          <cell r="C13" t="str">
            <v>Bolton</v>
          </cell>
        </row>
        <row r="14">
          <cell r="C14" t="str">
            <v>Bournemouth</v>
          </cell>
        </row>
        <row r="15">
          <cell r="C15" t="str">
            <v>Bracknell Forest</v>
          </cell>
        </row>
        <row r="16">
          <cell r="C16" t="str">
            <v>Bradford</v>
          </cell>
        </row>
        <row r="17">
          <cell r="C17" t="str">
            <v>Brent</v>
          </cell>
        </row>
        <row r="18">
          <cell r="C18" t="str">
            <v>Brighton and Hove</v>
          </cell>
        </row>
        <row r="19">
          <cell r="C19" t="str">
            <v>Bristol, City of</v>
          </cell>
        </row>
        <row r="20">
          <cell r="C20" t="str">
            <v>Bromley</v>
          </cell>
        </row>
        <row r="21">
          <cell r="C21" t="str">
            <v>Buckinghamshire</v>
          </cell>
        </row>
        <row r="22">
          <cell r="C22" t="str">
            <v>Bury</v>
          </cell>
        </row>
        <row r="23">
          <cell r="C23" t="str">
            <v>Calderdale</v>
          </cell>
        </row>
        <row r="24">
          <cell r="C24" t="str">
            <v>Cambridgeshire</v>
          </cell>
        </row>
        <row r="25">
          <cell r="C25" t="str">
            <v>Camden</v>
          </cell>
        </row>
        <row r="26">
          <cell r="C26" t="str">
            <v>Central Bedfordshire</v>
          </cell>
        </row>
        <row r="27">
          <cell r="C27" t="str">
            <v>Cheshire East</v>
          </cell>
        </row>
        <row r="28">
          <cell r="C28" t="str">
            <v>Cheshire West and Chester</v>
          </cell>
        </row>
        <row r="29">
          <cell r="C29" t="str">
            <v>City of London</v>
          </cell>
        </row>
        <row r="30">
          <cell r="C30" t="str">
            <v>Cornwall</v>
          </cell>
        </row>
        <row r="31">
          <cell r="C31" t="str">
            <v>Coventry</v>
          </cell>
        </row>
        <row r="32">
          <cell r="C32" t="str">
            <v>Croydon</v>
          </cell>
        </row>
        <row r="33">
          <cell r="C33" t="str">
            <v>Cumbria</v>
          </cell>
        </row>
        <row r="34">
          <cell r="C34" t="str">
            <v>Darlington</v>
          </cell>
        </row>
        <row r="35">
          <cell r="C35" t="str">
            <v>Derby</v>
          </cell>
        </row>
        <row r="36">
          <cell r="C36" t="str">
            <v>Derbyshire</v>
          </cell>
        </row>
        <row r="37">
          <cell r="C37" t="str">
            <v>Devon</v>
          </cell>
        </row>
        <row r="38">
          <cell r="C38" t="str">
            <v>Doncaster</v>
          </cell>
        </row>
        <row r="39">
          <cell r="C39" t="str">
            <v>Dorset</v>
          </cell>
        </row>
        <row r="40">
          <cell r="C40" t="str">
            <v>Dudley</v>
          </cell>
        </row>
        <row r="41">
          <cell r="C41" t="str">
            <v>Durham</v>
          </cell>
        </row>
        <row r="42">
          <cell r="C42" t="str">
            <v>Ealing</v>
          </cell>
        </row>
        <row r="43">
          <cell r="C43" t="str">
            <v>East Riding of Yorkshire</v>
          </cell>
        </row>
        <row r="44">
          <cell r="C44" t="str">
            <v>East Sussex</v>
          </cell>
        </row>
        <row r="45">
          <cell r="C45" t="str">
            <v>Enfield</v>
          </cell>
        </row>
        <row r="46">
          <cell r="C46" t="str">
            <v>Essex</v>
          </cell>
        </row>
        <row r="47">
          <cell r="C47" t="str">
            <v>Gateshead</v>
          </cell>
        </row>
        <row r="48">
          <cell r="C48" t="str">
            <v>Gloucestershire</v>
          </cell>
        </row>
        <row r="49">
          <cell r="C49" t="str">
            <v>Greenwich</v>
          </cell>
        </row>
        <row r="50">
          <cell r="C50" t="str">
            <v>Hackney</v>
          </cell>
        </row>
        <row r="51">
          <cell r="C51" t="str">
            <v>Halton</v>
          </cell>
        </row>
        <row r="52">
          <cell r="C52" t="str">
            <v>Hammersmith and Fulham</v>
          </cell>
        </row>
        <row r="53">
          <cell r="C53" t="str">
            <v>Hampshire</v>
          </cell>
        </row>
        <row r="54">
          <cell r="C54" t="str">
            <v>Haringey</v>
          </cell>
        </row>
        <row r="55">
          <cell r="C55" t="str">
            <v>Harrow</v>
          </cell>
        </row>
        <row r="56">
          <cell r="C56" t="str">
            <v>Hartlepool</v>
          </cell>
        </row>
        <row r="57">
          <cell r="C57" t="str">
            <v>Havering</v>
          </cell>
        </row>
        <row r="58">
          <cell r="C58" t="str">
            <v>Herefordshire, County of</v>
          </cell>
        </row>
        <row r="59">
          <cell r="C59" t="str">
            <v>Hertfordshire</v>
          </cell>
        </row>
        <row r="60">
          <cell r="C60" t="str">
            <v>Hillingdon</v>
          </cell>
        </row>
        <row r="61">
          <cell r="C61" t="str">
            <v>Hounslow</v>
          </cell>
        </row>
        <row r="62">
          <cell r="C62" t="str">
            <v>Isle of Wight</v>
          </cell>
        </row>
        <row r="63">
          <cell r="C63" t="str">
            <v>Isles of Scilly</v>
          </cell>
        </row>
        <row r="64">
          <cell r="C64" t="str">
            <v>Islington</v>
          </cell>
        </row>
        <row r="65">
          <cell r="C65" t="str">
            <v>Kensington and Chelsea</v>
          </cell>
        </row>
        <row r="66">
          <cell r="C66" t="str">
            <v>Kent</v>
          </cell>
        </row>
        <row r="67">
          <cell r="C67" t="str">
            <v>Kingston upon Hull, City of</v>
          </cell>
        </row>
        <row r="68">
          <cell r="C68" t="str">
            <v>Kingston upon Thames</v>
          </cell>
        </row>
        <row r="69">
          <cell r="C69" t="str">
            <v>Kirklees</v>
          </cell>
        </row>
        <row r="70">
          <cell r="C70" t="str">
            <v>Knowsley</v>
          </cell>
        </row>
        <row r="71">
          <cell r="C71" t="str">
            <v>Lambeth</v>
          </cell>
        </row>
        <row r="72">
          <cell r="C72" t="str">
            <v>Lancashire</v>
          </cell>
        </row>
        <row r="73">
          <cell r="C73" t="str">
            <v>Leeds</v>
          </cell>
        </row>
        <row r="74">
          <cell r="C74" t="str">
            <v>Leicester</v>
          </cell>
        </row>
        <row r="75">
          <cell r="C75" t="str">
            <v>Leicestershire</v>
          </cell>
        </row>
        <row r="76">
          <cell r="C76" t="str">
            <v>Lewisham</v>
          </cell>
        </row>
        <row r="77">
          <cell r="C77" t="str">
            <v>Lincolnshire</v>
          </cell>
        </row>
        <row r="78">
          <cell r="C78" t="str">
            <v>Liverpool</v>
          </cell>
        </row>
        <row r="79">
          <cell r="C79" t="str">
            <v>Luton</v>
          </cell>
        </row>
        <row r="80">
          <cell r="C80" t="str">
            <v>Manchester</v>
          </cell>
        </row>
        <row r="81">
          <cell r="C81" t="str">
            <v>Medway</v>
          </cell>
        </row>
        <row r="82">
          <cell r="C82" t="str">
            <v>Merton</v>
          </cell>
        </row>
        <row r="83">
          <cell r="C83" t="str">
            <v>Middlesbrough</v>
          </cell>
        </row>
        <row r="84">
          <cell r="C84" t="str">
            <v>Milton Keynes</v>
          </cell>
        </row>
        <row r="85">
          <cell r="C85" t="str">
            <v>Newcastle upon Tyne</v>
          </cell>
        </row>
        <row r="86">
          <cell r="C86" t="str">
            <v>Newham</v>
          </cell>
        </row>
        <row r="87">
          <cell r="C87" t="str">
            <v>Norfolk</v>
          </cell>
        </row>
        <row r="88">
          <cell r="C88" t="str">
            <v>North East Lincolnshire</v>
          </cell>
        </row>
        <row r="89">
          <cell r="C89" t="str">
            <v>North Lincolnshire</v>
          </cell>
        </row>
        <row r="90">
          <cell r="C90" t="str">
            <v>North Somerset</v>
          </cell>
        </row>
        <row r="91">
          <cell r="C91" t="str">
            <v>North Tyneside</v>
          </cell>
        </row>
        <row r="92">
          <cell r="C92" t="str">
            <v>North Yorkshire</v>
          </cell>
        </row>
        <row r="93">
          <cell r="C93" t="str">
            <v>Northamptonshire</v>
          </cell>
        </row>
        <row r="94">
          <cell r="C94" t="str">
            <v>Northumberland</v>
          </cell>
        </row>
        <row r="95">
          <cell r="C95" t="str">
            <v>Nottingham</v>
          </cell>
        </row>
        <row r="96">
          <cell r="C96" t="str">
            <v>Nottinghamshire</v>
          </cell>
        </row>
        <row r="97">
          <cell r="C97" t="str">
            <v>Oldham</v>
          </cell>
        </row>
        <row r="98">
          <cell r="C98" t="str">
            <v>Oxfordshire</v>
          </cell>
        </row>
        <row r="99">
          <cell r="C99" t="str">
            <v>Peterborough</v>
          </cell>
        </row>
        <row r="100">
          <cell r="C100" t="str">
            <v>Plymouth</v>
          </cell>
        </row>
        <row r="101">
          <cell r="C101" t="str">
            <v>Poole</v>
          </cell>
        </row>
        <row r="102">
          <cell r="C102" t="str">
            <v>Portsmouth</v>
          </cell>
        </row>
        <row r="103">
          <cell r="C103" t="str">
            <v>Reading</v>
          </cell>
        </row>
        <row r="104">
          <cell r="C104" t="str">
            <v>Redbridge</v>
          </cell>
        </row>
        <row r="105">
          <cell r="C105" t="str">
            <v>Redcar and Cleveland</v>
          </cell>
        </row>
        <row r="106">
          <cell r="C106" t="str">
            <v>Richmond upon Thames</v>
          </cell>
        </row>
        <row r="107">
          <cell r="C107" t="str">
            <v>Rochdale</v>
          </cell>
        </row>
        <row r="108">
          <cell r="C108" t="str">
            <v>Rotherham</v>
          </cell>
        </row>
        <row r="109">
          <cell r="C109" t="str">
            <v>Rutland</v>
          </cell>
        </row>
        <row r="110">
          <cell r="C110" t="str">
            <v>Salford</v>
          </cell>
        </row>
        <row r="111">
          <cell r="C111" t="str">
            <v>Sandwell</v>
          </cell>
        </row>
        <row r="112">
          <cell r="C112" t="str">
            <v>Sefton</v>
          </cell>
        </row>
        <row r="113">
          <cell r="C113" t="str">
            <v>Sheffield</v>
          </cell>
        </row>
        <row r="114">
          <cell r="C114" t="str">
            <v>Shropshire</v>
          </cell>
        </row>
        <row r="115">
          <cell r="C115" t="str">
            <v>Slough</v>
          </cell>
        </row>
        <row r="116">
          <cell r="C116" t="str">
            <v>Solihull</v>
          </cell>
        </row>
        <row r="117">
          <cell r="C117" t="str">
            <v>Somerset</v>
          </cell>
        </row>
        <row r="118">
          <cell r="C118" t="str">
            <v>South Gloucestershire</v>
          </cell>
        </row>
        <row r="119">
          <cell r="C119" t="str">
            <v>South Tyneside</v>
          </cell>
        </row>
        <row r="120">
          <cell r="C120" t="str">
            <v>Southampton</v>
          </cell>
        </row>
        <row r="121">
          <cell r="C121" t="str">
            <v>Southend-on-Sea</v>
          </cell>
        </row>
        <row r="122">
          <cell r="C122" t="str">
            <v>Southwark</v>
          </cell>
        </row>
        <row r="123">
          <cell r="C123" t="str">
            <v>St. Helens</v>
          </cell>
        </row>
        <row r="124">
          <cell r="C124" t="str">
            <v>Staffordshire</v>
          </cell>
        </row>
        <row r="125">
          <cell r="C125" t="str">
            <v>Stockport</v>
          </cell>
        </row>
        <row r="126">
          <cell r="C126" t="str">
            <v>Stockton-on-Tees</v>
          </cell>
        </row>
        <row r="127">
          <cell r="C127" t="str">
            <v>Stoke-on-Trent</v>
          </cell>
        </row>
        <row r="128">
          <cell r="C128" t="str">
            <v>Suffolk</v>
          </cell>
        </row>
        <row r="129">
          <cell r="C129" t="str">
            <v>Sunderland</v>
          </cell>
        </row>
        <row r="130">
          <cell r="C130" t="str">
            <v>Surrey</v>
          </cell>
        </row>
        <row r="131">
          <cell r="C131" t="str">
            <v>Sutton</v>
          </cell>
        </row>
        <row r="132">
          <cell r="C132" t="str">
            <v>Swindon</v>
          </cell>
        </row>
        <row r="133">
          <cell r="C133" t="str">
            <v>Tameside</v>
          </cell>
        </row>
        <row r="134">
          <cell r="C134" t="str">
            <v>Telford and Wrekin</v>
          </cell>
        </row>
        <row r="135">
          <cell r="C135" t="str">
            <v>Thurrock</v>
          </cell>
        </row>
        <row r="136">
          <cell r="C136" t="str">
            <v>Torbay</v>
          </cell>
        </row>
        <row r="137">
          <cell r="C137" t="str">
            <v>Tower Hamlets</v>
          </cell>
        </row>
        <row r="138">
          <cell r="C138" t="str">
            <v>Trafford</v>
          </cell>
        </row>
        <row r="139">
          <cell r="C139" t="str">
            <v>Wakefield</v>
          </cell>
        </row>
        <row r="140">
          <cell r="C140" t="str">
            <v>Walsall</v>
          </cell>
        </row>
        <row r="141">
          <cell r="C141" t="str">
            <v>Waltham Forest</v>
          </cell>
        </row>
        <row r="142">
          <cell r="C142" t="str">
            <v>Wandsworth</v>
          </cell>
        </row>
        <row r="143">
          <cell r="C143" t="str">
            <v>Warrington</v>
          </cell>
        </row>
        <row r="144">
          <cell r="C144" t="str">
            <v>Warwickshire</v>
          </cell>
        </row>
        <row r="145">
          <cell r="C145" t="str">
            <v>West Berkshire</v>
          </cell>
        </row>
        <row r="146">
          <cell r="C146" t="str">
            <v>West Sussex</v>
          </cell>
        </row>
        <row r="147">
          <cell r="C147" t="str">
            <v>Westminster</v>
          </cell>
        </row>
        <row r="148">
          <cell r="C148" t="str">
            <v>Wigan</v>
          </cell>
        </row>
        <row r="149">
          <cell r="C149" t="str">
            <v>Wiltshire</v>
          </cell>
        </row>
        <row r="150">
          <cell r="C150" t="str">
            <v>Windsor and Maidenhead</v>
          </cell>
        </row>
        <row r="151">
          <cell r="C151" t="str">
            <v>Wirral</v>
          </cell>
        </row>
        <row r="152">
          <cell r="C152" t="str">
            <v>Wokingham</v>
          </cell>
        </row>
        <row r="153">
          <cell r="C153" t="str">
            <v>Wolverhampton</v>
          </cell>
        </row>
        <row r="154">
          <cell r="C154" t="str">
            <v>Worcestershire</v>
          </cell>
        </row>
        <row r="155">
          <cell r="C155" t="str">
            <v>York</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
      <sheetName val="Index for local measures"/>
      <sheetName val="Basket Indicators Summary"/>
      <sheetName val="Index for national measures"/>
      <sheetName val="Strategy Indicators Summary"/>
      <sheetName val="Percentile rank"/>
      <sheetName val="Strategy Dashboard"/>
      <sheetName val="Latest data"/>
      <sheetName val="Terms and Conditions"/>
      <sheetName val="L2_FSM_age19"/>
      <sheetName val="LAC_GCSE"/>
      <sheetName val="FSM_nonFSM_KS2"/>
      <sheetName val="FSM_nonFSM_KS4"/>
      <sheetName val="SEN_nonSEN_KS4"/>
      <sheetName val="Prog. HE(gap)"/>
      <sheetName val="Prog. HE(FSM)"/>
      <sheetName val="Prog. HE(non-FSM)"/>
      <sheetName val="Prog. HE(all)"/>
      <sheetName val="Conceptions_u18"/>
      <sheetName val="Child Poverty"/>
      <sheetName val="NEETs"/>
      <sheetName val="DisAdults_Employment"/>
      <sheetName val="Adults_MH"/>
      <sheetName val="Overall_Employment"/>
      <sheetName val="Female_Employment"/>
      <sheetName val="Male_Employment"/>
      <sheetName val="Level 2 Qual"/>
      <sheetName val="Median Earnings"/>
      <sheetName val="Public transport"/>
      <sheetName val="Time_HB"/>
      <sheetName val="Low Energy Rating"/>
      <sheetName val="High Energy Rating"/>
      <sheetName val="Young offenders"/>
      <sheetName val="Low Birth Weight"/>
      <sheetName val="Children_Workless"/>
      <sheetName val="Children_Working"/>
      <sheetName val="Households_wait"/>
      <sheetName val="underweight_reception"/>
      <sheetName val="obese_reception"/>
      <sheetName val="underweight_yr6"/>
      <sheetName val="obese_yr6"/>
      <sheetName val="Life expectancy_m"/>
      <sheetName val="Life expectancy_f"/>
      <sheetName val="Internal_migration_0-15"/>
      <sheetName val="EYFSP"/>
      <sheetName val="Children in Need"/>
      <sheetName val="Infant_mortality"/>
      <sheetName val="Pupil_absence"/>
      <sheetName val="Affordable_housing"/>
      <sheetName val="Childcare_take_up"/>
      <sheetName val="Strategy Indicators FRs"/>
      <sheetName val="Strategy Indicators FCs"/>
      <sheetName val="Strategy Indicators LCs"/>
    </sheetNames>
    <sheetDataSet>
      <sheetData sheetId="0"/>
      <sheetData sheetId="1"/>
      <sheetData sheetId="2">
        <row r="3">
          <cell r="G3" t="str">
            <v>Barking and Dagenham</v>
          </cell>
        </row>
      </sheetData>
      <sheetData sheetId="3" refreshError="1"/>
      <sheetData sheetId="4" refreshError="1"/>
      <sheetData sheetId="5" refreshError="1"/>
      <sheetData sheetId="6" refreshError="1"/>
      <sheetData sheetId="7">
        <row r="4">
          <cell r="C4" t="str">
            <v>Barking and Dagenham</v>
          </cell>
        </row>
        <row r="5">
          <cell r="C5" t="str">
            <v>Barnet</v>
          </cell>
        </row>
        <row r="6">
          <cell r="C6" t="str">
            <v>Barnsley</v>
          </cell>
        </row>
        <row r="7">
          <cell r="C7" t="str">
            <v>Bath and North East Somerset</v>
          </cell>
        </row>
        <row r="8">
          <cell r="C8" t="str">
            <v>Bedford</v>
          </cell>
        </row>
        <row r="9">
          <cell r="C9" t="str">
            <v>Bexley</v>
          </cell>
        </row>
        <row r="10">
          <cell r="C10" t="str">
            <v>Birmingham</v>
          </cell>
        </row>
        <row r="11">
          <cell r="C11" t="str">
            <v>Blackburn with Darwen</v>
          </cell>
        </row>
        <row r="12">
          <cell r="C12" t="str">
            <v>Blackpool</v>
          </cell>
        </row>
        <row r="13">
          <cell r="C13" t="str">
            <v>Bolton</v>
          </cell>
        </row>
        <row r="14">
          <cell r="C14" t="str">
            <v>Bournemouth</v>
          </cell>
        </row>
        <row r="15">
          <cell r="C15" t="str">
            <v>Bracknell Forest</v>
          </cell>
        </row>
        <row r="16">
          <cell r="C16" t="str">
            <v>Bradford</v>
          </cell>
        </row>
        <row r="17">
          <cell r="C17" t="str">
            <v>Brent</v>
          </cell>
        </row>
        <row r="18">
          <cell r="C18" t="str">
            <v>Brighton and Hove</v>
          </cell>
        </row>
        <row r="19">
          <cell r="C19" t="str">
            <v>Bristol, City of</v>
          </cell>
        </row>
        <row r="20">
          <cell r="C20" t="str">
            <v>Bromley</v>
          </cell>
        </row>
        <row r="21">
          <cell r="C21" t="str">
            <v>Buckinghamshire</v>
          </cell>
        </row>
        <row r="22">
          <cell r="C22" t="str">
            <v>Bury</v>
          </cell>
        </row>
        <row r="23">
          <cell r="C23" t="str">
            <v>Calderdale</v>
          </cell>
        </row>
        <row r="24">
          <cell r="C24" t="str">
            <v>Cambridgeshire</v>
          </cell>
        </row>
        <row r="25">
          <cell r="C25" t="str">
            <v>Camden</v>
          </cell>
        </row>
        <row r="26">
          <cell r="C26" t="str">
            <v>Central Bedfordshire</v>
          </cell>
        </row>
        <row r="27">
          <cell r="C27" t="str">
            <v>Cheshire East</v>
          </cell>
        </row>
        <row r="28">
          <cell r="C28" t="str">
            <v>Cheshire West and Chester</v>
          </cell>
        </row>
        <row r="29">
          <cell r="C29" t="str">
            <v>City of London</v>
          </cell>
        </row>
        <row r="30">
          <cell r="C30" t="str">
            <v>Cornwall</v>
          </cell>
        </row>
        <row r="31">
          <cell r="C31" t="str">
            <v>Coventry</v>
          </cell>
        </row>
        <row r="32">
          <cell r="C32" t="str">
            <v>Croydon</v>
          </cell>
        </row>
        <row r="33">
          <cell r="C33" t="str">
            <v>Cumbria</v>
          </cell>
        </row>
        <row r="34">
          <cell r="C34" t="str">
            <v>Darlington</v>
          </cell>
        </row>
        <row r="35">
          <cell r="C35" t="str">
            <v>Derby</v>
          </cell>
        </row>
        <row r="36">
          <cell r="C36" t="str">
            <v>Derbyshire</v>
          </cell>
        </row>
        <row r="37">
          <cell r="C37" t="str">
            <v>Devon</v>
          </cell>
        </row>
        <row r="38">
          <cell r="C38" t="str">
            <v>Doncaster</v>
          </cell>
        </row>
        <row r="39">
          <cell r="C39" t="str">
            <v>Dorset</v>
          </cell>
        </row>
        <row r="40">
          <cell r="C40" t="str">
            <v>Dudley</v>
          </cell>
        </row>
        <row r="41">
          <cell r="C41" t="str">
            <v>Durham</v>
          </cell>
        </row>
        <row r="42">
          <cell r="C42" t="str">
            <v>Ealing</v>
          </cell>
        </row>
        <row r="43">
          <cell r="C43" t="str">
            <v>East Riding of Yorkshire</v>
          </cell>
        </row>
        <row r="44">
          <cell r="C44" t="str">
            <v>East Sussex</v>
          </cell>
        </row>
        <row r="45">
          <cell r="C45" t="str">
            <v>Enfield</v>
          </cell>
        </row>
        <row r="46">
          <cell r="C46" t="str">
            <v>Essex</v>
          </cell>
        </row>
        <row r="47">
          <cell r="C47" t="str">
            <v>Gateshead</v>
          </cell>
        </row>
        <row r="48">
          <cell r="C48" t="str">
            <v>Gloucestershire</v>
          </cell>
        </row>
        <row r="49">
          <cell r="C49" t="str">
            <v>Greenwich</v>
          </cell>
        </row>
        <row r="50">
          <cell r="C50" t="str">
            <v>Hackney</v>
          </cell>
        </row>
        <row r="51">
          <cell r="C51" t="str">
            <v>Halton</v>
          </cell>
        </row>
        <row r="52">
          <cell r="C52" t="str">
            <v>Hammersmith and Fulham</v>
          </cell>
        </row>
        <row r="53">
          <cell r="C53" t="str">
            <v>Hampshire</v>
          </cell>
        </row>
        <row r="54">
          <cell r="C54" t="str">
            <v>Haringey</v>
          </cell>
        </row>
        <row r="55">
          <cell r="C55" t="str">
            <v>Harrow</v>
          </cell>
        </row>
        <row r="56">
          <cell r="C56" t="str">
            <v>Hartlepool</v>
          </cell>
        </row>
        <row r="57">
          <cell r="C57" t="str">
            <v>Havering</v>
          </cell>
        </row>
        <row r="58">
          <cell r="C58" t="str">
            <v>Herefordshire, County of</v>
          </cell>
        </row>
        <row r="59">
          <cell r="C59" t="str">
            <v>Hertfordshire</v>
          </cell>
        </row>
        <row r="60">
          <cell r="C60" t="str">
            <v>Hillingdon</v>
          </cell>
        </row>
        <row r="61">
          <cell r="C61" t="str">
            <v>Hounslow</v>
          </cell>
        </row>
        <row r="62">
          <cell r="C62" t="str">
            <v>Isle of Wight</v>
          </cell>
        </row>
        <row r="63">
          <cell r="C63" t="str">
            <v>Isles of Scilly</v>
          </cell>
        </row>
        <row r="64">
          <cell r="C64" t="str">
            <v>Islington</v>
          </cell>
        </row>
        <row r="65">
          <cell r="C65" t="str">
            <v>Kensington and Chelsea</v>
          </cell>
        </row>
        <row r="66">
          <cell r="C66" t="str">
            <v>Kent</v>
          </cell>
        </row>
        <row r="67">
          <cell r="C67" t="str">
            <v>Kingston upon Hull, City of</v>
          </cell>
        </row>
        <row r="68">
          <cell r="C68" t="str">
            <v>Kingston upon Thames</v>
          </cell>
        </row>
        <row r="69">
          <cell r="C69" t="str">
            <v>Kirklees</v>
          </cell>
        </row>
        <row r="70">
          <cell r="C70" t="str">
            <v>Knowsley</v>
          </cell>
        </row>
        <row r="71">
          <cell r="C71" t="str">
            <v>Lambeth</v>
          </cell>
        </row>
        <row r="72">
          <cell r="C72" t="str">
            <v>Lancashire</v>
          </cell>
        </row>
        <row r="73">
          <cell r="C73" t="str">
            <v>Leeds</v>
          </cell>
        </row>
        <row r="74">
          <cell r="C74" t="str">
            <v>Leicester</v>
          </cell>
        </row>
        <row r="75">
          <cell r="C75" t="str">
            <v>Leicestershire</v>
          </cell>
        </row>
        <row r="76">
          <cell r="C76" t="str">
            <v>Lewisham</v>
          </cell>
        </row>
        <row r="77">
          <cell r="C77" t="str">
            <v>Lincolnshire</v>
          </cell>
        </row>
        <row r="78">
          <cell r="C78" t="str">
            <v>Liverpool</v>
          </cell>
        </row>
        <row r="79">
          <cell r="C79" t="str">
            <v>Luton</v>
          </cell>
        </row>
        <row r="80">
          <cell r="C80" t="str">
            <v>Manchester</v>
          </cell>
        </row>
        <row r="81">
          <cell r="C81" t="str">
            <v>Medway</v>
          </cell>
        </row>
        <row r="82">
          <cell r="C82" t="str">
            <v>Merton</v>
          </cell>
        </row>
        <row r="83">
          <cell r="C83" t="str">
            <v>Middlesbrough</v>
          </cell>
        </row>
        <row r="84">
          <cell r="C84" t="str">
            <v>Milton Keynes</v>
          </cell>
        </row>
        <row r="85">
          <cell r="C85" t="str">
            <v>Newcastle upon Tyne</v>
          </cell>
        </row>
        <row r="86">
          <cell r="C86" t="str">
            <v>Newham</v>
          </cell>
        </row>
        <row r="87">
          <cell r="C87" t="str">
            <v>Norfolk</v>
          </cell>
        </row>
        <row r="88">
          <cell r="C88" t="str">
            <v>North East Lincolnshire</v>
          </cell>
        </row>
        <row r="89">
          <cell r="C89" t="str">
            <v>North Lincolnshire</v>
          </cell>
        </row>
        <row r="90">
          <cell r="C90" t="str">
            <v>North Somerset</v>
          </cell>
        </row>
        <row r="91">
          <cell r="C91" t="str">
            <v>North Tyneside</v>
          </cell>
        </row>
        <row r="92">
          <cell r="C92" t="str">
            <v>North Yorkshire</v>
          </cell>
        </row>
        <row r="93">
          <cell r="C93" t="str">
            <v>Northamptonshire</v>
          </cell>
        </row>
        <row r="94">
          <cell r="C94" t="str">
            <v>Northumberland</v>
          </cell>
        </row>
        <row r="95">
          <cell r="C95" t="str">
            <v>Nottingham</v>
          </cell>
        </row>
        <row r="96">
          <cell r="C96" t="str">
            <v>Nottinghamshire</v>
          </cell>
        </row>
        <row r="97">
          <cell r="C97" t="str">
            <v>Oldham</v>
          </cell>
        </row>
        <row r="98">
          <cell r="C98" t="str">
            <v>Oxfordshire</v>
          </cell>
        </row>
        <row r="99">
          <cell r="C99" t="str">
            <v>Peterborough</v>
          </cell>
        </row>
        <row r="100">
          <cell r="C100" t="str">
            <v>Plymouth</v>
          </cell>
        </row>
        <row r="101">
          <cell r="C101" t="str">
            <v>Poole</v>
          </cell>
        </row>
        <row r="102">
          <cell r="C102" t="str">
            <v>Portsmouth</v>
          </cell>
        </row>
        <row r="103">
          <cell r="C103" t="str">
            <v>Reading</v>
          </cell>
        </row>
        <row r="104">
          <cell r="C104" t="str">
            <v>Redbridge</v>
          </cell>
        </row>
        <row r="105">
          <cell r="C105" t="str">
            <v>Redcar and Cleveland</v>
          </cell>
        </row>
        <row r="106">
          <cell r="C106" t="str">
            <v>Richmond upon Thames</v>
          </cell>
        </row>
        <row r="107">
          <cell r="C107" t="str">
            <v>Rochdale</v>
          </cell>
        </row>
        <row r="108">
          <cell r="C108" t="str">
            <v>Rotherham</v>
          </cell>
        </row>
        <row r="109">
          <cell r="C109" t="str">
            <v>Rutland</v>
          </cell>
        </row>
        <row r="110">
          <cell r="C110" t="str">
            <v>Salford</v>
          </cell>
        </row>
        <row r="111">
          <cell r="C111" t="str">
            <v>Sandwell</v>
          </cell>
        </row>
        <row r="112">
          <cell r="C112" t="str">
            <v>Sefton</v>
          </cell>
        </row>
        <row r="113">
          <cell r="C113" t="str">
            <v>Sheffield</v>
          </cell>
        </row>
        <row r="114">
          <cell r="C114" t="str">
            <v>Shropshire</v>
          </cell>
        </row>
        <row r="115">
          <cell r="C115" t="str">
            <v>Slough</v>
          </cell>
        </row>
        <row r="116">
          <cell r="C116" t="str">
            <v>Solihull</v>
          </cell>
        </row>
        <row r="117">
          <cell r="C117" t="str">
            <v>Somerset</v>
          </cell>
        </row>
        <row r="118">
          <cell r="C118" t="str">
            <v>South Gloucestershire</v>
          </cell>
        </row>
        <row r="119">
          <cell r="C119" t="str">
            <v>South Tyneside</v>
          </cell>
        </row>
        <row r="120">
          <cell r="C120" t="str">
            <v>Southampton</v>
          </cell>
        </row>
        <row r="121">
          <cell r="C121" t="str">
            <v>Southend-on-Sea</v>
          </cell>
        </row>
        <row r="122">
          <cell r="C122" t="str">
            <v>Southwark</v>
          </cell>
        </row>
        <row r="123">
          <cell r="C123" t="str">
            <v>St. Helens</v>
          </cell>
        </row>
        <row r="124">
          <cell r="C124" t="str">
            <v>Staffordshire</v>
          </cell>
        </row>
        <row r="125">
          <cell r="C125" t="str">
            <v>Stockport</v>
          </cell>
        </row>
        <row r="126">
          <cell r="C126" t="str">
            <v>Stockton-on-Tees</v>
          </cell>
        </row>
        <row r="127">
          <cell r="C127" t="str">
            <v>Stoke-on-Trent</v>
          </cell>
        </row>
        <row r="128">
          <cell r="C128" t="str">
            <v>Suffolk</v>
          </cell>
        </row>
        <row r="129">
          <cell r="C129" t="str">
            <v>Sunderland</v>
          </cell>
        </row>
        <row r="130">
          <cell r="C130" t="str">
            <v>Surrey</v>
          </cell>
        </row>
        <row r="131">
          <cell r="C131" t="str">
            <v>Sutton</v>
          </cell>
        </row>
        <row r="132">
          <cell r="C132" t="str">
            <v>Swindon</v>
          </cell>
        </row>
        <row r="133">
          <cell r="C133" t="str">
            <v>Tameside</v>
          </cell>
        </row>
        <row r="134">
          <cell r="C134" t="str">
            <v>Telford and Wrekin</v>
          </cell>
        </row>
        <row r="135">
          <cell r="C135" t="str">
            <v>Thurrock</v>
          </cell>
        </row>
        <row r="136">
          <cell r="C136" t="str">
            <v>Torbay</v>
          </cell>
        </row>
        <row r="137">
          <cell r="C137" t="str">
            <v>Tower Hamlets</v>
          </cell>
        </row>
        <row r="138">
          <cell r="C138" t="str">
            <v>Trafford</v>
          </cell>
        </row>
        <row r="139">
          <cell r="C139" t="str">
            <v>Wakefield</v>
          </cell>
        </row>
        <row r="140">
          <cell r="C140" t="str">
            <v>Walsall</v>
          </cell>
        </row>
        <row r="141">
          <cell r="C141" t="str">
            <v>Waltham Forest</v>
          </cell>
        </row>
        <row r="142">
          <cell r="C142" t="str">
            <v>Wandsworth</v>
          </cell>
        </row>
        <row r="143">
          <cell r="C143" t="str">
            <v>Warrington</v>
          </cell>
        </row>
        <row r="144">
          <cell r="C144" t="str">
            <v>Warwickshire</v>
          </cell>
        </row>
        <row r="145">
          <cell r="C145" t="str">
            <v>West Berkshire</v>
          </cell>
        </row>
        <row r="146">
          <cell r="C146" t="str">
            <v>West Sussex</v>
          </cell>
        </row>
        <row r="147">
          <cell r="C147" t="str">
            <v>Westminster</v>
          </cell>
        </row>
        <row r="148">
          <cell r="C148" t="str">
            <v>Wigan</v>
          </cell>
        </row>
        <row r="149">
          <cell r="C149" t="str">
            <v>Wiltshire</v>
          </cell>
        </row>
        <row r="150">
          <cell r="C150" t="str">
            <v>Windsor and Maidenhead</v>
          </cell>
        </row>
        <row r="151">
          <cell r="C151" t="str">
            <v>Wirral</v>
          </cell>
        </row>
        <row r="152">
          <cell r="C152" t="str">
            <v>Wokingham</v>
          </cell>
        </row>
        <row r="153">
          <cell r="C153" t="str">
            <v>Wolverhampton</v>
          </cell>
        </row>
        <row r="154">
          <cell r="C154" t="str">
            <v>Worcestershire</v>
          </cell>
        </row>
        <row r="155">
          <cell r="C155" t="str">
            <v>York</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
      <sheetName val="Index for local measures"/>
      <sheetName val="Basket Indicators Summary"/>
      <sheetName val="Index for national measures"/>
      <sheetName val="Strategy Indicators Summary"/>
      <sheetName val="Percentile rank"/>
      <sheetName val="Strategy Dashboard"/>
      <sheetName val="Latest data"/>
      <sheetName val="Terms and Conditions"/>
      <sheetName val="L2_FSM_age19"/>
      <sheetName val="LAC_GCSE"/>
      <sheetName val="FSM_nonFSM_KS2"/>
      <sheetName val="FSM_nonFSM_KS4"/>
      <sheetName val="SEN_nonSEN_KS4"/>
      <sheetName val="Prog. HE(gap)"/>
      <sheetName val="Prog. HE(FSM)"/>
      <sheetName val="Prog. HE(non-FSM)"/>
      <sheetName val="Prog. HE(all)"/>
      <sheetName val="Conceptions_u18"/>
      <sheetName val="Child Poverty"/>
      <sheetName val="NEETs"/>
      <sheetName val="DisAdults_Employment"/>
      <sheetName val="Adults_MH"/>
      <sheetName val="Overall_Employment"/>
      <sheetName val="Female_Employment"/>
      <sheetName val="Male_Employment"/>
      <sheetName val="Level 2 Qual"/>
      <sheetName val="Median Earnings"/>
      <sheetName val="Public transport"/>
      <sheetName val="Time_HB"/>
      <sheetName val="Low Energy Rating"/>
      <sheetName val="High Energy Rating"/>
      <sheetName val="Young offenders"/>
      <sheetName val="Low Birth Weight"/>
      <sheetName val="Children_Workless"/>
      <sheetName val="Children_Working"/>
      <sheetName val="Households_wait"/>
      <sheetName val="underweight_reception"/>
      <sheetName val="obese_reception"/>
      <sheetName val="underweight_yr6"/>
      <sheetName val="obese_yr6"/>
      <sheetName val="Life expectancy_m"/>
      <sheetName val="Life expectancy_f"/>
      <sheetName val="Internal_migration_0-15"/>
      <sheetName val="EYFSP"/>
      <sheetName val="Children in Need"/>
      <sheetName val="Infant_mortality"/>
      <sheetName val="Pupil_absence"/>
      <sheetName val="Affordable_housing"/>
      <sheetName val="Childcare_take_up"/>
      <sheetName val="Strategy Indicators FRs"/>
      <sheetName val="Strategy Indicators FCs"/>
      <sheetName val="Strategy Indicators LCs"/>
    </sheetNames>
    <sheetDataSet>
      <sheetData sheetId="0" refreshError="1"/>
      <sheetData sheetId="1" refreshError="1"/>
      <sheetData sheetId="2">
        <row r="3">
          <cell r="G3" t="str">
            <v>Barking and Dagenham</v>
          </cell>
        </row>
      </sheetData>
      <sheetData sheetId="3" refreshError="1"/>
      <sheetData sheetId="4" refreshError="1"/>
      <sheetData sheetId="5" refreshError="1"/>
      <sheetData sheetId="6" refreshError="1"/>
      <sheetData sheetId="7">
        <row r="4">
          <cell r="C4" t="str">
            <v>Barking and Dagenham</v>
          </cell>
        </row>
        <row r="5">
          <cell r="C5" t="str">
            <v>Barnet</v>
          </cell>
        </row>
        <row r="6">
          <cell r="C6" t="str">
            <v>Barnsley</v>
          </cell>
        </row>
        <row r="7">
          <cell r="C7" t="str">
            <v>Bath and North East Somerset</v>
          </cell>
        </row>
        <row r="8">
          <cell r="C8" t="str">
            <v>Bedford</v>
          </cell>
        </row>
        <row r="9">
          <cell r="C9" t="str">
            <v>Bexley</v>
          </cell>
        </row>
        <row r="10">
          <cell r="C10" t="str">
            <v>Birmingham</v>
          </cell>
        </row>
        <row r="11">
          <cell r="C11" t="str">
            <v>Blackburn with Darwen</v>
          </cell>
        </row>
        <row r="12">
          <cell r="C12" t="str">
            <v>Blackpool</v>
          </cell>
        </row>
        <row r="13">
          <cell r="C13" t="str">
            <v>Bolton</v>
          </cell>
        </row>
        <row r="14">
          <cell r="C14" t="str">
            <v>Bournemouth</v>
          </cell>
        </row>
        <row r="15">
          <cell r="C15" t="str">
            <v>Bracknell Forest</v>
          </cell>
        </row>
        <row r="16">
          <cell r="C16" t="str">
            <v>Bradford</v>
          </cell>
        </row>
        <row r="17">
          <cell r="C17" t="str">
            <v>Brent</v>
          </cell>
        </row>
        <row r="18">
          <cell r="C18" t="str">
            <v>Brighton and Hove</v>
          </cell>
        </row>
        <row r="19">
          <cell r="C19" t="str">
            <v>Bristol, City of</v>
          </cell>
        </row>
        <row r="20">
          <cell r="C20" t="str">
            <v>Bromley</v>
          </cell>
        </row>
        <row r="21">
          <cell r="C21" t="str">
            <v>Buckinghamshire</v>
          </cell>
        </row>
        <row r="22">
          <cell r="C22" t="str">
            <v>Bury</v>
          </cell>
        </row>
        <row r="23">
          <cell r="C23" t="str">
            <v>Calderdale</v>
          </cell>
        </row>
        <row r="24">
          <cell r="C24" t="str">
            <v>Cambridgeshire</v>
          </cell>
        </row>
        <row r="25">
          <cell r="C25" t="str">
            <v>Camden</v>
          </cell>
        </row>
        <row r="26">
          <cell r="C26" t="str">
            <v>Central Bedfordshire</v>
          </cell>
        </row>
        <row r="27">
          <cell r="C27" t="str">
            <v>Cheshire East</v>
          </cell>
        </row>
        <row r="28">
          <cell r="C28" t="str">
            <v>Cheshire West and Chester</v>
          </cell>
        </row>
        <row r="29">
          <cell r="C29" t="str">
            <v>City of London</v>
          </cell>
        </row>
        <row r="30">
          <cell r="C30" t="str">
            <v>Cornwall</v>
          </cell>
        </row>
        <row r="31">
          <cell r="C31" t="str">
            <v>Coventry</v>
          </cell>
        </row>
        <row r="32">
          <cell r="C32" t="str">
            <v>Croydon</v>
          </cell>
        </row>
        <row r="33">
          <cell r="C33" t="str">
            <v>Cumbria</v>
          </cell>
        </row>
        <row r="34">
          <cell r="C34" t="str">
            <v>Darlington</v>
          </cell>
        </row>
        <row r="35">
          <cell r="C35" t="str">
            <v>Derby</v>
          </cell>
        </row>
        <row r="36">
          <cell r="C36" t="str">
            <v>Derbyshire</v>
          </cell>
        </row>
        <row r="37">
          <cell r="C37" t="str">
            <v>Devon</v>
          </cell>
        </row>
        <row r="38">
          <cell r="C38" t="str">
            <v>Doncaster</v>
          </cell>
        </row>
        <row r="39">
          <cell r="C39" t="str">
            <v>Dorset</v>
          </cell>
        </row>
        <row r="40">
          <cell r="C40" t="str">
            <v>Dudley</v>
          </cell>
        </row>
        <row r="41">
          <cell r="C41" t="str">
            <v>Durham</v>
          </cell>
        </row>
        <row r="42">
          <cell r="C42" t="str">
            <v>Ealing</v>
          </cell>
        </row>
        <row r="43">
          <cell r="C43" t="str">
            <v>East Riding of Yorkshire</v>
          </cell>
        </row>
        <row r="44">
          <cell r="C44" t="str">
            <v>East Sussex</v>
          </cell>
        </row>
        <row r="45">
          <cell r="C45" t="str">
            <v>Enfield</v>
          </cell>
        </row>
        <row r="46">
          <cell r="C46" t="str">
            <v>Essex</v>
          </cell>
        </row>
        <row r="47">
          <cell r="C47" t="str">
            <v>Gateshead</v>
          </cell>
        </row>
        <row r="48">
          <cell r="C48" t="str">
            <v>Gloucestershire</v>
          </cell>
        </row>
        <row r="49">
          <cell r="C49" t="str">
            <v>Greenwich</v>
          </cell>
        </row>
        <row r="50">
          <cell r="C50" t="str">
            <v>Hackney</v>
          </cell>
        </row>
        <row r="51">
          <cell r="C51" t="str">
            <v>Halton</v>
          </cell>
        </row>
        <row r="52">
          <cell r="C52" t="str">
            <v>Hammersmith and Fulham</v>
          </cell>
        </row>
        <row r="53">
          <cell r="C53" t="str">
            <v>Hampshire</v>
          </cell>
        </row>
        <row r="54">
          <cell r="C54" t="str">
            <v>Haringey</v>
          </cell>
        </row>
        <row r="55">
          <cell r="C55" t="str">
            <v>Harrow</v>
          </cell>
        </row>
        <row r="56">
          <cell r="C56" t="str">
            <v>Hartlepool</v>
          </cell>
        </row>
        <row r="57">
          <cell r="C57" t="str">
            <v>Havering</v>
          </cell>
        </row>
        <row r="58">
          <cell r="C58" t="str">
            <v>Herefordshire, County of</v>
          </cell>
        </row>
        <row r="59">
          <cell r="C59" t="str">
            <v>Hertfordshire</v>
          </cell>
        </row>
        <row r="60">
          <cell r="C60" t="str">
            <v>Hillingdon</v>
          </cell>
        </row>
        <row r="61">
          <cell r="C61" t="str">
            <v>Hounslow</v>
          </cell>
        </row>
        <row r="62">
          <cell r="C62" t="str">
            <v>Isle of Wight</v>
          </cell>
        </row>
        <row r="63">
          <cell r="C63" t="str">
            <v>Isles of Scilly</v>
          </cell>
        </row>
        <row r="64">
          <cell r="C64" t="str">
            <v>Islington</v>
          </cell>
        </row>
        <row r="65">
          <cell r="C65" t="str">
            <v>Kensington and Chelsea</v>
          </cell>
        </row>
        <row r="66">
          <cell r="C66" t="str">
            <v>Kent</v>
          </cell>
        </row>
        <row r="67">
          <cell r="C67" t="str">
            <v>Kingston upon Hull, City of</v>
          </cell>
        </row>
        <row r="68">
          <cell r="C68" t="str">
            <v>Kingston upon Thames</v>
          </cell>
        </row>
        <row r="69">
          <cell r="C69" t="str">
            <v>Kirklees</v>
          </cell>
        </row>
        <row r="70">
          <cell r="C70" t="str">
            <v>Knowsley</v>
          </cell>
        </row>
        <row r="71">
          <cell r="C71" t="str">
            <v>Lambeth</v>
          </cell>
        </row>
        <row r="72">
          <cell r="C72" t="str">
            <v>Lancashire</v>
          </cell>
        </row>
        <row r="73">
          <cell r="C73" t="str">
            <v>Leeds</v>
          </cell>
        </row>
        <row r="74">
          <cell r="C74" t="str">
            <v>Leicester</v>
          </cell>
        </row>
        <row r="75">
          <cell r="C75" t="str">
            <v>Leicestershire</v>
          </cell>
        </row>
        <row r="76">
          <cell r="C76" t="str">
            <v>Lewisham</v>
          </cell>
        </row>
        <row r="77">
          <cell r="C77" t="str">
            <v>Lincolnshire</v>
          </cell>
        </row>
        <row r="78">
          <cell r="C78" t="str">
            <v>Liverpool</v>
          </cell>
        </row>
        <row r="79">
          <cell r="C79" t="str">
            <v>Luton</v>
          </cell>
        </row>
        <row r="80">
          <cell r="C80" t="str">
            <v>Manchester</v>
          </cell>
        </row>
        <row r="81">
          <cell r="C81" t="str">
            <v>Medway</v>
          </cell>
        </row>
        <row r="82">
          <cell r="C82" t="str">
            <v>Merton</v>
          </cell>
        </row>
        <row r="83">
          <cell r="C83" t="str">
            <v>Middlesbrough</v>
          </cell>
        </row>
        <row r="84">
          <cell r="C84" t="str">
            <v>Milton Keynes</v>
          </cell>
        </row>
        <row r="85">
          <cell r="C85" t="str">
            <v>Newcastle upon Tyne</v>
          </cell>
        </row>
        <row r="86">
          <cell r="C86" t="str">
            <v>Newham</v>
          </cell>
        </row>
        <row r="87">
          <cell r="C87" t="str">
            <v>Norfolk</v>
          </cell>
        </row>
        <row r="88">
          <cell r="C88" t="str">
            <v>North East Lincolnshire</v>
          </cell>
        </row>
        <row r="89">
          <cell r="C89" t="str">
            <v>North Lincolnshire</v>
          </cell>
        </row>
        <row r="90">
          <cell r="C90" t="str">
            <v>North Somerset</v>
          </cell>
        </row>
        <row r="91">
          <cell r="C91" t="str">
            <v>North Tyneside</v>
          </cell>
        </row>
        <row r="92">
          <cell r="C92" t="str">
            <v>North Yorkshire</v>
          </cell>
        </row>
        <row r="93">
          <cell r="C93" t="str">
            <v>Northamptonshire</v>
          </cell>
        </row>
        <row r="94">
          <cell r="C94" t="str">
            <v>Northumberland</v>
          </cell>
        </row>
        <row r="95">
          <cell r="C95" t="str">
            <v>Nottingham</v>
          </cell>
        </row>
        <row r="96">
          <cell r="C96" t="str">
            <v>Nottinghamshire</v>
          </cell>
        </row>
        <row r="97">
          <cell r="C97" t="str">
            <v>Oldham</v>
          </cell>
        </row>
        <row r="98">
          <cell r="C98" t="str">
            <v>Oxfordshire</v>
          </cell>
        </row>
        <row r="99">
          <cell r="C99" t="str">
            <v>Peterborough</v>
          </cell>
        </row>
        <row r="100">
          <cell r="C100" t="str">
            <v>Plymouth</v>
          </cell>
        </row>
        <row r="101">
          <cell r="C101" t="str">
            <v>Poole</v>
          </cell>
        </row>
        <row r="102">
          <cell r="C102" t="str">
            <v>Portsmouth</v>
          </cell>
        </row>
        <row r="103">
          <cell r="C103" t="str">
            <v>Reading</v>
          </cell>
        </row>
        <row r="104">
          <cell r="C104" t="str">
            <v>Redbridge</v>
          </cell>
        </row>
        <row r="105">
          <cell r="C105" t="str">
            <v>Redcar and Cleveland</v>
          </cell>
        </row>
        <row r="106">
          <cell r="C106" t="str">
            <v>Richmond upon Thames</v>
          </cell>
        </row>
        <row r="107">
          <cell r="C107" t="str">
            <v>Rochdale</v>
          </cell>
        </row>
        <row r="108">
          <cell r="C108" t="str">
            <v>Rotherham</v>
          </cell>
        </row>
        <row r="109">
          <cell r="C109" t="str">
            <v>Rutland</v>
          </cell>
        </row>
        <row r="110">
          <cell r="C110" t="str">
            <v>Salford</v>
          </cell>
        </row>
        <row r="111">
          <cell r="C111" t="str">
            <v>Sandwell</v>
          </cell>
        </row>
        <row r="112">
          <cell r="C112" t="str">
            <v>Sefton</v>
          </cell>
        </row>
        <row r="113">
          <cell r="C113" t="str">
            <v>Sheffield</v>
          </cell>
        </row>
        <row r="114">
          <cell r="C114" t="str">
            <v>Shropshire</v>
          </cell>
        </row>
        <row r="115">
          <cell r="C115" t="str">
            <v>Slough</v>
          </cell>
        </row>
        <row r="116">
          <cell r="C116" t="str">
            <v>Solihull</v>
          </cell>
        </row>
        <row r="117">
          <cell r="C117" t="str">
            <v>Somerset</v>
          </cell>
        </row>
        <row r="118">
          <cell r="C118" t="str">
            <v>South Gloucestershire</v>
          </cell>
        </row>
        <row r="119">
          <cell r="C119" t="str">
            <v>South Tyneside</v>
          </cell>
        </row>
        <row r="120">
          <cell r="C120" t="str">
            <v>Southampton</v>
          </cell>
        </row>
        <row r="121">
          <cell r="C121" t="str">
            <v>Southend-on-Sea</v>
          </cell>
        </row>
        <row r="122">
          <cell r="C122" t="str">
            <v>Southwark</v>
          </cell>
        </row>
        <row r="123">
          <cell r="C123" t="str">
            <v>St. Helens</v>
          </cell>
        </row>
        <row r="124">
          <cell r="C124" t="str">
            <v>Staffordshire</v>
          </cell>
        </row>
        <row r="125">
          <cell r="C125" t="str">
            <v>Stockport</v>
          </cell>
        </row>
        <row r="126">
          <cell r="C126" t="str">
            <v>Stockton-on-Tees</v>
          </cell>
        </row>
        <row r="127">
          <cell r="C127" t="str">
            <v>Stoke-on-Trent</v>
          </cell>
        </row>
        <row r="128">
          <cell r="C128" t="str">
            <v>Suffolk</v>
          </cell>
        </row>
        <row r="129">
          <cell r="C129" t="str">
            <v>Sunderland</v>
          </cell>
        </row>
        <row r="130">
          <cell r="C130" t="str">
            <v>Surrey</v>
          </cell>
        </row>
        <row r="131">
          <cell r="C131" t="str">
            <v>Sutton</v>
          </cell>
        </row>
        <row r="132">
          <cell r="C132" t="str">
            <v>Swindon</v>
          </cell>
        </row>
        <row r="133">
          <cell r="C133" t="str">
            <v>Tameside</v>
          </cell>
        </row>
        <row r="134">
          <cell r="C134" t="str">
            <v>Telford and Wrekin</v>
          </cell>
        </row>
        <row r="135">
          <cell r="C135" t="str">
            <v>Thurrock</v>
          </cell>
        </row>
        <row r="136">
          <cell r="C136" t="str">
            <v>Torbay</v>
          </cell>
        </row>
        <row r="137">
          <cell r="C137" t="str">
            <v>Tower Hamlets</v>
          </cell>
        </row>
        <row r="138">
          <cell r="C138" t="str">
            <v>Trafford</v>
          </cell>
        </row>
        <row r="139">
          <cell r="C139" t="str">
            <v>Wakefield</v>
          </cell>
        </row>
        <row r="140">
          <cell r="C140" t="str">
            <v>Walsall</v>
          </cell>
        </row>
        <row r="141">
          <cell r="C141" t="str">
            <v>Waltham Forest</v>
          </cell>
        </row>
        <row r="142">
          <cell r="C142" t="str">
            <v>Wandsworth</v>
          </cell>
        </row>
        <row r="143">
          <cell r="C143" t="str">
            <v>Warrington</v>
          </cell>
        </row>
        <row r="144">
          <cell r="C144" t="str">
            <v>Warwickshire</v>
          </cell>
        </row>
        <row r="145">
          <cell r="C145" t="str">
            <v>West Berkshire</v>
          </cell>
        </row>
        <row r="146">
          <cell r="C146" t="str">
            <v>West Sussex</v>
          </cell>
        </row>
        <row r="147">
          <cell r="C147" t="str">
            <v>Westminster</v>
          </cell>
        </row>
        <row r="148">
          <cell r="C148" t="str">
            <v>Wigan</v>
          </cell>
        </row>
        <row r="149">
          <cell r="C149" t="str">
            <v>Wiltshire</v>
          </cell>
        </row>
        <row r="150">
          <cell r="C150" t="str">
            <v>Windsor and Maidenhead</v>
          </cell>
        </row>
        <row r="151">
          <cell r="C151" t="str">
            <v>Wirral</v>
          </cell>
        </row>
        <row r="152">
          <cell r="C152" t="str">
            <v>Wokingham</v>
          </cell>
        </row>
        <row r="153">
          <cell r="C153" t="str">
            <v>Wolverhampton</v>
          </cell>
        </row>
        <row r="154">
          <cell r="C154" t="str">
            <v>Worcestershire</v>
          </cell>
        </row>
        <row r="155">
          <cell r="C155" t="str">
            <v>York</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
      <sheetName val="Index for local measures"/>
      <sheetName val="Basket Indicators Summary"/>
      <sheetName val="Index for national measures"/>
      <sheetName val="Strategy Indicators Summary"/>
      <sheetName val="Percentile rank"/>
      <sheetName val="Strategy Dashboard"/>
      <sheetName val="Latest data"/>
      <sheetName val="Terms and Conditions"/>
      <sheetName val="L2_FSM_age19"/>
      <sheetName val="LAC_GCSE"/>
      <sheetName val="FSM_nonFSM_KS2"/>
      <sheetName val="FSM_nonFSM_KS4"/>
      <sheetName val="SEN_nonSEN_KS4"/>
      <sheetName val="Prog. HE(gap)"/>
      <sheetName val="Prog. HE(FSM)"/>
      <sheetName val="Prog. HE(non-FSM)"/>
      <sheetName val="Prog. HE(all)"/>
      <sheetName val="Conceptions_u18"/>
      <sheetName val="Child Poverty"/>
      <sheetName val="NEETs"/>
      <sheetName val="DisAdults_Employment"/>
      <sheetName val="Adults_MH"/>
      <sheetName val="Overall_Employment"/>
      <sheetName val="Female_Employment"/>
      <sheetName val="Male_Employment"/>
      <sheetName val="Level 2 Qual"/>
      <sheetName val="Median Earnings"/>
      <sheetName val="Public transport"/>
      <sheetName val="Time_HB"/>
      <sheetName val="Low Energy Rating"/>
      <sheetName val="High Energy Rating"/>
      <sheetName val="Young offenders"/>
      <sheetName val="Low Birth Weight"/>
      <sheetName val="Children_Workless"/>
      <sheetName val="Children_Working"/>
      <sheetName val="Households_wait"/>
      <sheetName val="underweight_reception"/>
      <sheetName val="obese_reception"/>
      <sheetName val="underweight_yr6"/>
      <sheetName val="obese_yr6"/>
      <sheetName val="Life expectancy_m"/>
      <sheetName val="Life expectancy_f"/>
      <sheetName val="Internal_migration_0-15"/>
      <sheetName val="EYFSP"/>
      <sheetName val="Children in Need"/>
      <sheetName val="Infant_mortality"/>
      <sheetName val="Pupil_absence"/>
      <sheetName val="Affordable_housing"/>
      <sheetName val="Childcare_take_up"/>
      <sheetName val="Strategy Indicators FRs"/>
      <sheetName val="Strategy Indicators FCs"/>
      <sheetName val="Strategy Indicators LCs"/>
    </sheetNames>
    <sheetDataSet>
      <sheetData sheetId="0"/>
      <sheetData sheetId="1"/>
      <sheetData sheetId="2">
        <row r="3">
          <cell r="G3" t="str">
            <v>Barking and Dagenham</v>
          </cell>
        </row>
      </sheetData>
      <sheetData sheetId="3"/>
      <sheetData sheetId="4"/>
      <sheetData sheetId="5"/>
      <sheetData sheetId="6"/>
      <sheetData sheetId="7">
        <row r="4">
          <cell r="C4" t="str">
            <v>Barking and Dagenham</v>
          </cell>
        </row>
        <row r="5">
          <cell r="C5" t="str">
            <v>Barnet</v>
          </cell>
        </row>
        <row r="6">
          <cell r="C6" t="str">
            <v>Barnsley</v>
          </cell>
        </row>
        <row r="7">
          <cell r="C7" t="str">
            <v>Bath and North East Somerset</v>
          </cell>
        </row>
        <row r="8">
          <cell r="C8" t="str">
            <v>Bedford</v>
          </cell>
        </row>
        <row r="9">
          <cell r="C9" t="str">
            <v>Bexley</v>
          </cell>
        </row>
        <row r="10">
          <cell r="C10" t="str">
            <v>Birmingham</v>
          </cell>
        </row>
        <row r="11">
          <cell r="C11" t="str">
            <v>Blackburn with Darwen</v>
          </cell>
        </row>
        <row r="12">
          <cell r="C12" t="str">
            <v>Blackpool</v>
          </cell>
        </row>
        <row r="13">
          <cell r="C13" t="str">
            <v>Bolton</v>
          </cell>
        </row>
        <row r="14">
          <cell r="C14" t="str">
            <v>Bournemouth</v>
          </cell>
        </row>
        <row r="15">
          <cell r="C15" t="str">
            <v>Bracknell Forest</v>
          </cell>
        </row>
        <row r="16">
          <cell r="C16" t="str">
            <v>Bradford</v>
          </cell>
        </row>
        <row r="17">
          <cell r="C17" t="str">
            <v>Brent</v>
          </cell>
        </row>
        <row r="18">
          <cell r="C18" t="str">
            <v>Brighton and Hove</v>
          </cell>
        </row>
        <row r="19">
          <cell r="C19" t="str">
            <v>Bristol, City of</v>
          </cell>
        </row>
        <row r="20">
          <cell r="C20" t="str">
            <v>Bromley</v>
          </cell>
        </row>
        <row r="21">
          <cell r="C21" t="str">
            <v>Buckinghamshire</v>
          </cell>
        </row>
        <row r="22">
          <cell r="C22" t="str">
            <v>Bury</v>
          </cell>
        </row>
        <row r="23">
          <cell r="C23" t="str">
            <v>Calderdale</v>
          </cell>
        </row>
        <row r="24">
          <cell r="C24" t="str">
            <v>Cambridgeshire</v>
          </cell>
        </row>
        <row r="25">
          <cell r="C25" t="str">
            <v>Camden</v>
          </cell>
        </row>
        <row r="26">
          <cell r="C26" t="str">
            <v>Central Bedfordshire</v>
          </cell>
        </row>
        <row r="27">
          <cell r="C27" t="str">
            <v>Cheshire East</v>
          </cell>
        </row>
        <row r="28">
          <cell r="C28" t="str">
            <v>Cheshire West and Chester</v>
          </cell>
        </row>
        <row r="29">
          <cell r="C29" t="str">
            <v>City of London</v>
          </cell>
        </row>
        <row r="30">
          <cell r="C30" t="str">
            <v>Cornwall</v>
          </cell>
        </row>
        <row r="31">
          <cell r="C31" t="str">
            <v>Coventry</v>
          </cell>
        </row>
        <row r="32">
          <cell r="C32" t="str">
            <v>Croydon</v>
          </cell>
        </row>
        <row r="33">
          <cell r="C33" t="str">
            <v>Cumbria</v>
          </cell>
        </row>
        <row r="34">
          <cell r="C34" t="str">
            <v>Darlington</v>
          </cell>
        </row>
        <row r="35">
          <cell r="C35" t="str">
            <v>Derby</v>
          </cell>
        </row>
        <row r="36">
          <cell r="C36" t="str">
            <v>Derbyshire</v>
          </cell>
        </row>
        <row r="37">
          <cell r="C37" t="str">
            <v>Devon</v>
          </cell>
        </row>
        <row r="38">
          <cell r="C38" t="str">
            <v>Doncaster</v>
          </cell>
        </row>
        <row r="39">
          <cell r="C39" t="str">
            <v>Dorset</v>
          </cell>
        </row>
        <row r="40">
          <cell r="C40" t="str">
            <v>Dudley</v>
          </cell>
        </row>
        <row r="41">
          <cell r="C41" t="str">
            <v>Durham</v>
          </cell>
        </row>
        <row r="42">
          <cell r="C42" t="str">
            <v>Ealing</v>
          </cell>
        </row>
        <row r="43">
          <cell r="C43" t="str">
            <v>East Riding of Yorkshire</v>
          </cell>
        </row>
        <row r="44">
          <cell r="C44" t="str">
            <v>East Sussex</v>
          </cell>
        </row>
        <row r="45">
          <cell r="C45" t="str">
            <v>Enfield</v>
          </cell>
        </row>
        <row r="46">
          <cell r="C46" t="str">
            <v>Essex</v>
          </cell>
        </row>
        <row r="47">
          <cell r="C47" t="str">
            <v>Gateshead</v>
          </cell>
        </row>
        <row r="48">
          <cell r="C48" t="str">
            <v>Gloucestershire</v>
          </cell>
        </row>
        <row r="49">
          <cell r="C49" t="str">
            <v>Greenwich</v>
          </cell>
        </row>
        <row r="50">
          <cell r="C50" t="str">
            <v>Hackney</v>
          </cell>
        </row>
        <row r="51">
          <cell r="C51" t="str">
            <v>Halton</v>
          </cell>
        </row>
        <row r="52">
          <cell r="C52" t="str">
            <v>Hammersmith and Fulham</v>
          </cell>
        </row>
        <row r="53">
          <cell r="C53" t="str">
            <v>Hampshire</v>
          </cell>
        </row>
        <row r="54">
          <cell r="C54" t="str">
            <v>Haringey</v>
          </cell>
        </row>
        <row r="55">
          <cell r="C55" t="str">
            <v>Harrow</v>
          </cell>
        </row>
        <row r="56">
          <cell r="C56" t="str">
            <v>Hartlepool</v>
          </cell>
        </row>
        <row r="57">
          <cell r="C57" t="str">
            <v>Havering</v>
          </cell>
        </row>
        <row r="58">
          <cell r="C58" t="str">
            <v>Herefordshire, County of</v>
          </cell>
        </row>
        <row r="59">
          <cell r="C59" t="str">
            <v>Hertfordshire</v>
          </cell>
        </row>
        <row r="60">
          <cell r="C60" t="str">
            <v>Hillingdon</v>
          </cell>
        </row>
        <row r="61">
          <cell r="C61" t="str">
            <v>Hounslow</v>
          </cell>
        </row>
        <row r="62">
          <cell r="C62" t="str">
            <v>Isle of Wight</v>
          </cell>
        </row>
        <row r="63">
          <cell r="C63" t="str">
            <v>Isles of Scilly</v>
          </cell>
        </row>
        <row r="64">
          <cell r="C64" t="str">
            <v>Islington</v>
          </cell>
        </row>
        <row r="65">
          <cell r="C65" t="str">
            <v>Kensington and Chelsea</v>
          </cell>
        </row>
        <row r="66">
          <cell r="C66" t="str">
            <v>Kent</v>
          </cell>
        </row>
        <row r="67">
          <cell r="C67" t="str">
            <v>Kingston upon Hull, City of</v>
          </cell>
        </row>
        <row r="68">
          <cell r="C68" t="str">
            <v>Kingston upon Thames</v>
          </cell>
        </row>
        <row r="69">
          <cell r="C69" t="str">
            <v>Kirklees</v>
          </cell>
        </row>
        <row r="70">
          <cell r="C70" t="str">
            <v>Knowsley</v>
          </cell>
        </row>
        <row r="71">
          <cell r="C71" t="str">
            <v>Lambeth</v>
          </cell>
        </row>
        <row r="72">
          <cell r="C72" t="str">
            <v>Lancashire</v>
          </cell>
        </row>
        <row r="73">
          <cell r="C73" t="str">
            <v>Leeds</v>
          </cell>
        </row>
        <row r="74">
          <cell r="C74" t="str">
            <v>Leicester</v>
          </cell>
        </row>
        <row r="75">
          <cell r="C75" t="str">
            <v>Leicestershire</v>
          </cell>
        </row>
        <row r="76">
          <cell r="C76" t="str">
            <v>Lewisham</v>
          </cell>
        </row>
        <row r="77">
          <cell r="C77" t="str">
            <v>Lincolnshire</v>
          </cell>
        </row>
        <row r="78">
          <cell r="C78" t="str">
            <v>Liverpool</v>
          </cell>
        </row>
        <row r="79">
          <cell r="C79" t="str">
            <v>Luton</v>
          </cell>
        </row>
        <row r="80">
          <cell r="C80" t="str">
            <v>Manchester</v>
          </cell>
        </row>
        <row r="81">
          <cell r="C81" t="str">
            <v>Medway</v>
          </cell>
        </row>
        <row r="82">
          <cell r="C82" t="str">
            <v>Merton</v>
          </cell>
        </row>
        <row r="83">
          <cell r="C83" t="str">
            <v>Middlesbrough</v>
          </cell>
        </row>
        <row r="84">
          <cell r="C84" t="str">
            <v>Milton Keynes</v>
          </cell>
        </row>
        <row r="85">
          <cell r="C85" t="str">
            <v>Newcastle upon Tyne</v>
          </cell>
        </row>
        <row r="86">
          <cell r="C86" t="str">
            <v>Newham</v>
          </cell>
        </row>
        <row r="87">
          <cell r="C87" t="str">
            <v>Norfolk</v>
          </cell>
        </row>
        <row r="88">
          <cell r="C88" t="str">
            <v>North East Lincolnshire</v>
          </cell>
        </row>
        <row r="89">
          <cell r="C89" t="str">
            <v>North Lincolnshire</v>
          </cell>
        </row>
        <row r="90">
          <cell r="C90" t="str">
            <v>North Somerset</v>
          </cell>
        </row>
        <row r="91">
          <cell r="C91" t="str">
            <v>North Tyneside</v>
          </cell>
        </row>
        <row r="92">
          <cell r="C92" t="str">
            <v>North Yorkshire</v>
          </cell>
        </row>
        <row r="93">
          <cell r="C93" t="str">
            <v>Northamptonshire</v>
          </cell>
        </row>
        <row r="94">
          <cell r="C94" t="str">
            <v>Northumberland</v>
          </cell>
        </row>
        <row r="95">
          <cell r="C95" t="str">
            <v>Nottingham</v>
          </cell>
        </row>
        <row r="96">
          <cell r="C96" t="str">
            <v>Nottinghamshire</v>
          </cell>
        </row>
        <row r="97">
          <cell r="C97" t="str">
            <v>Oldham</v>
          </cell>
        </row>
        <row r="98">
          <cell r="C98" t="str">
            <v>Oxfordshire</v>
          </cell>
        </row>
        <row r="99">
          <cell r="C99" t="str">
            <v>Peterborough</v>
          </cell>
        </row>
        <row r="100">
          <cell r="C100" t="str">
            <v>Plymouth</v>
          </cell>
        </row>
        <row r="101">
          <cell r="C101" t="str">
            <v>Poole</v>
          </cell>
        </row>
        <row r="102">
          <cell r="C102" t="str">
            <v>Portsmouth</v>
          </cell>
        </row>
        <row r="103">
          <cell r="C103" t="str">
            <v>Reading</v>
          </cell>
        </row>
        <row r="104">
          <cell r="C104" t="str">
            <v>Redbridge</v>
          </cell>
        </row>
        <row r="105">
          <cell r="C105" t="str">
            <v>Redcar and Cleveland</v>
          </cell>
        </row>
        <row r="106">
          <cell r="C106" t="str">
            <v>Richmond upon Thames</v>
          </cell>
        </row>
        <row r="107">
          <cell r="C107" t="str">
            <v>Rochdale</v>
          </cell>
        </row>
        <row r="108">
          <cell r="C108" t="str">
            <v>Rotherham</v>
          </cell>
        </row>
        <row r="109">
          <cell r="C109" t="str">
            <v>Rutland</v>
          </cell>
        </row>
        <row r="110">
          <cell r="C110" t="str">
            <v>Salford</v>
          </cell>
        </row>
        <row r="111">
          <cell r="C111" t="str">
            <v>Sandwell</v>
          </cell>
        </row>
        <row r="112">
          <cell r="C112" t="str">
            <v>Sefton</v>
          </cell>
        </row>
        <row r="113">
          <cell r="C113" t="str">
            <v>Sheffield</v>
          </cell>
        </row>
        <row r="114">
          <cell r="C114" t="str">
            <v>Shropshire</v>
          </cell>
        </row>
        <row r="115">
          <cell r="C115" t="str">
            <v>Slough</v>
          </cell>
        </row>
        <row r="116">
          <cell r="C116" t="str">
            <v>Solihull</v>
          </cell>
        </row>
        <row r="117">
          <cell r="C117" t="str">
            <v>Somerset</v>
          </cell>
        </row>
        <row r="118">
          <cell r="C118" t="str">
            <v>South Gloucestershire</v>
          </cell>
        </row>
        <row r="119">
          <cell r="C119" t="str">
            <v>South Tyneside</v>
          </cell>
        </row>
        <row r="120">
          <cell r="C120" t="str">
            <v>Southampton</v>
          </cell>
        </row>
        <row r="121">
          <cell r="C121" t="str">
            <v>Southend-on-Sea</v>
          </cell>
        </row>
        <row r="122">
          <cell r="C122" t="str">
            <v>Southwark</v>
          </cell>
        </row>
        <row r="123">
          <cell r="C123" t="str">
            <v>St. Helens</v>
          </cell>
        </row>
        <row r="124">
          <cell r="C124" t="str">
            <v>Staffordshire</v>
          </cell>
        </row>
        <row r="125">
          <cell r="C125" t="str">
            <v>Stockport</v>
          </cell>
        </row>
        <row r="126">
          <cell r="C126" t="str">
            <v>Stockton-on-Tees</v>
          </cell>
        </row>
        <row r="127">
          <cell r="C127" t="str">
            <v>Stoke-on-Trent</v>
          </cell>
        </row>
        <row r="128">
          <cell r="C128" t="str">
            <v>Suffolk</v>
          </cell>
        </row>
        <row r="129">
          <cell r="C129" t="str">
            <v>Sunderland</v>
          </cell>
        </row>
        <row r="130">
          <cell r="C130" t="str">
            <v>Surrey</v>
          </cell>
        </row>
        <row r="131">
          <cell r="C131" t="str">
            <v>Sutton</v>
          </cell>
        </row>
        <row r="132">
          <cell r="C132" t="str">
            <v>Swindon</v>
          </cell>
        </row>
        <row r="133">
          <cell r="C133" t="str">
            <v>Tameside</v>
          </cell>
        </row>
        <row r="134">
          <cell r="C134" t="str">
            <v>Telford and Wrekin</v>
          </cell>
        </row>
        <row r="135">
          <cell r="C135" t="str">
            <v>Thurrock</v>
          </cell>
        </row>
        <row r="136">
          <cell r="C136" t="str">
            <v>Torbay</v>
          </cell>
        </row>
        <row r="137">
          <cell r="C137" t="str">
            <v>Tower Hamlets</v>
          </cell>
        </row>
        <row r="138">
          <cell r="C138" t="str">
            <v>Trafford</v>
          </cell>
        </row>
        <row r="139">
          <cell r="C139" t="str">
            <v>Wakefield</v>
          </cell>
        </row>
        <row r="140">
          <cell r="C140" t="str">
            <v>Walsall</v>
          </cell>
        </row>
        <row r="141">
          <cell r="C141" t="str">
            <v>Waltham Forest</v>
          </cell>
        </row>
        <row r="142">
          <cell r="C142" t="str">
            <v>Wandsworth</v>
          </cell>
        </row>
        <row r="143">
          <cell r="C143" t="str">
            <v>Warrington</v>
          </cell>
        </row>
        <row r="144">
          <cell r="C144" t="str">
            <v>Warwickshire</v>
          </cell>
        </row>
        <row r="145">
          <cell r="C145" t="str">
            <v>West Berkshire</v>
          </cell>
        </row>
        <row r="146">
          <cell r="C146" t="str">
            <v>West Sussex</v>
          </cell>
        </row>
        <row r="147">
          <cell r="C147" t="str">
            <v>Westminster</v>
          </cell>
        </row>
        <row r="148">
          <cell r="C148" t="str">
            <v>Wigan</v>
          </cell>
        </row>
        <row r="149">
          <cell r="C149" t="str">
            <v>Wiltshire</v>
          </cell>
        </row>
        <row r="150">
          <cell r="C150" t="str">
            <v>Windsor and Maidenhead</v>
          </cell>
        </row>
        <row r="151">
          <cell r="C151" t="str">
            <v>Wirral</v>
          </cell>
        </row>
        <row r="152">
          <cell r="C152" t="str">
            <v>Wokingham</v>
          </cell>
        </row>
        <row r="153">
          <cell r="C153" t="str">
            <v>Wolverhampton</v>
          </cell>
        </row>
        <row r="154">
          <cell r="C154" t="str">
            <v>Worcestershire</v>
          </cell>
        </row>
        <row r="155">
          <cell r="C155" t="str">
            <v>York</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publications/child-poverty-strategy-2014-to-2017" TargetMode="External"/><Relationship Id="rId1" Type="http://schemas.openxmlformats.org/officeDocument/2006/relationships/hyperlink" Target="mailto:contacts.cpu@childpovertyunit.gsi.gov.uk?subject=Child%20poverty%20data%20tool%20query"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gov.uk/government/publications/nccis-management-information-requirement-2014-to-2015"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gov.uk/government/collections/statistics-attainment-at-19-year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publications/personal-tax-credits-children-in-low-income-families-local-measure"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www.ons.gov.uk/ons/publications/re-reference-tables.html?edition=tcm%3A77-226619" TargetMode="External"/><Relationship Id="rId13" Type="http://schemas.openxmlformats.org/officeDocument/2006/relationships/hyperlink" Target="http://www.education.gov.uk/rsgateway/DB/SFR/s001059/index.shtml" TargetMode="External"/><Relationship Id="rId18" Type="http://schemas.openxmlformats.org/officeDocument/2006/relationships/hyperlink" Target="http://www.ons.gov.uk/ons/rel/lmac/workless-households-for-regions-across-the-uk/workless-households-for-regions-across-the-uk--2013/rft-table-c2.xls" TargetMode="External"/><Relationship Id="rId26" Type="http://schemas.openxmlformats.org/officeDocument/2006/relationships/hyperlink" Target="http://www.bis.gov.uk/analysis/statistics/higher-education/official-statistics-releases/widening-participation-in-higher-education/widening-participation-in-higher-education-2012" TargetMode="External"/><Relationship Id="rId39" Type="http://schemas.openxmlformats.org/officeDocument/2006/relationships/hyperlink" Target="http://www.ic.nhs.uk/statistics-and-data-collections/health-and-lifestyles/obesity/national-child-measurement-programme-england-2010-11-school-year" TargetMode="External"/><Relationship Id="rId3" Type="http://schemas.openxmlformats.org/officeDocument/2006/relationships/hyperlink" Target="http://www.ons.gov.uk/ons/publications/re-reference-tables.html?edition=tcm%3A77-320857" TargetMode="External"/><Relationship Id="rId21" Type="http://schemas.openxmlformats.org/officeDocument/2006/relationships/hyperlink" Target="http://www.ons.gov.uk/ons/rel/ashe/annual-survey-of-hours-and-earnings/index.html%20Data%20for%20each%20year%20can%20be%20found%20in%20separate%20spreadsheets,%20Table%207%20is%20the%20one%20required.%20Revised%20results%20rather%20than%20provisional%20estimates%20used." TargetMode="External"/><Relationship Id="rId34" Type="http://schemas.openxmlformats.org/officeDocument/2006/relationships/hyperlink" Target="http://data.gov.uk/dataset/ni_176_-_working_age_people_with_access_to_employment_by_public_transport_and_other_specified_modes%20Download%20spreadsheet,%20click%20on%20index%20and%20navigate%20to%20indicator%20176" TargetMode="External"/><Relationship Id="rId42" Type="http://schemas.openxmlformats.org/officeDocument/2006/relationships/printerSettings" Target="../printerSettings/printerSettings6.bin"/><Relationship Id="rId7" Type="http://schemas.openxmlformats.org/officeDocument/2006/relationships/hyperlink" Target="https://www.gov.uk/government/statistics/characteristics-of-children-in-need-2013-to-2014The%20excel%20file%20can%20be%20found%20here:" TargetMode="External"/><Relationship Id="rId12" Type="http://schemas.openxmlformats.org/officeDocument/2006/relationships/hyperlink" Target="http://www.education.gov.uk/rsgateway/DB/SFR/s001046/index.shtml" TargetMode="External"/><Relationship Id="rId17" Type="http://schemas.openxmlformats.org/officeDocument/2006/relationships/hyperlink" Target="http://www.ons.gov.uk/ons/guide-method/method-quality/specific/labour-market/annual-survey-of-hours-and-earnings/annual-survey-of-hours-and-earnings/index.html" TargetMode="External"/><Relationship Id="rId25" Type="http://schemas.openxmlformats.org/officeDocument/2006/relationships/hyperlink" Target="https://www.gov.uk/government/statistics/pupil-absence-in-schools-in-england-autumn-2013-and-spring-2014" TargetMode="External"/><Relationship Id="rId33" Type="http://schemas.openxmlformats.org/officeDocument/2006/relationships/hyperlink" Target="https://www.gov.uk/government/uploads/system/uploads/attachment_data/file/240381/accessibility-statistics-guidance.pdf" TargetMode="External"/><Relationship Id="rId38" Type="http://schemas.openxmlformats.org/officeDocument/2006/relationships/hyperlink" Target="http://www.ic.nhs.uk/statistics-and-data-collections/health-and-lifestyles/obesity/national-child-measurement-programme-england-2010-11-school-year" TargetMode="External"/><Relationship Id="rId2" Type="http://schemas.openxmlformats.org/officeDocument/2006/relationships/hyperlink" Target="https://www.nomisweb.co.uk/" TargetMode="External"/><Relationship Id="rId16" Type="http://schemas.openxmlformats.org/officeDocument/2006/relationships/hyperlink" Target="http://www.education.gov.uk/rsgateway/DB/SFR/s001057/index.shtml" TargetMode="External"/><Relationship Id="rId20" Type="http://schemas.openxmlformats.org/officeDocument/2006/relationships/hyperlink" Target="https://www.gov.uk/government/statistics/housing-benefit-and-council-tax-benefit-statistics-on-speed-of-processing-2012-13" TargetMode="External"/><Relationship Id="rId29" Type="http://schemas.openxmlformats.org/officeDocument/2006/relationships/hyperlink" Target="https://www.gov.uk/government/statistics/personal-tax-credits-children-in-low-income-families-local-measure-2012-snapshot-as-at-31-august-2012" TargetMode="External"/><Relationship Id="rId41" Type="http://schemas.openxmlformats.org/officeDocument/2006/relationships/hyperlink" Target="https://www.gov.uk/government/statistics/eyfsp-attainment-by-pupil-characteristics-2013-to-2014" TargetMode="External"/><Relationship Id="rId1" Type="http://schemas.openxmlformats.org/officeDocument/2006/relationships/hyperlink" Target="http://www.ic.nhs.uk/statistics-and-data-collections/social-care/adult-social-care-information/social-care-and-mental-health-indicators-from-the-national-indicator-set--2010-11-final-release" TargetMode="External"/><Relationship Id="rId6" Type="http://schemas.openxmlformats.org/officeDocument/2006/relationships/hyperlink" Target="http://www.ons.gov.uk/ons/publications/re-reference-tables.html?edition=tcm%3A77-269805" TargetMode="External"/><Relationship Id="rId11" Type="http://schemas.openxmlformats.org/officeDocument/2006/relationships/hyperlink" Target="http://www.education.gov.uk/rsgateway/DB/SFR/s001047/index.shtml" TargetMode="External"/><Relationship Id="rId24" Type="http://schemas.openxmlformats.org/officeDocument/2006/relationships/hyperlink" Target="https://www.gov.uk/government/statistics/personal-tax-credits-finalised-award-statistics-small-area-data-lsoa-and-data-zone%20Data%20available%20at:" TargetMode="External"/><Relationship Id="rId32" Type="http://schemas.openxmlformats.org/officeDocument/2006/relationships/hyperlink" Target="https://www.nomisweb.co.uk/" TargetMode="External"/><Relationship Id="rId37" Type="http://schemas.openxmlformats.org/officeDocument/2006/relationships/hyperlink" Target="http://www.ic.nhs.uk/statistics-and-data-collections/health-and-lifestyles/obesity/national-child-measurement-programme-england-2010-11-school-year" TargetMode="External"/><Relationship Id="rId40" Type="http://schemas.openxmlformats.org/officeDocument/2006/relationships/hyperlink" Target="http://www.ons.gov.uk/ons/publications/re-reference-tables.html?edition=tcm%3A77-223356" TargetMode="External"/><Relationship Id="rId5" Type="http://schemas.openxmlformats.org/officeDocument/2006/relationships/hyperlink" Target="http://www.ons.gov.uk/ons/publications/re-reference-tables.html?edition=tcm%3A77-223356" TargetMode="External"/><Relationship Id="rId15" Type="http://schemas.openxmlformats.org/officeDocument/2006/relationships/hyperlink" Target="http://www.education.gov.uk/a0064101/16-to-18-year-olds-not-in-education-employment-or-training-neet" TargetMode="External"/><Relationship Id="rId23" Type="http://schemas.openxmlformats.org/officeDocument/2006/relationships/hyperlink" Target="http://www.education.gov.uk/rsgateway/DB/SFR/s001057/index.shtml" TargetMode="External"/><Relationship Id="rId28" Type="http://schemas.openxmlformats.org/officeDocument/2006/relationships/hyperlink" Target="http://www.bis.gov.uk/analysis/statistics/higher-education/official-statistics-releases/widening-participation-in-higher-education/widening-participation-in-higher-education-2012" TargetMode="External"/><Relationship Id="rId36" Type="http://schemas.openxmlformats.org/officeDocument/2006/relationships/hyperlink" Target="http://data.gov.uk/dataset/ni_176_-_working_age_people_with_access_to_employment_by_public_transport_and_other_specified_modes%20Download%20spreadsheet,%20click%20on%20index%20and%20navigate%20to%20indicator%20187b" TargetMode="External"/><Relationship Id="rId10" Type="http://schemas.openxmlformats.org/officeDocument/2006/relationships/hyperlink" Target="https://www.gov.uk/government/uploads/system/uploads/attachment_data/file/236822/sop_sfr_july13.pdf" TargetMode="External"/><Relationship Id="rId19" Type="http://schemas.openxmlformats.org/officeDocument/2006/relationships/hyperlink" Target="https://www.nomisweb.co.uk/articles/676.aspx" TargetMode="External"/><Relationship Id="rId31" Type="http://schemas.openxmlformats.org/officeDocument/2006/relationships/hyperlink" Target="https://www.nomisweb.co.uk/" TargetMode="External"/><Relationship Id="rId4" Type="http://schemas.openxmlformats.org/officeDocument/2006/relationships/hyperlink" Target="http://www.ic.nhs.uk/statistics-and-data-collections/health-and-lifestyles/obesity/national-child-measurement-programme-england-2010-11-school-year" TargetMode="External"/><Relationship Id="rId9" Type="http://schemas.openxmlformats.org/officeDocument/2006/relationships/hyperlink" Target="http://www.communities.gov.uk/housing/housingresearch/housingstatistics/housingstatisticsby/locallevelstatistics/499050/" TargetMode="External"/><Relationship Id="rId14" Type="http://schemas.openxmlformats.org/officeDocument/2006/relationships/hyperlink" Target="http://www.education.gov.uk/childrenandyoungpeople/healthandwellbeing/teenagepregnancy/a0064898/under-18-and-under-16-conception-statistics" TargetMode="External"/><Relationship Id="rId22" Type="http://schemas.openxmlformats.org/officeDocument/2006/relationships/hyperlink" Target="http://www.bis.gov.uk/analysis/statistics/higher-education/official-statistics-releases/widening-participation-in-higher-education/widening-participation-in-higher-education-2012" TargetMode="External"/><Relationship Id="rId27" Type="http://schemas.openxmlformats.org/officeDocument/2006/relationships/hyperlink" Target="http://www.bis.gov.uk/analysis/statistics/higher-education/official-statistics-releases/widening-participation-in-higher-education/widening-participation-in-higher-education-2012" TargetMode="External"/><Relationship Id="rId30" Type="http://schemas.openxmlformats.org/officeDocument/2006/relationships/hyperlink" Target="http://www.ic.nhs.uk/statistics-and-data-collections/social-care/adult-social-care-information/social-care-and-mental-health-indicators-from-the-national-indicator-set--2010-11-final-release" TargetMode="External"/><Relationship Id="rId35" Type="http://schemas.openxmlformats.org/officeDocument/2006/relationships/hyperlink" Target="http://data.gov.uk/dataset/ni_176_-_working_age_people_with_access_to_employment_by_public_transport_and_other_specified_modes%20Download%20spreadsheet,%20click%20on%20index%20and%20navigate%20to%20indicator%20187a"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8"/>
    <pageSetUpPr fitToPage="1"/>
  </sheetPr>
  <dimension ref="B7:R45"/>
  <sheetViews>
    <sheetView showGridLines="0" showRowColHeaders="0" tabSelected="1" zoomScale="85" zoomScaleNormal="85" zoomScaleSheetLayoutView="85" workbookViewId="0"/>
  </sheetViews>
  <sheetFormatPr defaultRowHeight="12.75" x14ac:dyDescent="0.2"/>
  <cols>
    <col min="1" max="1" width="0.88671875" style="28" customWidth="1"/>
    <col min="2" max="2" width="15" style="28" customWidth="1"/>
    <col min="3" max="3" width="8.88671875" style="28"/>
    <col min="4" max="4" width="7.33203125" style="28" customWidth="1"/>
    <col min="5" max="13" width="8.88671875" style="28"/>
    <col min="14" max="14" width="15.33203125" style="28" customWidth="1"/>
    <col min="15" max="15" width="8.21875" style="28" customWidth="1"/>
    <col min="16" max="256" width="8.88671875" style="28"/>
    <col min="257" max="257" width="0.88671875" style="28" customWidth="1"/>
    <col min="258" max="259" width="8.88671875" style="28"/>
    <col min="260" max="260" width="7.33203125" style="28" customWidth="1"/>
    <col min="261" max="269" width="8.88671875" style="28"/>
    <col min="270" max="270" width="15.33203125" style="28" customWidth="1"/>
    <col min="271" max="271" width="8.21875" style="28" customWidth="1"/>
    <col min="272" max="512" width="8.88671875" style="28"/>
    <col min="513" max="513" width="0.88671875" style="28" customWidth="1"/>
    <col min="514" max="515" width="8.88671875" style="28"/>
    <col min="516" max="516" width="7.33203125" style="28" customWidth="1"/>
    <col min="517" max="525" width="8.88671875" style="28"/>
    <col min="526" max="526" width="15.33203125" style="28" customWidth="1"/>
    <col min="527" max="527" width="8.21875" style="28" customWidth="1"/>
    <col min="528" max="768" width="8.88671875" style="28"/>
    <col min="769" max="769" width="0.88671875" style="28" customWidth="1"/>
    <col min="770" max="771" width="8.88671875" style="28"/>
    <col min="772" max="772" width="7.33203125" style="28" customWidth="1"/>
    <col min="773" max="781" width="8.88671875" style="28"/>
    <col min="782" max="782" width="15.33203125" style="28" customWidth="1"/>
    <col min="783" max="783" width="8.21875" style="28" customWidth="1"/>
    <col min="784" max="1024" width="8.88671875" style="28"/>
    <col min="1025" max="1025" width="0.88671875" style="28" customWidth="1"/>
    <col min="1026" max="1027" width="8.88671875" style="28"/>
    <col min="1028" max="1028" width="7.33203125" style="28" customWidth="1"/>
    <col min="1029" max="1037" width="8.88671875" style="28"/>
    <col min="1038" max="1038" width="15.33203125" style="28" customWidth="1"/>
    <col min="1039" max="1039" width="8.21875" style="28" customWidth="1"/>
    <col min="1040" max="1280" width="8.88671875" style="28"/>
    <col min="1281" max="1281" width="0.88671875" style="28" customWidth="1"/>
    <col min="1282" max="1283" width="8.88671875" style="28"/>
    <col min="1284" max="1284" width="7.33203125" style="28" customWidth="1"/>
    <col min="1285" max="1293" width="8.88671875" style="28"/>
    <col min="1294" max="1294" width="15.33203125" style="28" customWidth="1"/>
    <col min="1295" max="1295" width="8.21875" style="28" customWidth="1"/>
    <col min="1296" max="1536" width="8.88671875" style="28"/>
    <col min="1537" max="1537" width="0.88671875" style="28" customWidth="1"/>
    <col min="1538" max="1539" width="8.88671875" style="28"/>
    <col min="1540" max="1540" width="7.33203125" style="28" customWidth="1"/>
    <col min="1541" max="1549" width="8.88671875" style="28"/>
    <col min="1550" max="1550" width="15.33203125" style="28" customWidth="1"/>
    <col min="1551" max="1551" width="8.21875" style="28" customWidth="1"/>
    <col min="1552" max="1792" width="8.88671875" style="28"/>
    <col min="1793" max="1793" width="0.88671875" style="28" customWidth="1"/>
    <col min="1794" max="1795" width="8.88671875" style="28"/>
    <col min="1796" max="1796" width="7.33203125" style="28" customWidth="1"/>
    <col min="1797" max="1805" width="8.88671875" style="28"/>
    <col min="1806" max="1806" width="15.33203125" style="28" customWidth="1"/>
    <col min="1807" max="1807" width="8.21875" style="28" customWidth="1"/>
    <col min="1808" max="2048" width="8.88671875" style="28"/>
    <col min="2049" max="2049" width="0.88671875" style="28" customWidth="1"/>
    <col min="2050" max="2051" width="8.88671875" style="28"/>
    <col min="2052" max="2052" width="7.33203125" style="28" customWidth="1"/>
    <col min="2053" max="2061" width="8.88671875" style="28"/>
    <col min="2062" max="2062" width="15.33203125" style="28" customWidth="1"/>
    <col min="2063" max="2063" width="8.21875" style="28" customWidth="1"/>
    <col min="2064" max="2304" width="8.88671875" style="28"/>
    <col min="2305" max="2305" width="0.88671875" style="28" customWidth="1"/>
    <col min="2306" max="2307" width="8.88671875" style="28"/>
    <col min="2308" max="2308" width="7.33203125" style="28" customWidth="1"/>
    <col min="2309" max="2317" width="8.88671875" style="28"/>
    <col min="2318" max="2318" width="15.33203125" style="28" customWidth="1"/>
    <col min="2319" max="2319" width="8.21875" style="28" customWidth="1"/>
    <col min="2320" max="2560" width="8.88671875" style="28"/>
    <col min="2561" max="2561" width="0.88671875" style="28" customWidth="1"/>
    <col min="2562" max="2563" width="8.88671875" style="28"/>
    <col min="2564" max="2564" width="7.33203125" style="28" customWidth="1"/>
    <col min="2565" max="2573" width="8.88671875" style="28"/>
    <col min="2574" max="2574" width="15.33203125" style="28" customWidth="1"/>
    <col min="2575" max="2575" width="8.21875" style="28" customWidth="1"/>
    <col min="2576" max="2816" width="8.88671875" style="28"/>
    <col min="2817" max="2817" width="0.88671875" style="28" customWidth="1"/>
    <col min="2818" max="2819" width="8.88671875" style="28"/>
    <col min="2820" max="2820" width="7.33203125" style="28" customWidth="1"/>
    <col min="2821" max="2829" width="8.88671875" style="28"/>
    <col min="2830" max="2830" width="15.33203125" style="28" customWidth="1"/>
    <col min="2831" max="2831" width="8.21875" style="28" customWidth="1"/>
    <col min="2832" max="3072" width="8.88671875" style="28"/>
    <col min="3073" max="3073" width="0.88671875" style="28" customWidth="1"/>
    <col min="3074" max="3075" width="8.88671875" style="28"/>
    <col min="3076" max="3076" width="7.33203125" style="28" customWidth="1"/>
    <col min="3077" max="3085" width="8.88671875" style="28"/>
    <col min="3086" max="3086" width="15.33203125" style="28" customWidth="1"/>
    <col min="3087" max="3087" width="8.21875" style="28" customWidth="1"/>
    <col min="3088" max="3328" width="8.88671875" style="28"/>
    <col min="3329" max="3329" width="0.88671875" style="28" customWidth="1"/>
    <col min="3330" max="3331" width="8.88671875" style="28"/>
    <col min="3332" max="3332" width="7.33203125" style="28" customWidth="1"/>
    <col min="3333" max="3341" width="8.88671875" style="28"/>
    <col min="3342" max="3342" width="15.33203125" style="28" customWidth="1"/>
    <col min="3343" max="3343" width="8.21875" style="28" customWidth="1"/>
    <col min="3344" max="3584" width="8.88671875" style="28"/>
    <col min="3585" max="3585" width="0.88671875" style="28" customWidth="1"/>
    <col min="3586" max="3587" width="8.88671875" style="28"/>
    <col min="3588" max="3588" width="7.33203125" style="28" customWidth="1"/>
    <col min="3589" max="3597" width="8.88671875" style="28"/>
    <col min="3598" max="3598" width="15.33203125" style="28" customWidth="1"/>
    <col min="3599" max="3599" width="8.21875" style="28" customWidth="1"/>
    <col min="3600" max="3840" width="8.88671875" style="28"/>
    <col min="3841" max="3841" width="0.88671875" style="28" customWidth="1"/>
    <col min="3842" max="3843" width="8.88671875" style="28"/>
    <col min="3844" max="3844" width="7.33203125" style="28" customWidth="1"/>
    <col min="3845" max="3853" width="8.88671875" style="28"/>
    <col min="3854" max="3854" width="15.33203125" style="28" customWidth="1"/>
    <col min="3855" max="3855" width="8.21875" style="28" customWidth="1"/>
    <col min="3856" max="4096" width="8.88671875" style="28"/>
    <col min="4097" max="4097" width="0.88671875" style="28" customWidth="1"/>
    <col min="4098" max="4099" width="8.88671875" style="28"/>
    <col min="4100" max="4100" width="7.33203125" style="28" customWidth="1"/>
    <col min="4101" max="4109" width="8.88671875" style="28"/>
    <col min="4110" max="4110" width="15.33203125" style="28" customWidth="1"/>
    <col min="4111" max="4111" width="8.21875" style="28" customWidth="1"/>
    <col min="4112" max="4352" width="8.88671875" style="28"/>
    <col min="4353" max="4353" width="0.88671875" style="28" customWidth="1"/>
    <col min="4354" max="4355" width="8.88671875" style="28"/>
    <col min="4356" max="4356" width="7.33203125" style="28" customWidth="1"/>
    <col min="4357" max="4365" width="8.88671875" style="28"/>
    <col min="4366" max="4366" width="15.33203125" style="28" customWidth="1"/>
    <col min="4367" max="4367" width="8.21875" style="28" customWidth="1"/>
    <col min="4368" max="4608" width="8.88671875" style="28"/>
    <col min="4609" max="4609" width="0.88671875" style="28" customWidth="1"/>
    <col min="4610" max="4611" width="8.88671875" style="28"/>
    <col min="4612" max="4612" width="7.33203125" style="28" customWidth="1"/>
    <col min="4613" max="4621" width="8.88671875" style="28"/>
    <col min="4622" max="4622" width="15.33203125" style="28" customWidth="1"/>
    <col min="4623" max="4623" width="8.21875" style="28" customWidth="1"/>
    <col min="4624" max="4864" width="8.88671875" style="28"/>
    <col min="4865" max="4865" width="0.88671875" style="28" customWidth="1"/>
    <col min="4866" max="4867" width="8.88671875" style="28"/>
    <col min="4868" max="4868" width="7.33203125" style="28" customWidth="1"/>
    <col min="4869" max="4877" width="8.88671875" style="28"/>
    <col min="4878" max="4878" width="15.33203125" style="28" customWidth="1"/>
    <col min="4879" max="4879" width="8.21875" style="28" customWidth="1"/>
    <col min="4880" max="5120" width="8.88671875" style="28"/>
    <col min="5121" max="5121" width="0.88671875" style="28" customWidth="1"/>
    <col min="5122" max="5123" width="8.88671875" style="28"/>
    <col min="5124" max="5124" width="7.33203125" style="28" customWidth="1"/>
    <col min="5125" max="5133" width="8.88671875" style="28"/>
    <col min="5134" max="5134" width="15.33203125" style="28" customWidth="1"/>
    <col min="5135" max="5135" width="8.21875" style="28" customWidth="1"/>
    <col min="5136" max="5376" width="8.88671875" style="28"/>
    <col min="5377" max="5377" width="0.88671875" style="28" customWidth="1"/>
    <col min="5378" max="5379" width="8.88671875" style="28"/>
    <col min="5380" max="5380" width="7.33203125" style="28" customWidth="1"/>
    <col min="5381" max="5389" width="8.88671875" style="28"/>
    <col min="5390" max="5390" width="15.33203125" style="28" customWidth="1"/>
    <col min="5391" max="5391" width="8.21875" style="28" customWidth="1"/>
    <col min="5392" max="5632" width="8.88671875" style="28"/>
    <col min="5633" max="5633" width="0.88671875" style="28" customWidth="1"/>
    <col min="5634" max="5635" width="8.88671875" style="28"/>
    <col min="5636" max="5636" width="7.33203125" style="28" customWidth="1"/>
    <col min="5637" max="5645" width="8.88671875" style="28"/>
    <col min="5646" max="5646" width="15.33203125" style="28" customWidth="1"/>
    <col min="5647" max="5647" width="8.21875" style="28" customWidth="1"/>
    <col min="5648" max="5888" width="8.88671875" style="28"/>
    <col min="5889" max="5889" width="0.88671875" style="28" customWidth="1"/>
    <col min="5890" max="5891" width="8.88671875" style="28"/>
    <col min="5892" max="5892" width="7.33203125" style="28" customWidth="1"/>
    <col min="5893" max="5901" width="8.88671875" style="28"/>
    <col min="5902" max="5902" width="15.33203125" style="28" customWidth="1"/>
    <col min="5903" max="5903" width="8.21875" style="28" customWidth="1"/>
    <col min="5904" max="6144" width="8.88671875" style="28"/>
    <col min="6145" max="6145" width="0.88671875" style="28" customWidth="1"/>
    <col min="6146" max="6147" width="8.88671875" style="28"/>
    <col min="6148" max="6148" width="7.33203125" style="28" customWidth="1"/>
    <col min="6149" max="6157" width="8.88671875" style="28"/>
    <col min="6158" max="6158" width="15.33203125" style="28" customWidth="1"/>
    <col min="6159" max="6159" width="8.21875" style="28" customWidth="1"/>
    <col min="6160" max="6400" width="8.88671875" style="28"/>
    <col min="6401" max="6401" width="0.88671875" style="28" customWidth="1"/>
    <col min="6402" max="6403" width="8.88671875" style="28"/>
    <col min="6404" max="6404" width="7.33203125" style="28" customWidth="1"/>
    <col min="6405" max="6413" width="8.88671875" style="28"/>
    <col min="6414" max="6414" width="15.33203125" style="28" customWidth="1"/>
    <col min="6415" max="6415" width="8.21875" style="28" customWidth="1"/>
    <col min="6416" max="6656" width="8.88671875" style="28"/>
    <col min="6657" max="6657" width="0.88671875" style="28" customWidth="1"/>
    <col min="6658" max="6659" width="8.88671875" style="28"/>
    <col min="6660" max="6660" width="7.33203125" style="28" customWidth="1"/>
    <col min="6661" max="6669" width="8.88671875" style="28"/>
    <col min="6670" max="6670" width="15.33203125" style="28" customWidth="1"/>
    <col min="6671" max="6671" width="8.21875" style="28" customWidth="1"/>
    <col min="6672" max="6912" width="8.88671875" style="28"/>
    <col min="6913" max="6913" width="0.88671875" style="28" customWidth="1"/>
    <col min="6914" max="6915" width="8.88671875" style="28"/>
    <col min="6916" max="6916" width="7.33203125" style="28" customWidth="1"/>
    <col min="6917" max="6925" width="8.88671875" style="28"/>
    <col min="6926" max="6926" width="15.33203125" style="28" customWidth="1"/>
    <col min="6927" max="6927" width="8.21875" style="28" customWidth="1"/>
    <col min="6928" max="7168" width="8.88671875" style="28"/>
    <col min="7169" max="7169" width="0.88671875" style="28" customWidth="1"/>
    <col min="7170" max="7171" width="8.88671875" style="28"/>
    <col min="7172" max="7172" width="7.33203125" style="28" customWidth="1"/>
    <col min="7173" max="7181" width="8.88671875" style="28"/>
    <col min="7182" max="7182" width="15.33203125" style="28" customWidth="1"/>
    <col min="7183" max="7183" width="8.21875" style="28" customWidth="1"/>
    <col min="7184" max="7424" width="8.88671875" style="28"/>
    <col min="7425" max="7425" width="0.88671875" style="28" customWidth="1"/>
    <col min="7426" max="7427" width="8.88671875" style="28"/>
    <col min="7428" max="7428" width="7.33203125" style="28" customWidth="1"/>
    <col min="7429" max="7437" width="8.88671875" style="28"/>
    <col min="7438" max="7438" width="15.33203125" style="28" customWidth="1"/>
    <col min="7439" max="7439" width="8.21875" style="28" customWidth="1"/>
    <col min="7440" max="7680" width="8.88671875" style="28"/>
    <col min="7681" max="7681" width="0.88671875" style="28" customWidth="1"/>
    <col min="7682" max="7683" width="8.88671875" style="28"/>
    <col min="7684" max="7684" width="7.33203125" style="28" customWidth="1"/>
    <col min="7685" max="7693" width="8.88671875" style="28"/>
    <col min="7694" max="7694" width="15.33203125" style="28" customWidth="1"/>
    <col min="7695" max="7695" width="8.21875" style="28" customWidth="1"/>
    <col min="7696" max="7936" width="8.88671875" style="28"/>
    <col min="7937" max="7937" width="0.88671875" style="28" customWidth="1"/>
    <col min="7938" max="7939" width="8.88671875" style="28"/>
    <col min="7940" max="7940" width="7.33203125" style="28" customWidth="1"/>
    <col min="7941" max="7949" width="8.88671875" style="28"/>
    <col min="7950" max="7950" width="15.33203125" style="28" customWidth="1"/>
    <col min="7951" max="7951" width="8.21875" style="28" customWidth="1"/>
    <col min="7952" max="8192" width="8.88671875" style="28"/>
    <col min="8193" max="8193" width="0.88671875" style="28" customWidth="1"/>
    <col min="8194" max="8195" width="8.88671875" style="28"/>
    <col min="8196" max="8196" width="7.33203125" style="28" customWidth="1"/>
    <col min="8197" max="8205" width="8.88671875" style="28"/>
    <col min="8206" max="8206" width="15.33203125" style="28" customWidth="1"/>
    <col min="8207" max="8207" width="8.21875" style="28" customWidth="1"/>
    <col min="8208" max="8448" width="8.88671875" style="28"/>
    <col min="8449" max="8449" width="0.88671875" style="28" customWidth="1"/>
    <col min="8450" max="8451" width="8.88671875" style="28"/>
    <col min="8452" max="8452" width="7.33203125" style="28" customWidth="1"/>
    <col min="8453" max="8461" width="8.88671875" style="28"/>
    <col min="8462" max="8462" width="15.33203125" style="28" customWidth="1"/>
    <col min="8463" max="8463" width="8.21875" style="28" customWidth="1"/>
    <col min="8464" max="8704" width="8.88671875" style="28"/>
    <col min="8705" max="8705" width="0.88671875" style="28" customWidth="1"/>
    <col min="8706" max="8707" width="8.88671875" style="28"/>
    <col min="8708" max="8708" width="7.33203125" style="28" customWidth="1"/>
    <col min="8709" max="8717" width="8.88671875" style="28"/>
    <col min="8718" max="8718" width="15.33203125" style="28" customWidth="1"/>
    <col min="8719" max="8719" width="8.21875" style="28" customWidth="1"/>
    <col min="8720" max="8960" width="8.88671875" style="28"/>
    <col min="8961" max="8961" width="0.88671875" style="28" customWidth="1"/>
    <col min="8962" max="8963" width="8.88671875" style="28"/>
    <col min="8964" max="8964" width="7.33203125" style="28" customWidth="1"/>
    <col min="8965" max="8973" width="8.88671875" style="28"/>
    <col min="8974" max="8974" width="15.33203125" style="28" customWidth="1"/>
    <col min="8975" max="8975" width="8.21875" style="28" customWidth="1"/>
    <col min="8976" max="9216" width="8.88671875" style="28"/>
    <col min="9217" max="9217" width="0.88671875" style="28" customWidth="1"/>
    <col min="9218" max="9219" width="8.88671875" style="28"/>
    <col min="9220" max="9220" width="7.33203125" style="28" customWidth="1"/>
    <col min="9221" max="9229" width="8.88671875" style="28"/>
    <col min="9230" max="9230" width="15.33203125" style="28" customWidth="1"/>
    <col min="9231" max="9231" width="8.21875" style="28" customWidth="1"/>
    <col min="9232" max="9472" width="8.88671875" style="28"/>
    <col min="9473" max="9473" width="0.88671875" style="28" customWidth="1"/>
    <col min="9474" max="9475" width="8.88671875" style="28"/>
    <col min="9476" max="9476" width="7.33203125" style="28" customWidth="1"/>
    <col min="9477" max="9485" width="8.88671875" style="28"/>
    <col min="9486" max="9486" width="15.33203125" style="28" customWidth="1"/>
    <col min="9487" max="9487" width="8.21875" style="28" customWidth="1"/>
    <col min="9488" max="9728" width="8.88671875" style="28"/>
    <col min="9729" max="9729" width="0.88671875" style="28" customWidth="1"/>
    <col min="9730" max="9731" width="8.88671875" style="28"/>
    <col min="9732" max="9732" width="7.33203125" style="28" customWidth="1"/>
    <col min="9733" max="9741" width="8.88671875" style="28"/>
    <col min="9742" max="9742" width="15.33203125" style="28" customWidth="1"/>
    <col min="9743" max="9743" width="8.21875" style="28" customWidth="1"/>
    <col min="9744" max="9984" width="8.88671875" style="28"/>
    <col min="9985" max="9985" width="0.88671875" style="28" customWidth="1"/>
    <col min="9986" max="9987" width="8.88671875" style="28"/>
    <col min="9988" max="9988" width="7.33203125" style="28" customWidth="1"/>
    <col min="9989" max="9997" width="8.88671875" style="28"/>
    <col min="9998" max="9998" width="15.33203125" style="28" customWidth="1"/>
    <col min="9999" max="9999" width="8.21875" style="28" customWidth="1"/>
    <col min="10000" max="10240" width="8.88671875" style="28"/>
    <col min="10241" max="10241" width="0.88671875" style="28" customWidth="1"/>
    <col min="10242" max="10243" width="8.88671875" style="28"/>
    <col min="10244" max="10244" width="7.33203125" style="28" customWidth="1"/>
    <col min="10245" max="10253" width="8.88671875" style="28"/>
    <col min="10254" max="10254" width="15.33203125" style="28" customWidth="1"/>
    <col min="10255" max="10255" width="8.21875" style="28" customWidth="1"/>
    <col min="10256" max="10496" width="8.88671875" style="28"/>
    <col min="10497" max="10497" width="0.88671875" style="28" customWidth="1"/>
    <col min="10498" max="10499" width="8.88671875" style="28"/>
    <col min="10500" max="10500" width="7.33203125" style="28" customWidth="1"/>
    <col min="10501" max="10509" width="8.88671875" style="28"/>
    <col min="10510" max="10510" width="15.33203125" style="28" customWidth="1"/>
    <col min="10511" max="10511" width="8.21875" style="28" customWidth="1"/>
    <col min="10512" max="10752" width="8.88671875" style="28"/>
    <col min="10753" max="10753" width="0.88671875" style="28" customWidth="1"/>
    <col min="10754" max="10755" width="8.88671875" style="28"/>
    <col min="10756" max="10756" width="7.33203125" style="28" customWidth="1"/>
    <col min="10757" max="10765" width="8.88671875" style="28"/>
    <col min="10766" max="10766" width="15.33203125" style="28" customWidth="1"/>
    <col min="10767" max="10767" width="8.21875" style="28" customWidth="1"/>
    <col min="10768" max="11008" width="8.88671875" style="28"/>
    <col min="11009" max="11009" width="0.88671875" style="28" customWidth="1"/>
    <col min="11010" max="11011" width="8.88671875" style="28"/>
    <col min="11012" max="11012" width="7.33203125" style="28" customWidth="1"/>
    <col min="11013" max="11021" width="8.88671875" style="28"/>
    <col min="11022" max="11022" width="15.33203125" style="28" customWidth="1"/>
    <col min="11023" max="11023" width="8.21875" style="28" customWidth="1"/>
    <col min="11024" max="11264" width="8.88671875" style="28"/>
    <col min="11265" max="11265" width="0.88671875" style="28" customWidth="1"/>
    <col min="11266" max="11267" width="8.88671875" style="28"/>
    <col min="11268" max="11268" width="7.33203125" style="28" customWidth="1"/>
    <col min="11269" max="11277" width="8.88671875" style="28"/>
    <col min="11278" max="11278" width="15.33203125" style="28" customWidth="1"/>
    <col min="11279" max="11279" width="8.21875" style="28" customWidth="1"/>
    <col min="11280" max="11520" width="8.88671875" style="28"/>
    <col min="11521" max="11521" width="0.88671875" style="28" customWidth="1"/>
    <col min="11522" max="11523" width="8.88671875" style="28"/>
    <col min="11524" max="11524" width="7.33203125" style="28" customWidth="1"/>
    <col min="11525" max="11533" width="8.88671875" style="28"/>
    <col min="11534" max="11534" width="15.33203125" style="28" customWidth="1"/>
    <col min="11535" max="11535" width="8.21875" style="28" customWidth="1"/>
    <col min="11536" max="11776" width="8.88671875" style="28"/>
    <col min="11777" max="11777" width="0.88671875" style="28" customWidth="1"/>
    <col min="11778" max="11779" width="8.88671875" style="28"/>
    <col min="11780" max="11780" width="7.33203125" style="28" customWidth="1"/>
    <col min="11781" max="11789" width="8.88671875" style="28"/>
    <col min="11790" max="11790" width="15.33203125" style="28" customWidth="1"/>
    <col min="11791" max="11791" width="8.21875" style="28" customWidth="1"/>
    <col min="11792" max="12032" width="8.88671875" style="28"/>
    <col min="12033" max="12033" width="0.88671875" style="28" customWidth="1"/>
    <col min="12034" max="12035" width="8.88671875" style="28"/>
    <col min="12036" max="12036" width="7.33203125" style="28" customWidth="1"/>
    <col min="12037" max="12045" width="8.88671875" style="28"/>
    <col min="12046" max="12046" width="15.33203125" style="28" customWidth="1"/>
    <col min="12047" max="12047" width="8.21875" style="28" customWidth="1"/>
    <col min="12048" max="12288" width="8.88671875" style="28"/>
    <col min="12289" max="12289" width="0.88671875" style="28" customWidth="1"/>
    <col min="12290" max="12291" width="8.88671875" style="28"/>
    <col min="12292" max="12292" width="7.33203125" style="28" customWidth="1"/>
    <col min="12293" max="12301" width="8.88671875" style="28"/>
    <col min="12302" max="12302" width="15.33203125" style="28" customWidth="1"/>
    <col min="12303" max="12303" width="8.21875" style="28" customWidth="1"/>
    <col min="12304" max="12544" width="8.88671875" style="28"/>
    <col min="12545" max="12545" width="0.88671875" style="28" customWidth="1"/>
    <col min="12546" max="12547" width="8.88671875" style="28"/>
    <col min="12548" max="12548" width="7.33203125" style="28" customWidth="1"/>
    <col min="12549" max="12557" width="8.88671875" style="28"/>
    <col min="12558" max="12558" width="15.33203125" style="28" customWidth="1"/>
    <col min="12559" max="12559" width="8.21875" style="28" customWidth="1"/>
    <col min="12560" max="12800" width="8.88671875" style="28"/>
    <col min="12801" max="12801" width="0.88671875" style="28" customWidth="1"/>
    <col min="12802" max="12803" width="8.88671875" style="28"/>
    <col min="12804" max="12804" width="7.33203125" style="28" customWidth="1"/>
    <col min="12805" max="12813" width="8.88671875" style="28"/>
    <col min="12814" max="12814" width="15.33203125" style="28" customWidth="1"/>
    <col min="12815" max="12815" width="8.21875" style="28" customWidth="1"/>
    <col min="12816" max="13056" width="8.88671875" style="28"/>
    <col min="13057" max="13057" width="0.88671875" style="28" customWidth="1"/>
    <col min="13058" max="13059" width="8.88671875" style="28"/>
    <col min="13060" max="13060" width="7.33203125" style="28" customWidth="1"/>
    <col min="13061" max="13069" width="8.88671875" style="28"/>
    <col min="13070" max="13070" width="15.33203125" style="28" customWidth="1"/>
    <col min="13071" max="13071" width="8.21875" style="28" customWidth="1"/>
    <col min="13072" max="13312" width="8.88671875" style="28"/>
    <col min="13313" max="13313" width="0.88671875" style="28" customWidth="1"/>
    <col min="13314" max="13315" width="8.88671875" style="28"/>
    <col min="13316" max="13316" width="7.33203125" style="28" customWidth="1"/>
    <col min="13317" max="13325" width="8.88671875" style="28"/>
    <col min="13326" max="13326" width="15.33203125" style="28" customWidth="1"/>
    <col min="13327" max="13327" width="8.21875" style="28" customWidth="1"/>
    <col min="13328" max="13568" width="8.88671875" style="28"/>
    <col min="13569" max="13569" width="0.88671875" style="28" customWidth="1"/>
    <col min="13570" max="13571" width="8.88671875" style="28"/>
    <col min="13572" max="13572" width="7.33203125" style="28" customWidth="1"/>
    <col min="13573" max="13581" width="8.88671875" style="28"/>
    <col min="13582" max="13582" width="15.33203125" style="28" customWidth="1"/>
    <col min="13583" max="13583" width="8.21875" style="28" customWidth="1"/>
    <col min="13584" max="13824" width="8.88671875" style="28"/>
    <col min="13825" max="13825" width="0.88671875" style="28" customWidth="1"/>
    <col min="13826" max="13827" width="8.88671875" style="28"/>
    <col min="13828" max="13828" width="7.33203125" style="28" customWidth="1"/>
    <col min="13829" max="13837" width="8.88671875" style="28"/>
    <col min="13838" max="13838" width="15.33203125" style="28" customWidth="1"/>
    <col min="13839" max="13839" width="8.21875" style="28" customWidth="1"/>
    <col min="13840" max="14080" width="8.88671875" style="28"/>
    <col min="14081" max="14081" width="0.88671875" style="28" customWidth="1"/>
    <col min="14082" max="14083" width="8.88671875" style="28"/>
    <col min="14084" max="14084" width="7.33203125" style="28" customWidth="1"/>
    <col min="14085" max="14093" width="8.88671875" style="28"/>
    <col min="14094" max="14094" width="15.33203125" style="28" customWidth="1"/>
    <col min="14095" max="14095" width="8.21875" style="28" customWidth="1"/>
    <col min="14096" max="14336" width="8.88671875" style="28"/>
    <col min="14337" max="14337" width="0.88671875" style="28" customWidth="1"/>
    <col min="14338" max="14339" width="8.88671875" style="28"/>
    <col min="14340" max="14340" width="7.33203125" style="28" customWidth="1"/>
    <col min="14341" max="14349" width="8.88671875" style="28"/>
    <col min="14350" max="14350" width="15.33203125" style="28" customWidth="1"/>
    <col min="14351" max="14351" width="8.21875" style="28" customWidth="1"/>
    <col min="14352" max="14592" width="8.88671875" style="28"/>
    <col min="14593" max="14593" width="0.88671875" style="28" customWidth="1"/>
    <col min="14594" max="14595" width="8.88671875" style="28"/>
    <col min="14596" max="14596" width="7.33203125" style="28" customWidth="1"/>
    <col min="14597" max="14605" width="8.88671875" style="28"/>
    <col min="14606" max="14606" width="15.33203125" style="28" customWidth="1"/>
    <col min="14607" max="14607" width="8.21875" style="28" customWidth="1"/>
    <col min="14608" max="14848" width="8.88671875" style="28"/>
    <col min="14849" max="14849" width="0.88671875" style="28" customWidth="1"/>
    <col min="14850" max="14851" width="8.88671875" style="28"/>
    <col min="14852" max="14852" width="7.33203125" style="28" customWidth="1"/>
    <col min="14853" max="14861" width="8.88671875" style="28"/>
    <col min="14862" max="14862" width="15.33203125" style="28" customWidth="1"/>
    <col min="14863" max="14863" width="8.21875" style="28" customWidth="1"/>
    <col min="14864" max="15104" width="8.88671875" style="28"/>
    <col min="15105" max="15105" width="0.88671875" style="28" customWidth="1"/>
    <col min="15106" max="15107" width="8.88671875" style="28"/>
    <col min="15108" max="15108" width="7.33203125" style="28" customWidth="1"/>
    <col min="15109" max="15117" width="8.88671875" style="28"/>
    <col min="15118" max="15118" width="15.33203125" style="28" customWidth="1"/>
    <col min="15119" max="15119" width="8.21875" style="28" customWidth="1"/>
    <col min="15120" max="15360" width="8.88671875" style="28"/>
    <col min="15361" max="15361" width="0.88671875" style="28" customWidth="1"/>
    <col min="15362" max="15363" width="8.88671875" style="28"/>
    <col min="15364" max="15364" width="7.33203125" style="28" customWidth="1"/>
    <col min="15365" max="15373" width="8.88671875" style="28"/>
    <col min="15374" max="15374" width="15.33203125" style="28" customWidth="1"/>
    <col min="15375" max="15375" width="8.21875" style="28" customWidth="1"/>
    <col min="15376" max="15616" width="8.88671875" style="28"/>
    <col min="15617" max="15617" width="0.88671875" style="28" customWidth="1"/>
    <col min="15618" max="15619" width="8.88671875" style="28"/>
    <col min="15620" max="15620" width="7.33203125" style="28" customWidth="1"/>
    <col min="15621" max="15629" width="8.88671875" style="28"/>
    <col min="15630" max="15630" width="15.33203125" style="28" customWidth="1"/>
    <col min="15631" max="15631" width="8.21875" style="28" customWidth="1"/>
    <col min="15632" max="15872" width="8.88671875" style="28"/>
    <col min="15873" max="15873" width="0.88671875" style="28" customWidth="1"/>
    <col min="15874" max="15875" width="8.88671875" style="28"/>
    <col min="15876" max="15876" width="7.33203125" style="28" customWidth="1"/>
    <col min="15877" max="15885" width="8.88671875" style="28"/>
    <col min="15886" max="15886" width="15.33203125" style="28" customWidth="1"/>
    <col min="15887" max="15887" width="8.21875" style="28" customWidth="1"/>
    <col min="15888" max="16128" width="8.88671875" style="28"/>
    <col min="16129" max="16129" width="0.88671875" style="28" customWidth="1"/>
    <col min="16130" max="16131" width="8.88671875" style="28"/>
    <col min="16132" max="16132" width="7.33203125" style="28" customWidth="1"/>
    <col min="16133" max="16141" width="8.88671875" style="28"/>
    <col min="16142" max="16142" width="15.33203125" style="28" customWidth="1"/>
    <col min="16143" max="16143" width="8.21875" style="28" customWidth="1"/>
    <col min="16144" max="16384" width="8.88671875" style="28"/>
  </cols>
  <sheetData>
    <row r="7" spans="2:18" ht="22.5" customHeight="1" thickBot="1" x14ac:dyDescent="0.25">
      <c r="B7" s="527" t="s">
        <v>704</v>
      </c>
      <c r="C7" s="527"/>
      <c r="D7" s="527"/>
      <c r="E7" s="527"/>
      <c r="F7" s="527"/>
      <c r="G7" s="527"/>
      <c r="H7" s="527"/>
      <c r="I7" s="527"/>
      <c r="J7" s="527"/>
      <c r="K7" s="527"/>
      <c r="L7" s="527"/>
      <c r="M7" s="527"/>
      <c r="N7" s="527"/>
      <c r="O7" s="527"/>
      <c r="P7" s="527"/>
      <c r="Q7" s="125"/>
      <c r="R7" s="125"/>
    </row>
    <row r="9" spans="2:18" x14ac:dyDescent="0.2">
      <c r="B9" s="531" t="s">
        <v>992</v>
      </c>
      <c r="C9" s="531"/>
      <c r="D9" s="531"/>
      <c r="E9" s="531"/>
      <c r="F9" s="531"/>
      <c r="G9" s="531"/>
      <c r="H9" s="531"/>
      <c r="I9" s="531"/>
      <c r="J9" s="531"/>
      <c r="K9" s="531"/>
      <c r="L9" s="531"/>
      <c r="M9" s="531"/>
      <c r="N9" s="531"/>
      <c r="O9" s="531"/>
      <c r="P9" s="529"/>
      <c r="Q9" s="529"/>
    </row>
    <row r="10" spans="2:18" x14ac:dyDescent="0.2">
      <c r="B10" s="532"/>
      <c r="C10" s="532"/>
      <c r="D10" s="532"/>
      <c r="E10" s="532"/>
      <c r="F10" s="532"/>
      <c r="G10" s="532"/>
      <c r="H10" s="532"/>
      <c r="I10" s="532"/>
      <c r="J10" s="532"/>
      <c r="K10" s="532"/>
      <c r="L10" s="532"/>
      <c r="M10" s="532"/>
      <c r="N10" s="532"/>
      <c r="O10" s="532"/>
      <c r="P10" s="529"/>
      <c r="Q10" s="529"/>
    </row>
    <row r="11" spans="2:18" x14ac:dyDescent="0.2">
      <c r="B11" s="532"/>
      <c r="C11" s="532"/>
      <c r="D11" s="532"/>
      <c r="E11" s="532"/>
      <c r="F11" s="532"/>
      <c r="G11" s="532"/>
      <c r="H11" s="532"/>
      <c r="I11" s="532"/>
      <c r="J11" s="532"/>
      <c r="K11" s="532"/>
      <c r="L11" s="532"/>
      <c r="M11" s="532"/>
      <c r="N11" s="532"/>
      <c r="O11" s="532"/>
      <c r="P11" s="529"/>
      <c r="Q11" s="529"/>
    </row>
    <row r="12" spans="2:18" x14ac:dyDescent="0.2">
      <c r="B12" s="532"/>
      <c r="C12" s="532"/>
      <c r="D12" s="532"/>
      <c r="E12" s="532"/>
      <c r="F12" s="532"/>
      <c r="G12" s="532"/>
      <c r="H12" s="532"/>
      <c r="I12" s="532"/>
      <c r="J12" s="532"/>
      <c r="K12" s="532"/>
      <c r="L12" s="532"/>
      <c r="M12" s="532"/>
      <c r="N12" s="532"/>
      <c r="O12" s="532"/>
      <c r="P12" s="529"/>
      <c r="Q12" s="529"/>
    </row>
    <row r="14" spans="2:18" ht="15.75" x14ac:dyDescent="0.25">
      <c r="B14" s="26" t="s">
        <v>705</v>
      </c>
    </row>
    <row r="15" spans="2:18" ht="15" x14ac:dyDescent="0.25">
      <c r="B15" s="467" t="s">
        <v>1009</v>
      </c>
      <c r="C15" s="530" t="s">
        <v>1010</v>
      </c>
      <c r="D15" s="530"/>
      <c r="E15" s="530"/>
      <c r="F15" s="530"/>
      <c r="G15" s="530"/>
      <c r="H15" s="530"/>
      <c r="I15" s="530"/>
      <c r="J15" s="530"/>
    </row>
    <row r="16" spans="2:18" ht="15" x14ac:dyDescent="0.25">
      <c r="B16" s="467" t="s">
        <v>546</v>
      </c>
      <c r="C16" s="530" t="s">
        <v>1011</v>
      </c>
      <c r="D16" s="530"/>
      <c r="E16" s="530"/>
      <c r="F16" s="530"/>
      <c r="G16" s="530"/>
      <c r="H16" s="530"/>
      <c r="I16" s="530"/>
      <c r="J16" s="529"/>
      <c r="K16" s="529"/>
      <c r="L16" s="529"/>
      <c r="M16" s="126"/>
    </row>
    <row r="17" spans="2:18" ht="15" x14ac:dyDescent="0.25">
      <c r="B17" s="467" t="s">
        <v>989</v>
      </c>
      <c r="C17" s="530" t="s">
        <v>1012</v>
      </c>
      <c r="D17" s="530"/>
      <c r="E17" s="530"/>
      <c r="F17" s="530"/>
      <c r="G17" s="530"/>
      <c r="H17" s="530"/>
      <c r="I17" s="530"/>
      <c r="J17" s="529"/>
      <c r="K17" s="529"/>
      <c r="L17" s="529"/>
      <c r="M17" s="126"/>
    </row>
    <row r="18" spans="2:18" ht="15" x14ac:dyDescent="0.25">
      <c r="B18" s="467" t="s">
        <v>562</v>
      </c>
      <c r="C18" s="530" t="s">
        <v>1013</v>
      </c>
      <c r="D18" s="530"/>
      <c r="E18" s="530"/>
      <c r="F18" s="530"/>
      <c r="G18" s="530"/>
      <c r="H18" s="530"/>
      <c r="I18" s="530"/>
      <c r="J18" s="529"/>
      <c r="K18" s="529"/>
      <c r="L18" s="529"/>
      <c r="M18" s="126"/>
    </row>
    <row r="19" spans="2:18" ht="15" x14ac:dyDescent="0.25">
      <c r="B19" s="467" t="s">
        <v>990</v>
      </c>
      <c r="C19" s="530" t="s">
        <v>1014</v>
      </c>
      <c r="D19" s="530"/>
      <c r="E19" s="530"/>
      <c r="F19" s="530"/>
      <c r="G19" s="530"/>
      <c r="H19" s="530"/>
      <c r="I19" s="530"/>
      <c r="J19" s="530"/>
    </row>
    <row r="21" spans="2:18" ht="15.75" x14ac:dyDescent="0.25">
      <c r="B21" s="528" t="s">
        <v>706</v>
      </c>
      <c r="C21" s="529"/>
      <c r="D21" s="529"/>
    </row>
    <row r="22" spans="2:18" ht="15" x14ac:dyDescent="0.2">
      <c r="B22" s="530" t="s">
        <v>1018</v>
      </c>
      <c r="C22" s="530"/>
      <c r="D22" s="530"/>
      <c r="E22" s="530"/>
      <c r="F22" s="530"/>
      <c r="G22" s="530"/>
      <c r="H22" s="530"/>
      <c r="I22" s="530"/>
      <c r="J22" s="530"/>
      <c r="K22" s="530"/>
      <c r="L22" s="530"/>
      <c r="M22" s="530"/>
      <c r="N22" s="530"/>
      <c r="O22" s="530"/>
    </row>
    <row r="23" spans="2:18" x14ac:dyDescent="0.2">
      <c r="B23" s="530" t="s">
        <v>1019</v>
      </c>
      <c r="C23" s="530"/>
      <c r="D23" s="530"/>
      <c r="E23" s="530"/>
      <c r="F23" s="530"/>
      <c r="G23" s="530"/>
      <c r="H23" s="530"/>
      <c r="I23" s="530"/>
      <c r="J23" s="530"/>
      <c r="K23" s="530"/>
      <c r="L23" s="530"/>
      <c r="M23" s="530"/>
      <c r="N23" s="530"/>
      <c r="O23" s="409"/>
    </row>
    <row r="24" spans="2:18" x14ac:dyDescent="0.2">
      <c r="B24" s="530" t="s">
        <v>1020</v>
      </c>
      <c r="C24" s="530"/>
      <c r="D24" s="530"/>
      <c r="E24" s="530"/>
      <c r="F24" s="530"/>
      <c r="G24" s="530"/>
      <c r="H24" s="530"/>
      <c r="I24" s="530"/>
      <c r="J24" s="530"/>
      <c r="K24" s="530"/>
      <c r="L24" s="530"/>
      <c r="M24" s="530"/>
      <c r="N24" s="530"/>
      <c r="O24" s="530"/>
    </row>
    <row r="25" spans="2:18" x14ac:dyDescent="0.2">
      <c r="B25" s="530" t="s">
        <v>1021</v>
      </c>
      <c r="C25" s="530"/>
      <c r="D25" s="530"/>
      <c r="E25" s="530"/>
      <c r="F25" s="530"/>
      <c r="G25" s="530"/>
      <c r="H25" s="530"/>
      <c r="I25" s="530"/>
      <c r="J25" s="530"/>
      <c r="K25" s="530"/>
      <c r="L25" s="530"/>
      <c r="M25" s="530"/>
      <c r="N25" s="530"/>
      <c r="O25" s="530"/>
    </row>
    <row r="26" spans="2:18" x14ac:dyDescent="0.2">
      <c r="B26" s="534"/>
      <c r="C26" s="534"/>
      <c r="D26" s="534"/>
      <c r="E26" s="534"/>
      <c r="F26" s="534"/>
      <c r="G26" s="534"/>
      <c r="H26" s="534"/>
      <c r="I26" s="534"/>
      <c r="J26" s="534"/>
      <c r="K26" s="534"/>
      <c r="L26" s="534"/>
      <c r="M26" s="534"/>
      <c r="N26" s="534"/>
      <c r="O26" s="534"/>
    </row>
    <row r="27" spans="2:18" x14ac:dyDescent="0.2">
      <c r="B27" s="530"/>
      <c r="C27" s="530"/>
      <c r="D27" s="530"/>
      <c r="E27" s="530"/>
      <c r="F27" s="530"/>
      <c r="G27" s="530"/>
      <c r="H27" s="530"/>
      <c r="I27" s="530"/>
      <c r="J27" s="530"/>
      <c r="K27" s="530"/>
      <c r="L27" s="530"/>
      <c r="M27" s="530"/>
      <c r="N27" s="530"/>
      <c r="O27" s="530"/>
    </row>
    <row r="29" spans="2:18" ht="15.75" x14ac:dyDescent="0.25">
      <c r="B29" s="26" t="s">
        <v>707</v>
      </c>
      <c r="N29" s="412"/>
    </row>
    <row r="30" spans="2:18" x14ac:dyDescent="0.2">
      <c r="B30" s="530" t="s">
        <v>1016</v>
      </c>
      <c r="C30" s="530"/>
      <c r="D30" s="530"/>
      <c r="E30" s="530"/>
      <c r="F30" s="530"/>
      <c r="G30" s="530"/>
      <c r="H30" s="530"/>
      <c r="I30" s="530"/>
      <c r="J30" s="530"/>
      <c r="K30" s="530"/>
      <c r="L30" s="530"/>
      <c r="M30" s="530"/>
    </row>
    <row r="31" spans="2:18" ht="12.75" customHeight="1" x14ac:dyDescent="0.2">
      <c r="B31" s="535" t="s">
        <v>897</v>
      </c>
      <c r="C31" s="535"/>
      <c r="D31" s="535"/>
      <c r="E31" s="535"/>
      <c r="F31" s="535"/>
      <c r="G31" s="535"/>
      <c r="H31" s="535"/>
      <c r="I31" s="535"/>
      <c r="J31" s="535"/>
      <c r="K31" s="535"/>
      <c r="L31" s="535"/>
      <c r="M31" s="535"/>
      <c r="N31" s="535"/>
      <c r="O31" s="535"/>
      <c r="P31" s="535"/>
      <c r="Q31" s="535"/>
      <c r="R31" s="535"/>
    </row>
    <row r="33" spans="2:18" ht="15.75" x14ac:dyDescent="0.25">
      <c r="B33" s="528" t="s">
        <v>708</v>
      </c>
      <c r="C33" s="528"/>
      <c r="D33" s="528"/>
    </row>
    <row r="34" spans="2:18" x14ac:dyDescent="0.2">
      <c r="B34" s="127" t="s">
        <v>709</v>
      </c>
      <c r="C34" s="411"/>
      <c r="D34" s="411"/>
      <c r="E34" s="411"/>
      <c r="F34" s="411"/>
      <c r="G34" s="411"/>
      <c r="H34" s="72"/>
      <c r="I34" s="72"/>
      <c r="J34" s="72"/>
      <c r="K34" s="72"/>
      <c r="L34" s="72"/>
      <c r="M34" s="72"/>
      <c r="N34" s="72"/>
      <c r="O34" s="72"/>
    </row>
    <row r="35" spans="2:18" x14ac:dyDescent="0.2">
      <c r="B35" s="436" t="s">
        <v>812</v>
      </c>
      <c r="C35" s="129"/>
      <c r="D35" s="129"/>
      <c r="E35" s="129"/>
      <c r="F35" s="129"/>
      <c r="G35" s="129"/>
      <c r="H35" s="72"/>
      <c r="I35" s="72"/>
      <c r="J35" s="72"/>
      <c r="K35" s="72"/>
      <c r="L35" s="72"/>
      <c r="M35" s="72"/>
      <c r="N35" s="72"/>
      <c r="O35" s="72"/>
    </row>
    <row r="36" spans="2:18" x14ac:dyDescent="0.2">
      <c r="B36" s="128"/>
      <c r="C36" s="129"/>
      <c r="D36" s="129"/>
      <c r="E36" s="129"/>
      <c r="F36" s="129"/>
      <c r="G36" s="129"/>
      <c r="H36" s="72"/>
      <c r="I36" s="72"/>
      <c r="J36" s="72"/>
      <c r="K36" s="72"/>
      <c r="L36" s="72"/>
      <c r="M36" s="72"/>
      <c r="N36" s="72"/>
      <c r="O36" s="72"/>
    </row>
    <row r="37" spans="2:18" x14ac:dyDescent="0.2">
      <c r="I37" s="72"/>
      <c r="J37" s="72"/>
      <c r="K37" s="72"/>
      <c r="L37" s="72"/>
      <c r="M37" s="72"/>
      <c r="N37" s="72"/>
      <c r="O37" s="72"/>
    </row>
    <row r="38" spans="2:18" ht="15.75" x14ac:dyDescent="0.25">
      <c r="B38" s="26" t="s">
        <v>710</v>
      </c>
      <c r="I38" s="72"/>
      <c r="J38" s="72"/>
      <c r="K38" s="72"/>
      <c r="L38" s="72"/>
      <c r="M38" s="72"/>
      <c r="N38" s="72"/>
      <c r="O38" s="72"/>
    </row>
    <row r="39" spans="2:18" x14ac:dyDescent="0.2">
      <c r="B39" s="409" t="s">
        <v>991</v>
      </c>
      <c r="C39" s="409"/>
      <c r="D39" s="409"/>
      <c r="E39" s="409"/>
      <c r="F39" s="409"/>
      <c r="G39" s="409"/>
      <c r="H39" s="409"/>
      <c r="I39" s="72"/>
      <c r="J39" s="72"/>
      <c r="K39" s="72"/>
      <c r="L39" s="72"/>
      <c r="M39" s="72"/>
      <c r="N39" s="72"/>
      <c r="O39" s="72"/>
    </row>
    <row r="40" spans="2:18" x14ac:dyDescent="0.2">
      <c r="B40" s="533" t="s">
        <v>711</v>
      </c>
      <c r="C40" s="533"/>
      <c r="D40" s="533"/>
      <c r="E40" s="533"/>
    </row>
    <row r="41" spans="2:18" x14ac:dyDescent="0.2">
      <c r="B41" s="126"/>
    </row>
    <row r="42" spans="2:18" ht="21" thickBot="1" x14ac:dyDescent="0.25">
      <c r="B42" s="410"/>
      <c r="C42" s="410"/>
      <c r="D42" s="410"/>
      <c r="E42" s="410"/>
      <c r="F42" s="410"/>
      <c r="G42" s="410"/>
      <c r="H42" s="410"/>
      <c r="I42" s="410"/>
      <c r="J42" s="125"/>
      <c r="K42" s="125"/>
      <c r="L42" s="125"/>
      <c r="M42" s="125"/>
      <c r="N42" s="125"/>
      <c r="O42" s="125"/>
      <c r="P42" s="125"/>
      <c r="Q42" s="125"/>
      <c r="R42" s="125"/>
    </row>
    <row r="45" spans="2:18" ht="12" customHeight="1" x14ac:dyDescent="0.2"/>
  </sheetData>
  <mergeCells count="18">
    <mergeCell ref="B40:E40"/>
    <mergeCell ref="B25:O25"/>
    <mergeCell ref="B26:O26"/>
    <mergeCell ref="B27:O27"/>
    <mergeCell ref="B30:M30"/>
    <mergeCell ref="B31:R31"/>
    <mergeCell ref="B33:D33"/>
    <mergeCell ref="B7:P7"/>
    <mergeCell ref="B21:D21"/>
    <mergeCell ref="B22:O22"/>
    <mergeCell ref="B23:N23"/>
    <mergeCell ref="B24:O24"/>
    <mergeCell ref="B9:Q12"/>
    <mergeCell ref="C15:J15"/>
    <mergeCell ref="C16:L16"/>
    <mergeCell ref="C19:J19"/>
    <mergeCell ref="C17:L17"/>
    <mergeCell ref="C18:L18"/>
  </mergeCells>
  <hyperlinks>
    <hyperlink ref="B16" location="Work!A1" display="Work"/>
    <hyperlink ref="B19" location="'Data sources'!A1" display="Data Sources"/>
    <hyperlink ref="B40" r:id="rId1"/>
    <hyperlink ref="B17" location="Education!A1" display="Education"/>
    <hyperlink ref="B18" location="Other!A1" display="Other"/>
    <hyperlink ref="B35" r:id="rId2"/>
    <hyperlink ref="B15" location="'Selected indicators'!A1" display="Selected indicators"/>
  </hyperlinks>
  <pageMargins left="0.75" right="0.75" top="1" bottom="1" header="0.5" footer="0.5"/>
  <pageSetup paperSize="9" scale="68" orientation="landscape" r:id="rId3"/>
  <headerFooter alignWithMargins="0"/>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N178"/>
  <sheetViews>
    <sheetView topLeftCell="B1" zoomScale="90" zoomScaleNormal="90" workbookViewId="0">
      <selection activeCell="N57" sqref="N57"/>
    </sheetView>
  </sheetViews>
  <sheetFormatPr defaultRowHeight="12.75" x14ac:dyDescent="0.2"/>
  <cols>
    <col min="1" max="1" width="10.21875" style="9" bestFit="1" customWidth="1"/>
    <col min="2" max="2" width="8.88671875" style="9"/>
    <col min="3" max="3" width="34.88671875" style="9" bestFit="1" customWidth="1"/>
    <col min="4" max="16384" width="8.88671875" style="9"/>
  </cols>
  <sheetData>
    <row r="1" spans="1:14" ht="18" x14ac:dyDescent="0.25">
      <c r="A1" s="8" t="s">
        <v>443</v>
      </c>
    </row>
    <row r="2" spans="1:14" ht="18" x14ac:dyDescent="0.25">
      <c r="A2" s="8"/>
      <c r="C2" s="9">
        <v>1</v>
      </c>
      <c r="D2" s="9">
        <v>2</v>
      </c>
      <c r="E2" s="9">
        <v>3</v>
      </c>
      <c r="F2" s="9">
        <v>4</v>
      </c>
      <c r="G2" s="9">
        <v>5</v>
      </c>
      <c r="H2" s="9">
        <v>6</v>
      </c>
      <c r="I2" s="9">
        <v>7</v>
      </c>
      <c r="J2" s="9">
        <v>8</v>
      </c>
      <c r="K2" s="9">
        <v>9</v>
      </c>
      <c r="L2" s="9">
        <v>10</v>
      </c>
      <c r="M2" s="9">
        <v>11</v>
      </c>
      <c r="N2" s="9">
        <v>12</v>
      </c>
    </row>
    <row r="3" spans="1:14" x14ac:dyDescent="0.2">
      <c r="E3" s="575" t="s">
        <v>737</v>
      </c>
      <c r="F3" s="575"/>
      <c r="G3" s="575"/>
      <c r="H3" s="575"/>
      <c r="I3" s="575"/>
      <c r="J3" s="575"/>
      <c r="K3" s="575"/>
      <c r="L3" s="575"/>
      <c r="M3" s="575"/>
      <c r="N3" s="575"/>
    </row>
    <row r="4" spans="1:14" ht="38.25" x14ac:dyDescent="0.2">
      <c r="A4" s="12" t="s">
        <v>0</v>
      </c>
      <c r="B4" s="12" t="s">
        <v>1</v>
      </c>
      <c r="C4" s="12" t="s">
        <v>2</v>
      </c>
      <c r="D4" s="12" t="s">
        <v>3</v>
      </c>
      <c r="E4" s="12" t="s">
        <v>425</v>
      </c>
      <c r="F4" s="12" t="s">
        <v>434</v>
      </c>
      <c r="G4" s="12" t="s">
        <v>435</v>
      </c>
      <c r="H4" s="12" t="s">
        <v>436</v>
      </c>
      <c r="I4" s="12" t="s">
        <v>437</v>
      </c>
      <c r="J4" s="12" t="s">
        <v>438</v>
      </c>
      <c r="K4" s="12" t="s">
        <v>439</v>
      </c>
      <c r="L4" s="12" t="s">
        <v>440</v>
      </c>
      <c r="M4" s="12" t="s">
        <v>441</v>
      </c>
      <c r="N4" s="12" t="s">
        <v>442</v>
      </c>
    </row>
    <row r="5" spans="1:14" x14ac:dyDescent="0.2">
      <c r="A5" s="1" t="s">
        <v>4</v>
      </c>
      <c r="B5" s="3" t="s">
        <v>5</v>
      </c>
      <c r="C5" s="18" t="s">
        <v>6</v>
      </c>
      <c r="D5" s="10">
        <f>N5</f>
        <v>0.62</v>
      </c>
      <c r="E5" s="331">
        <v>0.64</v>
      </c>
      <c r="F5" s="331">
        <v>0.66</v>
      </c>
      <c r="G5" s="331">
        <v>0.64</v>
      </c>
      <c r="H5" s="331">
        <v>0.64</v>
      </c>
      <c r="I5" s="331">
        <v>0.62</v>
      </c>
      <c r="J5" s="331">
        <v>0.61</v>
      </c>
      <c r="K5" s="331">
        <v>0.62</v>
      </c>
      <c r="L5" s="331">
        <v>0.59</v>
      </c>
      <c r="M5" s="331">
        <v>0.61</v>
      </c>
      <c r="N5" s="331">
        <v>0.62</v>
      </c>
    </row>
    <row r="6" spans="1:14" x14ac:dyDescent="0.2">
      <c r="A6" s="1" t="s">
        <v>7</v>
      </c>
      <c r="B6" s="3" t="s">
        <v>8</v>
      </c>
      <c r="C6" s="4" t="s">
        <v>9</v>
      </c>
      <c r="D6" s="10">
        <f t="shared" ref="D6:D69" si="0">N6</f>
        <v>0.62</v>
      </c>
      <c r="E6" s="331">
        <v>0.64</v>
      </c>
      <c r="F6" s="331">
        <v>0.66</v>
      </c>
      <c r="G6" s="331">
        <v>0.66</v>
      </c>
      <c r="H6" s="331">
        <v>0.65</v>
      </c>
      <c r="I6" s="331">
        <v>0.64</v>
      </c>
      <c r="J6" s="331">
        <v>0.61</v>
      </c>
      <c r="K6" s="331">
        <v>0.57999999999999996</v>
      </c>
      <c r="L6" s="331">
        <v>0.56000000000000005</v>
      </c>
      <c r="M6" s="331">
        <v>0.57999999999999996</v>
      </c>
      <c r="N6" s="331">
        <v>0.62</v>
      </c>
    </row>
    <row r="7" spans="1:14" x14ac:dyDescent="0.2">
      <c r="A7" s="1" t="s">
        <v>10</v>
      </c>
      <c r="B7" s="3" t="s">
        <v>11</v>
      </c>
      <c r="C7" s="4" t="s">
        <v>12</v>
      </c>
      <c r="D7" s="10">
        <f t="shared" si="0"/>
        <v>0.68</v>
      </c>
      <c r="E7" s="331">
        <v>0.69</v>
      </c>
      <c r="F7" s="331">
        <v>0.67</v>
      </c>
      <c r="G7" s="331">
        <v>0.69</v>
      </c>
      <c r="H7" s="331">
        <v>0.66</v>
      </c>
      <c r="I7" s="331">
        <v>0.65</v>
      </c>
      <c r="J7" s="331">
        <v>0.62</v>
      </c>
      <c r="K7" s="331">
        <v>0.62</v>
      </c>
      <c r="L7" s="331">
        <v>0.62</v>
      </c>
      <c r="M7" s="331">
        <v>0.64</v>
      </c>
      <c r="N7" s="331">
        <v>0.68</v>
      </c>
    </row>
    <row r="8" spans="1:14" x14ac:dyDescent="0.2">
      <c r="A8" s="1" t="s">
        <v>13</v>
      </c>
      <c r="B8" s="3" t="s">
        <v>14</v>
      </c>
      <c r="C8" s="4" t="s">
        <v>15</v>
      </c>
      <c r="D8" s="10">
        <f t="shared" si="0"/>
        <v>0.7</v>
      </c>
      <c r="E8" s="331">
        <v>0.71</v>
      </c>
      <c r="F8" s="331">
        <v>0.72</v>
      </c>
      <c r="G8" s="331">
        <v>0.71</v>
      </c>
      <c r="H8" s="331">
        <v>0.7</v>
      </c>
      <c r="I8" s="331">
        <v>0.68</v>
      </c>
      <c r="J8" s="331">
        <v>0.71</v>
      </c>
      <c r="K8" s="331">
        <v>0.7</v>
      </c>
      <c r="L8" s="331">
        <v>0.69</v>
      </c>
      <c r="M8" s="331">
        <v>0.69</v>
      </c>
      <c r="N8" s="331">
        <v>0.7</v>
      </c>
    </row>
    <row r="9" spans="1:14" x14ac:dyDescent="0.2">
      <c r="A9" s="1" t="s">
        <v>16</v>
      </c>
      <c r="B9" s="3" t="s">
        <v>17</v>
      </c>
      <c r="C9" s="4" t="s">
        <v>18</v>
      </c>
      <c r="D9" s="10">
        <f t="shared" si="0"/>
        <v>0.74</v>
      </c>
      <c r="E9" s="331">
        <v>0.75</v>
      </c>
      <c r="F9" s="331">
        <v>0.72</v>
      </c>
      <c r="G9" s="331">
        <v>0.75</v>
      </c>
      <c r="H9" s="331">
        <v>0.71</v>
      </c>
      <c r="I9" s="331">
        <v>0.71</v>
      </c>
      <c r="J9" s="331">
        <v>0.69</v>
      </c>
      <c r="K9" s="331">
        <v>0.71</v>
      </c>
      <c r="L9" s="331">
        <v>0.68</v>
      </c>
      <c r="M9" s="331">
        <v>0.69</v>
      </c>
      <c r="N9" s="331">
        <v>0.74</v>
      </c>
    </row>
    <row r="10" spans="1:14" x14ac:dyDescent="0.2">
      <c r="A10" s="1" t="s">
        <v>19</v>
      </c>
      <c r="B10" s="3" t="s">
        <v>20</v>
      </c>
      <c r="C10" s="4" t="s">
        <v>21</v>
      </c>
      <c r="D10" s="10">
        <f t="shared" si="0"/>
        <v>0.68</v>
      </c>
      <c r="E10" s="331">
        <v>0.67</v>
      </c>
      <c r="F10" s="331">
        <v>0.69</v>
      </c>
      <c r="G10" s="331">
        <v>0.67</v>
      </c>
      <c r="H10" s="331">
        <v>0.69</v>
      </c>
      <c r="I10" s="331">
        <v>0.68</v>
      </c>
      <c r="J10" s="331">
        <v>0.66</v>
      </c>
      <c r="K10" s="331">
        <v>0.67</v>
      </c>
      <c r="L10" s="331">
        <v>0.68</v>
      </c>
      <c r="M10" s="331">
        <v>0.69</v>
      </c>
      <c r="N10" s="331">
        <v>0.68</v>
      </c>
    </row>
    <row r="11" spans="1:14" x14ac:dyDescent="0.2">
      <c r="A11" s="1" t="s">
        <v>22</v>
      </c>
      <c r="B11" s="3" t="s">
        <v>23</v>
      </c>
      <c r="C11" s="4" t="s">
        <v>24</v>
      </c>
      <c r="D11" s="10">
        <f t="shared" si="0"/>
        <v>0.79</v>
      </c>
      <c r="E11" s="331">
        <v>0.75</v>
      </c>
      <c r="F11" s="331">
        <v>0.76</v>
      </c>
      <c r="G11" s="331">
        <v>0.78</v>
      </c>
      <c r="H11" s="331">
        <v>0.75</v>
      </c>
      <c r="I11" s="331">
        <v>0.76</v>
      </c>
      <c r="J11" s="331">
        <v>0.73</v>
      </c>
      <c r="K11" s="331">
        <v>0.76</v>
      </c>
      <c r="L11" s="331">
        <v>0.75</v>
      </c>
      <c r="M11" s="331">
        <v>0.76</v>
      </c>
      <c r="N11" s="331">
        <v>0.79</v>
      </c>
    </row>
    <row r="12" spans="1:14" x14ac:dyDescent="0.2">
      <c r="A12" s="1" t="s">
        <v>25</v>
      </c>
      <c r="B12" s="3" t="s">
        <v>26</v>
      </c>
      <c r="C12" s="4" t="s">
        <v>27</v>
      </c>
      <c r="D12" s="10">
        <f t="shared" si="0"/>
        <v>0.63</v>
      </c>
      <c r="E12" s="331">
        <v>0.68</v>
      </c>
      <c r="F12" s="331">
        <v>0.65</v>
      </c>
      <c r="G12" s="331">
        <v>0.65</v>
      </c>
      <c r="H12" s="331">
        <v>0.66</v>
      </c>
      <c r="I12" s="331">
        <v>0.65</v>
      </c>
      <c r="J12" s="331">
        <v>0.63</v>
      </c>
      <c r="K12" s="331">
        <v>0.62</v>
      </c>
      <c r="L12" s="331">
        <v>0.61</v>
      </c>
      <c r="M12" s="331">
        <v>0.64</v>
      </c>
      <c r="N12" s="331">
        <v>0.63</v>
      </c>
    </row>
    <row r="13" spans="1:14" x14ac:dyDescent="0.2">
      <c r="A13" s="1" t="s">
        <v>28</v>
      </c>
      <c r="B13" s="3" t="s">
        <v>29</v>
      </c>
      <c r="C13" s="4" t="s">
        <v>30</v>
      </c>
      <c r="D13" s="10">
        <f t="shared" si="0"/>
        <v>0.69</v>
      </c>
      <c r="E13" s="331">
        <v>0.7</v>
      </c>
      <c r="F13" s="331">
        <v>0.69</v>
      </c>
      <c r="G13" s="331">
        <v>0.68</v>
      </c>
      <c r="H13" s="331">
        <v>0.66</v>
      </c>
      <c r="I13" s="331">
        <v>0.71</v>
      </c>
      <c r="J13" s="331">
        <v>0.68</v>
      </c>
      <c r="K13" s="331">
        <v>0.67</v>
      </c>
      <c r="L13" s="331">
        <v>0.67</v>
      </c>
      <c r="M13" s="331">
        <v>0.67</v>
      </c>
      <c r="N13" s="331">
        <v>0.69</v>
      </c>
    </row>
    <row r="14" spans="1:14" x14ac:dyDescent="0.2">
      <c r="A14" s="1" t="s">
        <v>31</v>
      </c>
      <c r="B14" s="3" t="s">
        <v>32</v>
      </c>
      <c r="C14" s="4" t="s">
        <v>33</v>
      </c>
      <c r="D14" s="10">
        <f t="shared" si="0"/>
        <v>0.63</v>
      </c>
      <c r="E14" s="331">
        <v>0.68</v>
      </c>
      <c r="F14" s="331">
        <v>0.66</v>
      </c>
      <c r="G14" s="331">
        <v>0.65</v>
      </c>
      <c r="H14" s="331">
        <v>0.65</v>
      </c>
      <c r="I14" s="331">
        <v>0.62</v>
      </c>
      <c r="J14" s="331">
        <v>0.61</v>
      </c>
      <c r="K14" s="331">
        <v>0.63</v>
      </c>
      <c r="L14" s="331">
        <v>0.61</v>
      </c>
      <c r="M14" s="331">
        <v>0.62</v>
      </c>
      <c r="N14" s="331">
        <v>0.63</v>
      </c>
    </row>
    <row r="15" spans="1:14" x14ac:dyDescent="0.2">
      <c r="A15" s="1" t="s">
        <v>34</v>
      </c>
      <c r="B15" s="3" t="s">
        <v>35</v>
      </c>
      <c r="C15" s="4" t="s">
        <v>36</v>
      </c>
      <c r="D15" s="10">
        <f t="shared" si="0"/>
        <v>0.75</v>
      </c>
      <c r="E15" s="331">
        <v>0.75</v>
      </c>
      <c r="F15" s="331">
        <v>0.75</v>
      </c>
      <c r="G15" s="331">
        <v>0.76</v>
      </c>
      <c r="H15" s="331">
        <v>0.77</v>
      </c>
      <c r="I15" s="331">
        <v>0.74</v>
      </c>
      <c r="J15" s="331">
        <v>0.73</v>
      </c>
      <c r="K15" s="331">
        <v>0.75</v>
      </c>
      <c r="L15" s="331">
        <v>0.75</v>
      </c>
      <c r="M15" s="331">
        <v>0.73</v>
      </c>
      <c r="N15" s="331">
        <v>0.75</v>
      </c>
    </row>
    <row r="16" spans="1:14" x14ac:dyDescent="0.2">
      <c r="A16" s="1" t="s">
        <v>37</v>
      </c>
      <c r="B16" s="3" t="s">
        <v>38</v>
      </c>
      <c r="C16" s="4" t="s">
        <v>39</v>
      </c>
      <c r="D16" s="10">
        <f t="shared" si="0"/>
        <v>0.69</v>
      </c>
      <c r="E16" s="331">
        <v>0.71</v>
      </c>
      <c r="F16" s="331">
        <v>0.69</v>
      </c>
      <c r="G16" s="331">
        <v>0.72</v>
      </c>
      <c r="H16" s="331">
        <v>0.71</v>
      </c>
      <c r="I16" s="331">
        <v>0.69</v>
      </c>
      <c r="J16" s="331">
        <v>0.7</v>
      </c>
      <c r="K16" s="331">
        <v>0.7</v>
      </c>
      <c r="L16" s="331">
        <v>0.67</v>
      </c>
      <c r="M16" s="331">
        <v>0.69</v>
      </c>
      <c r="N16" s="331">
        <v>0.69</v>
      </c>
    </row>
    <row r="17" spans="1:14" x14ac:dyDescent="0.2">
      <c r="A17" s="1" t="s">
        <v>40</v>
      </c>
      <c r="B17" s="3" t="s">
        <v>41</v>
      </c>
      <c r="C17" s="4" t="s">
        <v>42</v>
      </c>
      <c r="D17" s="10">
        <f t="shared" si="0"/>
        <v>0.74</v>
      </c>
      <c r="E17" s="331">
        <v>0.74</v>
      </c>
      <c r="F17" s="331">
        <v>0.74</v>
      </c>
      <c r="G17" s="331">
        <v>0.74</v>
      </c>
      <c r="H17" s="331">
        <v>0.73</v>
      </c>
      <c r="I17" s="331">
        <v>0.71</v>
      </c>
      <c r="J17" s="331">
        <v>0.71</v>
      </c>
      <c r="K17" s="331">
        <v>0.72</v>
      </c>
      <c r="L17" s="331">
        <v>0.72</v>
      </c>
      <c r="M17" s="331">
        <v>0.72</v>
      </c>
      <c r="N17" s="331">
        <v>0.74</v>
      </c>
    </row>
    <row r="18" spans="1:14" x14ac:dyDescent="0.2">
      <c r="A18" s="1" t="s">
        <v>43</v>
      </c>
      <c r="B18" s="3" t="s">
        <v>44</v>
      </c>
      <c r="C18" s="4" t="s">
        <v>45</v>
      </c>
      <c r="D18" s="10">
        <f t="shared" si="0"/>
        <v>0.74</v>
      </c>
      <c r="E18" s="331">
        <v>0.77</v>
      </c>
      <c r="F18" s="331">
        <v>0.77</v>
      </c>
      <c r="G18" s="331">
        <v>0.76</v>
      </c>
      <c r="H18" s="331">
        <v>0.76</v>
      </c>
      <c r="I18" s="331">
        <v>0.76</v>
      </c>
      <c r="J18" s="331">
        <v>0.72</v>
      </c>
      <c r="K18" s="331">
        <v>0.72</v>
      </c>
      <c r="L18" s="331">
        <v>0.76</v>
      </c>
      <c r="M18" s="331">
        <v>0.75</v>
      </c>
      <c r="N18" s="331">
        <v>0.74</v>
      </c>
    </row>
    <row r="19" spans="1:14" x14ac:dyDescent="0.2">
      <c r="A19" s="1" t="s">
        <v>46</v>
      </c>
      <c r="B19" s="3" t="s">
        <v>47</v>
      </c>
      <c r="C19" s="4" t="s">
        <v>48</v>
      </c>
      <c r="D19" s="10">
        <f t="shared" si="0"/>
        <v>0.72</v>
      </c>
      <c r="E19" s="331">
        <v>0.68</v>
      </c>
      <c r="F19" s="331">
        <v>0.69</v>
      </c>
      <c r="G19" s="331">
        <v>0.7</v>
      </c>
      <c r="H19" s="331">
        <v>0.7</v>
      </c>
      <c r="I19" s="331">
        <v>0.71</v>
      </c>
      <c r="J19" s="331">
        <v>0.71</v>
      </c>
      <c r="K19" s="331">
        <v>0.7</v>
      </c>
      <c r="L19" s="331">
        <v>0.7</v>
      </c>
      <c r="M19" s="331">
        <v>0.7</v>
      </c>
      <c r="N19" s="331">
        <v>0.72</v>
      </c>
    </row>
    <row r="20" spans="1:14" x14ac:dyDescent="0.2">
      <c r="A20" s="1" t="s">
        <v>49</v>
      </c>
      <c r="B20" s="3" t="s">
        <v>50</v>
      </c>
      <c r="C20" s="4" t="s">
        <v>51</v>
      </c>
      <c r="D20" s="10">
        <f t="shared" si="0"/>
        <v>0.61</v>
      </c>
      <c r="E20" s="331">
        <v>0.65</v>
      </c>
      <c r="F20" s="331">
        <v>0.64</v>
      </c>
      <c r="G20" s="331">
        <v>0.67</v>
      </c>
      <c r="H20" s="331">
        <v>0.66</v>
      </c>
      <c r="I20" s="331">
        <v>0.63</v>
      </c>
      <c r="J20" s="331">
        <v>0.62</v>
      </c>
      <c r="K20" s="331">
        <v>0.62</v>
      </c>
      <c r="L20" s="331">
        <v>0.62</v>
      </c>
      <c r="M20" s="331">
        <v>0.62</v>
      </c>
      <c r="N20" s="331">
        <v>0.61</v>
      </c>
    </row>
    <row r="21" spans="1:14" x14ac:dyDescent="0.2">
      <c r="A21" s="1" t="s">
        <v>52</v>
      </c>
      <c r="B21" s="3" t="s">
        <v>53</v>
      </c>
      <c r="C21" s="4" t="s">
        <v>54</v>
      </c>
      <c r="D21" s="10">
        <f t="shared" si="0"/>
        <v>0.8</v>
      </c>
      <c r="E21" s="331">
        <v>0.76</v>
      </c>
      <c r="F21" s="331">
        <v>0.79</v>
      </c>
      <c r="G21" s="331">
        <v>0.77</v>
      </c>
      <c r="H21" s="331">
        <v>0.78</v>
      </c>
      <c r="I21" s="331">
        <v>0.75</v>
      </c>
      <c r="J21" s="331">
        <v>0.76</v>
      </c>
      <c r="K21" s="331">
        <v>0.77</v>
      </c>
      <c r="L21" s="331">
        <v>0.79</v>
      </c>
      <c r="M21" s="331">
        <v>0.77</v>
      </c>
      <c r="N21" s="331">
        <v>0.8</v>
      </c>
    </row>
    <row r="22" spans="1:14" x14ac:dyDescent="0.2">
      <c r="A22" s="1" t="s">
        <v>55</v>
      </c>
      <c r="B22" s="3" t="s">
        <v>56</v>
      </c>
      <c r="C22" s="4" t="s">
        <v>57</v>
      </c>
      <c r="D22" s="10">
        <f t="shared" si="0"/>
        <v>0.6</v>
      </c>
      <c r="E22" s="331">
        <v>0.63</v>
      </c>
      <c r="F22" s="331">
        <v>0.65</v>
      </c>
      <c r="G22" s="331">
        <v>0.65</v>
      </c>
      <c r="H22" s="331">
        <v>0.61</v>
      </c>
      <c r="I22" s="331">
        <v>0.62</v>
      </c>
      <c r="J22" s="331">
        <v>0.56999999999999995</v>
      </c>
      <c r="K22" s="331">
        <v>0.54</v>
      </c>
      <c r="L22" s="331">
        <v>0.6</v>
      </c>
      <c r="M22" s="331">
        <v>0.59</v>
      </c>
      <c r="N22" s="331">
        <v>0.6</v>
      </c>
    </row>
    <row r="23" spans="1:14" x14ac:dyDescent="0.2">
      <c r="A23" s="1" t="s">
        <v>447</v>
      </c>
      <c r="B23" s="3" t="s">
        <v>448</v>
      </c>
      <c r="C23" s="4" t="s">
        <v>449</v>
      </c>
      <c r="D23" s="10">
        <f t="shared" si="0"/>
        <v>0.75</v>
      </c>
      <c r="E23" s="331">
        <v>0.79</v>
      </c>
      <c r="F23" s="331">
        <v>0.76</v>
      </c>
      <c r="G23" s="331">
        <v>0.77</v>
      </c>
      <c r="H23" s="331">
        <v>0.76</v>
      </c>
      <c r="I23" s="331">
        <v>0.77</v>
      </c>
      <c r="J23" s="331">
        <v>0.76</v>
      </c>
      <c r="K23" s="331">
        <v>0.74</v>
      </c>
      <c r="L23" s="331">
        <v>0.73</v>
      </c>
      <c r="M23" s="331">
        <v>0.72</v>
      </c>
      <c r="N23" s="331">
        <v>0.75</v>
      </c>
    </row>
    <row r="24" spans="1:14" x14ac:dyDescent="0.2">
      <c r="A24" s="1" t="s">
        <v>58</v>
      </c>
      <c r="B24" s="3" t="s">
        <v>59</v>
      </c>
      <c r="C24" s="4" t="s">
        <v>60</v>
      </c>
      <c r="D24" s="10">
        <f t="shared" si="0"/>
        <v>0.72</v>
      </c>
      <c r="E24" s="331">
        <v>0.74</v>
      </c>
      <c r="F24" s="331">
        <v>0.75</v>
      </c>
      <c r="G24" s="331">
        <v>0.72</v>
      </c>
      <c r="H24" s="331">
        <v>0.72</v>
      </c>
      <c r="I24" s="331">
        <v>0.73</v>
      </c>
      <c r="J24" s="331">
        <v>0.7</v>
      </c>
      <c r="K24" s="331">
        <v>0.67</v>
      </c>
      <c r="L24" s="331">
        <v>0.7</v>
      </c>
      <c r="M24" s="331">
        <v>0.69</v>
      </c>
      <c r="N24" s="331">
        <v>0.72</v>
      </c>
    </row>
    <row r="25" spans="1:14" x14ac:dyDescent="0.2">
      <c r="A25" s="1" t="s">
        <v>61</v>
      </c>
      <c r="B25" s="3" t="s">
        <v>62</v>
      </c>
      <c r="C25" s="4" t="s">
        <v>63</v>
      </c>
      <c r="D25" s="10">
        <f t="shared" si="0"/>
        <v>0.65</v>
      </c>
      <c r="E25" s="331">
        <v>0.69</v>
      </c>
      <c r="F25" s="331">
        <v>0.66</v>
      </c>
      <c r="G25" s="331">
        <v>0.69</v>
      </c>
      <c r="H25" s="331">
        <v>0.67</v>
      </c>
      <c r="I25" s="331">
        <v>0.67</v>
      </c>
      <c r="J25" s="331">
        <v>0.65</v>
      </c>
      <c r="K25" s="331">
        <v>0.65</v>
      </c>
      <c r="L25" s="331">
        <v>0.67</v>
      </c>
      <c r="M25" s="331">
        <v>0.66</v>
      </c>
      <c r="N25" s="331">
        <v>0.65</v>
      </c>
    </row>
    <row r="26" spans="1:14" x14ac:dyDescent="0.2">
      <c r="A26" s="1" t="s">
        <v>64</v>
      </c>
      <c r="B26" s="3" t="s">
        <v>65</v>
      </c>
      <c r="C26" s="4" t="s">
        <v>66</v>
      </c>
      <c r="D26" s="10">
        <f t="shared" si="0"/>
        <v>0.74</v>
      </c>
      <c r="E26" s="331">
        <v>0.75</v>
      </c>
      <c r="F26" s="331">
        <v>0.76</v>
      </c>
      <c r="G26" s="331">
        <v>0.74</v>
      </c>
      <c r="H26" s="331">
        <v>0.76</v>
      </c>
      <c r="I26" s="331">
        <v>0.74</v>
      </c>
      <c r="J26" s="331">
        <v>0.73</v>
      </c>
      <c r="K26" s="331">
        <v>0.7</v>
      </c>
      <c r="L26" s="331">
        <v>0.72</v>
      </c>
      <c r="M26" s="331">
        <v>0.73</v>
      </c>
      <c r="N26" s="331">
        <v>0.74</v>
      </c>
    </row>
    <row r="27" spans="1:14" x14ac:dyDescent="0.2">
      <c r="A27" s="1" t="s">
        <v>67</v>
      </c>
      <c r="B27" s="3" t="s">
        <v>68</v>
      </c>
      <c r="C27" s="4" t="s">
        <v>69</v>
      </c>
      <c r="D27" s="10">
        <f t="shared" si="0"/>
        <v>0.7</v>
      </c>
      <c r="E27" s="331">
        <v>0.73</v>
      </c>
      <c r="F27" s="331">
        <v>0.74</v>
      </c>
      <c r="G27" s="331">
        <v>0.74</v>
      </c>
      <c r="H27" s="331">
        <v>0.72</v>
      </c>
      <c r="I27" s="331">
        <v>0.73</v>
      </c>
      <c r="J27" s="331">
        <v>0.71</v>
      </c>
      <c r="K27" s="331">
        <v>0.75</v>
      </c>
      <c r="L27" s="331">
        <v>0.7</v>
      </c>
      <c r="M27" s="331">
        <v>0.71</v>
      </c>
      <c r="N27" s="331">
        <v>0.7</v>
      </c>
    </row>
    <row r="28" spans="1:14" x14ac:dyDescent="0.2">
      <c r="A28" s="1" t="s">
        <v>70</v>
      </c>
      <c r="B28" s="3" t="s">
        <v>71</v>
      </c>
      <c r="C28" s="4" t="s">
        <v>72</v>
      </c>
      <c r="D28" s="10">
        <f t="shared" si="0"/>
        <v>0.76</v>
      </c>
      <c r="E28" s="331">
        <v>0.77</v>
      </c>
      <c r="F28" s="331">
        <v>0.77</v>
      </c>
      <c r="G28" s="331">
        <v>0.79</v>
      </c>
      <c r="H28" s="331">
        <v>0.82</v>
      </c>
      <c r="I28" s="331">
        <v>0.78</v>
      </c>
      <c r="J28" s="331">
        <v>0.75</v>
      </c>
      <c r="K28" s="331">
        <v>0.78</v>
      </c>
      <c r="L28" s="331">
        <v>0.74</v>
      </c>
      <c r="M28" s="331">
        <v>0.73</v>
      </c>
      <c r="N28" s="331">
        <v>0.76</v>
      </c>
    </row>
    <row r="29" spans="1:14" x14ac:dyDescent="0.2">
      <c r="A29" s="1" t="s">
        <v>73</v>
      </c>
      <c r="B29" s="3" t="s">
        <v>74</v>
      </c>
      <c r="C29" s="4" t="s">
        <v>75</v>
      </c>
      <c r="D29" s="10">
        <f t="shared" si="0"/>
        <v>0.78</v>
      </c>
      <c r="E29" s="331">
        <v>0.83</v>
      </c>
      <c r="F29" s="331">
        <v>0.82</v>
      </c>
      <c r="G29" s="331">
        <v>0.82</v>
      </c>
      <c r="H29" s="331">
        <v>0.81</v>
      </c>
      <c r="I29" s="331">
        <v>0.83</v>
      </c>
      <c r="J29" s="331">
        <v>0.77</v>
      </c>
      <c r="K29" s="331">
        <v>0.8</v>
      </c>
      <c r="L29" s="331">
        <v>0.77</v>
      </c>
      <c r="M29" s="331">
        <v>0.79</v>
      </c>
      <c r="N29" s="331">
        <v>0.78</v>
      </c>
    </row>
    <row r="30" spans="1:14" x14ac:dyDescent="0.2">
      <c r="A30" s="1" t="s">
        <v>76</v>
      </c>
      <c r="B30" s="3" t="s">
        <v>77</v>
      </c>
      <c r="C30" s="4" t="s">
        <v>78</v>
      </c>
      <c r="D30" s="10">
        <f t="shared" si="0"/>
        <v>0.72</v>
      </c>
      <c r="E30" s="331">
        <v>0.72</v>
      </c>
      <c r="F30" s="331">
        <v>0.7</v>
      </c>
      <c r="G30" s="331">
        <v>0.71</v>
      </c>
      <c r="H30" s="331">
        <v>0.72</v>
      </c>
      <c r="I30" s="331">
        <v>0.71</v>
      </c>
      <c r="J30" s="331">
        <v>0.71</v>
      </c>
      <c r="K30" s="331">
        <v>0.7</v>
      </c>
      <c r="L30" s="331">
        <v>0.7</v>
      </c>
      <c r="M30" s="331">
        <v>0.69</v>
      </c>
      <c r="N30" s="331">
        <v>0.72</v>
      </c>
    </row>
    <row r="31" spans="1:14" x14ac:dyDescent="0.2">
      <c r="A31" s="1" t="s">
        <v>79</v>
      </c>
      <c r="B31" s="3" t="s">
        <v>80</v>
      </c>
      <c r="C31" s="4" t="s">
        <v>81</v>
      </c>
      <c r="D31" s="10">
        <f t="shared" si="0"/>
        <v>0.7</v>
      </c>
      <c r="E31" s="331">
        <v>0.71</v>
      </c>
      <c r="F31" s="331">
        <v>0.7</v>
      </c>
      <c r="G31" s="331">
        <v>0.73</v>
      </c>
      <c r="H31" s="331">
        <v>0.72</v>
      </c>
      <c r="I31" s="331">
        <v>0.71</v>
      </c>
      <c r="J31" s="331">
        <v>0.69</v>
      </c>
      <c r="K31" s="331">
        <v>0.69</v>
      </c>
      <c r="L31" s="331">
        <v>0.69</v>
      </c>
      <c r="M31" s="331">
        <v>0.71</v>
      </c>
      <c r="N31" s="331">
        <v>0.7</v>
      </c>
    </row>
    <row r="32" spans="1:14" x14ac:dyDescent="0.2">
      <c r="A32" s="1" t="s">
        <v>82</v>
      </c>
      <c r="B32" s="3" t="s">
        <v>83</v>
      </c>
      <c r="C32" s="4" t="s">
        <v>84</v>
      </c>
      <c r="D32" s="10">
        <f t="shared" si="0"/>
        <v>0.72</v>
      </c>
      <c r="E32" s="331">
        <v>0.73</v>
      </c>
      <c r="F32" s="331">
        <v>0.75</v>
      </c>
      <c r="G32" s="331">
        <v>0.72</v>
      </c>
      <c r="H32" s="331">
        <v>0.75</v>
      </c>
      <c r="I32" s="331">
        <v>0.73</v>
      </c>
      <c r="J32" s="331">
        <v>0.67</v>
      </c>
      <c r="K32" s="331">
        <v>0.71</v>
      </c>
      <c r="L32" s="331">
        <v>0.7</v>
      </c>
      <c r="M32" s="331">
        <v>0.71</v>
      </c>
      <c r="N32" s="331">
        <v>0.72</v>
      </c>
    </row>
    <row r="33" spans="1:14" x14ac:dyDescent="0.2">
      <c r="A33" s="1" t="s">
        <v>85</v>
      </c>
      <c r="B33" s="3" t="s">
        <v>86</v>
      </c>
      <c r="C33" s="4" t="s">
        <v>87</v>
      </c>
      <c r="D33" s="10">
        <f t="shared" si="0"/>
        <v>0.78</v>
      </c>
      <c r="E33" s="331">
        <v>0.76</v>
      </c>
      <c r="F33" s="331">
        <v>0.73</v>
      </c>
      <c r="G33" s="331">
        <v>0.76</v>
      </c>
      <c r="H33" s="331">
        <v>0.76</v>
      </c>
      <c r="I33" s="331">
        <v>0.77</v>
      </c>
      <c r="J33" s="331">
        <v>0.77</v>
      </c>
      <c r="K33" s="331">
        <v>0.75</v>
      </c>
      <c r="L33" s="331">
        <v>0.75</v>
      </c>
      <c r="M33" s="331">
        <v>0.76</v>
      </c>
      <c r="N33" s="331">
        <v>0.78</v>
      </c>
    </row>
    <row r="34" spans="1:14" x14ac:dyDescent="0.2">
      <c r="A34" s="1" t="s">
        <v>88</v>
      </c>
      <c r="B34" s="3" t="s">
        <v>89</v>
      </c>
      <c r="C34" s="4" t="s">
        <v>90</v>
      </c>
      <c r="D34" s="10">
        <f t="shared" si="0"/>
        <v>0.79</v>
      </c>
      <c r="E34" s="331">
        <v>0.78</v>
      </c>
      <c r="F34" s="331">
        <v>0.77</v>
      </c>
      <c r="G34" s="331">
        <v>0.81</v>
      </c>
      <c r="H34" s="331">
        <v>0.82</v>
      </c>
      <c r="I34" s="331">
        <v>0.78</v>
      </c>
      <c r="J34" s="331">
        <v>0.77</v>
      </c>
      <c r="K34" s="331">
        <v>0.76</v>
      </c>
      <c r="L34" s="331">
        <v>0.74</v>
      </c>
      <c r="M34" s="331">
        <v>0.72</v>
      </c>
      <c r="N34" s="331">
        <v>0.79</v>
      </c>
    </row>
    <row r="35" spans="1:14" x14ac:dyDescent="0.2">
      <c r="A35" s="1" t="s">
        <v>91</v>
      </c>
      <c r="B35" s="3" t="s">
        <v>92</v>
      </c>
      <c r="C35" s="4" t="s">
        <v>93</v>
      </c>
      <c r="D35" s="10">
        <f t="shared" si="0"/>
        <v>0.75</v>
      </c>
      <c r="E35" s="331">
        <v>0.74</v>
      </c>
      <c r="F35" s="331">
        <v>0.74</v>
      </c>
      <c r="G35" s="331">
        <v>0.74</v>
      </c>
      <c r="H35" s="331">
        <v>0.72</v>
      </c>
      <c r="I35" s="331">
        <v>0.72</v>
      </c>
      <c r="J35" s="331">
        <v>0.69</v>
      </c>
      <c r="K35" s="331">
        <v>0.69</v>
      </c>
      <c r="L35" s="331">
        <v>0.7</v>
      </c>
      <c r="M35" s="331">
        <v>0.69</v>
      </c>
      <c r="N35" s="331">
        <v>0.75</v>
      </c>
    </row>
    <row r="36" spans="1:14" x14ac:dyDescent="0.2">
      <c r="A36" s="1" t="s">
        <v>94</v>
      </c>
      <c r="B36" s="3" t="s">
        <v>95</v>
      </c>
      <c r="C36" s="4" t="s">
        <v>96</v>
      </c>
      <c r="D36" s="10">
        <f t="shared" si="0"/>
        <v>0.68</v>
      </c>
      <c r="E36" s="331">
        <v>0.71</v>
      </c>
      <c r="F36" s="331">
        <v>0.67</v>
      </c>
      <c r="G36" s="331">
        <v>0.68</v>
      </c>
      <c r="H36" s="331">
        <v>0.67</v>
      </c>
      <c r="I36" s="331">
        <v>0.66</v>
      </c>
      <c r="J36" s="331">
        <v>0.67</v>
      </c>
      <c r="K36" s="331">
        <v>0.68</v>
      </c>
      <c r="L36" s="331">
        <v>0.65</v>
      </c>
      <c r="M36" s="331">
        <v>0.66</v>
      </c>
      <c r="N36" s="331">
        <v>0.68</v>
      </c>
    </row>
    <row r="37" spans="1:14" x14ac:dyDescent="0.2">
      <c r="A37" s="1" t="s">
        <v>97</v>
      </c>
      <c r="B37" s="3" t="s">
        <v>98</v>
      </c>
      <c r="C37" s="4" t="s">
        <v>99</v>
      </c>
      <c r="D37" s="10">
        <f t="shared" si="0"/>
        <v>0.7</v>
      </c>
      <c r="E37" s="331">
        <v>0.75</v>
      </c>
      <c r="F37" s="331">
        <v>0.73</v>
      </c>
      <c r="G37" s="331">
        <v>0.75</v>
      </c>
      <c r="H37" s="331">
        <v>0.74</v>
      </c>
      <c r="I37" s="331">
        <v>0.73</v>
      </c>
      <c r="J37" s="331">
        <v>0.72</v>
      </c>
      <c r="K37" s="331">
        <v>0.72</v>
      </c>
      <c r="L37" s="331">
        <v>0.71</v>
      </c>
      <c r="M37" s="331">
        <v>0.72</v>
      </c>
      <c r="N37" s="331">
        <v>0.7</v>
      </c>
    </row>
    <row r="38" spans="1:14" x14ac:dyDescent="0.2">
      <c r="A38" s="1" t="s">
        <v>100</v>
      </c>
      <c r="B38" s="3" t="s">
        <v>101</v>
      </c>
      <c r="C38" s="4" t="s">
        <v>102</v>
      </c>
      <c r="D38" s="10">
        <f t="shared" si="0"/>
        <v>0.74</v>
      </c>
      <c r="E38" s="331">
        <v>0.77</v>
      </c>
      <c r="F38" s="331">
        <v>0.74</v>
      </c>
      <c r="G38" s="331">
        <v>0.73</v>
      </c>
      <c r="H38" s="331">
        <v>0.74</v>
      </c>
      <c r="I38" s="331">
        <v>0.73</v>
      </c>
      <c r="J38" s="331">
        <v>0.72</v>
      </c>
      <c r="K38" s="331">
        <v>0.72</v>
      </c>
      <c r="L38" s="331">
        <v>0.69</v>
      </c>
      <c r="M38" s="331">
        <v>0.73</v>
      </c>
      <c r="N38" s="331">
        <v>0.74</v>
      </c>
    </row>
    <row r="39" spans="1:14" x14ac:dyDescent="0.2">
      <c r="A39" s="1" t="s">
        <v>103</v>
      </c>
      <c r="B39" s="3" t="s">
        <v>104</v>
      </c>
      <c r="C39" s="4" t="s">
        <v>105</v>
      </c>
      <c r="D39" s="10">
        <f t="shared" si="0"/>
        <v>0.69</v>
      </c>
      <c r="E39" s="331">
        <v>0.73</v>
      </c>
      <c r="F39" s="331">
        <v>0.74</v>
      </c>
      <c r="G39" s="331">
        <v>0.75</v>
      </c>
      <c r="H39" s="331">
        <v>0.77</v>
      </c>
      <c r="I39" s="331">
        <v>0.71</v>
      </c>
      <c r="J39" s="331">
        <v>0.68</v>
      </c>
      <c r="K39" s="331">
        <v>0.69</v>
      </c>
      <c r="L39" s="331">
        <v>0.69</v>
      </c>
      <c r="M39" s="331">
        <v>0.69</v>
      </c>
      <c r="N39" s="331">
        <v>0.69</v>
      </c>
    </row>
    <row r="40" spans="1:14" x14ac:dyDescent="0.2">
      <c r="A40" s="1" t="s">
        <v>106</v>
      </c>
      <c r="B40" s="3" t="s">
        <v>107</v>
      </c>
      <c r="C40" s="4" t="s">
        <v>108</v>
      </c>
      <c r="D40" s="10">
        <f t="shared" si="0"/>
        <v>0.82</v>
      </c>
      <c r="E40" s="331">
        <v>0.82</v>
      </c>
      <c r="F40" s="331">
        <v>0.81</v>
      </c>
      <c r="G40" s="331">
        <v>0.81</v>
      </c>
      <c r="H40" s="331">
        <v>0.83</v>
      </c>
      <c r="I40" s="331">
        <v>0.83</v>
      </c>
      <c r="J40" s="331">
        <v>0.79</v>
      </c>
      <c r="K40" s="331">
        <v>0.81</v>
      </c>
      <c r="L40" s="331">
        <v>0.79</v>
      </c>
      <c r="M40" s="331">
        <v>0.8</v>
      </c>
      <c r="N40" s="331">
        <v>0.82</v>
      </c>
    </row>
    <row r="41" spans="1:14" x14ac:dyDescent="0.2">
      <c r="A41" s="1" t="s">
        <v>109</v>
      </c>
      <c r="B41" s="3" t="s">
        <v>110</v>
      </c>
      <c r="C41" s="4" t="s">
        <v>111</v>
      </c>
      <c r="D41" s="10">
        <f t="shared" si="0"/>
        <v>0.82</v>
      </c>
      <c r="E41" s="331">
        <v>0.8</v>
      </c>
      <c r="F41" s="331">
        <v>0.82</v>
      </c>
      <c r="G41" s="331">
        <v>0.8</v>
      </c>
      <c r="H41" s="331">
        <v>0.83</v>
      </c>
      <c r="I41" s="331">
        <v>0.82</v>
      </c>
      <c r="J41" s="331">
        <v>0.8</v>
      </c>
      <c r="K41" s="331">
        <v>0.8</v>
      </c>
      <c r="L41" s="331">
        <v>0.78</v>
      </c>
      <c r="M41" s="331">
        <v>0.78</v>
      </c>
      <c r="N41" s="331">
        <v>0.82</v>
      </c>
    </row>
    <row r="42" spans="1:14" x14ac:dyDescent="0.2">
      <c r="A42" s="1" t="s">
        <v>112</v>
      </c>
      <c r="B42" s="3" t="s">
        <v>113</v>
      </c>
      <c r="C42" s="4" t="s">
        <v>114</v>
      </c>
      <c r="D42" s="10">
        <f t="shared" si="0"/>
        <v>0.74</v>
      </c>
      <c r="E42" s="331">
        <v>0.77</v>
      </c>
      <c r="F42" s="331">
        <v>0.77</v>
      </c>
      <c r="G42" s="331">
        <v>0.77</v>
      </c>
      <c r="H42" s="331">
        <v>0.77</v>
      </c>
      <c r="I42" s="331">
        <v>0.76</v>
      </c>
      <c r="J42" s="331">
        <v>0.75</v>
      </c>
      <c r="K42" s="331">
        <v>0.73</v>
      </c>
      <c r="L42" s="331">
        <v>0.75</v>
      </c>
      <c r="M42" s="331">
        <v>0.72</v>
      </c>
      <c r="N42" s="331">
        <v>0.74</v>
      </c>
    </row>
    <row r="43" spans="1:14" x14ac:dyDescent="0.2">
      <c r="A43" s="1" t="s">
        <v>115</v>
      </c>
      <c r="B43" s="3" t="s">
        <v>116</v>
      </c>
      <c r="C43" s="4" t="s">
        <v>117</v>
      </c>
      <c r="D43" s="10">
        <f t="shared" si="0"/>
        <v>0.71</v>
      </c>
      <c r="E43" s="331">
        <v>0.74</v>
      </c>
      <c r="F43" s="331">
        <v>0.74</v>
      </c>
      <c r="G43" s="331">
        <v>0.74</v>
      </c>
      <c r="H43" s="331">
        <v>0.71</v>
      </c>
      <c r="I43" s="331">
        <v>0.72</v>
      </c>
      <c r="J43" s="331">
        <v>0.7</v>
      </c>
      <c r="K43" s="331">
        <v>0.69</v>
      </c>
      <c r="L43" s="331">
        <v>0.68</v>
      </c>
      <c r="M43" s="331">
        <v>0.71</v>
      </c>
      <c r="N43" s="331">
        <v>0.71</v>
      </c>
    </row>
    <row r="44" spans="1:14" x14ac:dyDescent="0.2">
      <c r="A44" s="1" t="s">
        <v>118</v>
      </c>
      <c r="B44" s="3" t="s">
        <v>119</v>
      </c>
      <c r="C44" s="4" t="s">
        <v>120</v>
      </c>
      <c r="D44" s="10">
        <f t="shared" si="0"/>
        <v>0.78</v>
      </c>
      <c r="E44" s="331">
        <v>0.77</v>
      </c>
      <c r="F44" s="331">
        <v>0.8</v>
      </c>
      <c r="G44" s="331">
        <v>0.77</v>
      </c>
      <c r="H44" s="331">
        <v>0.78</v>
      </c>
      <c r="I44" s="331">
        <v>0.8</v>
      </c>
      <c r="J44" s="331">
        <v>0.77</v>
      </c>
      <c r="K44" s="331">
        <v>0.74</v>
      </c>
      <c r="L44" s="331">
        <v>0.77</v>
      </c>
      <c r="M44" s="331">
        <v>0.78</v>
      </c>
      <c r="N44" s="331">
        <v>0.78</v>
      </c>
    </row>
    <row r="45" spans="1:14" x14ac:dyDescent="0.2">
      <c r="A45" s="1" t="s">
        <v>121</v>
      </c>
      <c r="B45" s="3" t="s">
        <v>122</v>
      </c>
      <c r="C45" s="4" t="s">
        <v>123</v>
      </c>
      <c r="D45" s="10">
        <f t="shared" si="0"/>
        <v>0.78</v>
      </c>
      <c r="E45" s="331">
        <v>0.8</v>
      </c>
      <c r="F45" s="331">
        <v>0.8</v>
      </c>
      <c r="G45" s="331">
        <v>0.79</v>
      </c>
      <c r="H45" s="331">
        <v>0.81</v>
      </c>
      <c r="I45" s="331">
        <v>0.77</v>
      </c>
      <c r="J45" s="331">
        <v>0.76</v>
      </c>
      <c r="K45" s="331">
        <v>0.79</v>
      </c>
      <c r="L45" s="331">
        <v>0.76</v>
      </c>
      <c r="M45" s="331">
        <v>0.81</v>
      </c>
      <c r="N45" s="331">
        <v>0.78</v>
      </c>
    </row>
    <row r="46" spans="1:14" x14ac:dyDescent="0.2">
      <c r="A46" s="1" t="s">
        <v>124</v>
      </c>
      <c r="B46" s="3" t="s">
        <v>125</v>
      </c>
      <c r="C46" s="4" t="s">
        <v>126</v>
      </c>
      <c r="D46" s="10">
        <f t="shared" si="0"/>
        <v>0.74</v>
      </c>
      <c r="E46" s="331">
        <v>0.79</v>
      </c>
      <c r="F46" s="331">
        <v>0.78</v>
      </c>
      <c r="G46" s="331">
        <v>0.8</v>
      </c>
      <c r="H46" s="331">
        <v>0.78</v>
      </c>
      <c r="I46" s="331">
        <v>0.79</v>
      </c>
      <c r="J46" s="331">
        <v>0.74</v>
      </c>
      <c r="K46" s="331">
        <v>0.73</v>
      </c>
      <c r="L46" s="331">
        <v>0.76</v>
      </c>
      <c r="M46" s="331">
        <v>0.74</v>
      </c>
      <c r="N46" s="331">
        <v>0.74</v>
      </c>
    </row>
    <row r="47" spans="1:14" x14ac:dyDescent="0.2">
      <c r="A47" s="1" t="s">
        <v>127</v>
      </c>
      <c r="B47" s="3" t="s">
        <v>128</v>
      </c>
      <c r="C47" s="4" t="s">
        <v>129</v>
      </c>
      <c r="D47" s="10">
        <f t="shared" si="0"/>
        <v>0.73</v>
      </c>
      <c r="E47" s="331">
        <v>0.74</v>
      </c>
      <c r="F47" s="331">
        <v>0.73</v>
      </c>
      <c r="G47" s="331">
        <v>0.72</v>
      </c>
      <c r="H47" s="331">
        <v>0.73</v>
      </c>
      <c r="I47" s="331">
        <v>0.72</v>
      </c>
      <c r="J47" s="331">
        <v>0.72</v>
      </c>
      <c r="K47" s="331">
        <v>0.7</v>
      </c>
      <c r="L47" s="331">
        <v>0.71</v>
      </c>
      <c r="M47" s="331">
        <v>0.71</v>
      </c>
      <c r="N47" s="331">
        <v>0.73</v>
      </c>
    </row>
    <row r="48" spans="1:14" x14ac:dyDescent="0.2">
      <c r="A48" s="1" t="s">
        <v>130</v>
      </c>
      <c r="B48" s="3" t="s">
        <v>131</v>
      </c>
      <c r="C48" s="4" t="s">
        <v>132</v>
      </c>
      <c r="D48" s="10">
        <f t="shared" si="0"/>
        <v>0.72</v>
      </c>
      <c r="E48" s="331">
        <v>0.72</v>
      </c>
      <c r="F48" s="331">
        <v>0.75</v>
      </c>
      <c r="G48" s="331">
        <v>0.74</v>
      </c>
      <c r="H48" s="331">
        <v>0.72</v>
      </c>
      <c r="I48" s="331">
        <v>0.72</v>
      </c>
      <c r="J48" s="331">
        <v>0.71</v>
      </c>
      <c r="K48" s="331">
        <v>0.69</v>
      </c>
      <c r="L48" s="331">
        <v>0.73</v>
      </c>
      <c r="M48" s="331">
        <v>0.71</v>
      </c>
      <c r="N48" s="331">
        <v>0.72</v>
      </c>
    </row>
    <row r="49" spans="1:14" x14ac:dyDescent="0.2">
      <c r="A49" s="1" t="s">
        <v>133</v>
      </c>
      <c r="B49" s="3" t="s">
        <v>134</v>
      </c>
      <c r="C49" s="4" t="s">
        <v>135</v>
      </c>
      <c r="D49" s="10">
        <f t="shared" si="0"/>
        <v>0.69</v>
      </c>
      <c r="E49" s="331">
        <v>0.72</v>
      </c>
      <c r="F49" s="331">
        <v>0.69</v>
      </c>
      <c r="G49" s="331">
        <v>0.71</v>
      </c>
      <c r="H49" s="331">
        <v>0.7</v>
      </c>
      <c r="I49" s="331">
        <v>0.73</v>
      </c>
      <c r="J49" s="331">
        <v>0.68</v>
      </c>
      <c r="K49" s="331">
        <v>0.69</v>
      </c>
      <c r="L49" s="331">
        <v>0.69</v>
      </c>
      <c r="M49" s="331">
        <v>0.69</v>
      </c>
      <c r="N49" s="331">
        <v>0.69</v>
      </c>
    </row>
    <row r="50" spans="1:14" x14ac:dyDescent="0.2">
      <c r="A50" s="1" t="s">
        <v>136</v>
      </c>
      <c r="B50" s="3" t="s">
        <v>137</v>
      </c>
      <c r="C50" s="4" t="s">
        <v>138</v>
      </c>
      <c r="D50" s="10">
        <f t="shared" si="0"/>
        <v>0.71</v>
      </c>
      <c r="E50" s="331">
        <v>0.74</v>
      </c>
      <c r="F50" s="331">
        <v>0.74</v>
      </c>
      <c r="G50" s="331">
        <v>0.72</v>
      </c>
      <c r="H50" s="331">
        <v>0.69</v>
      </c>
      <c r="I50" s="331">
        <v>0.7</v>
      </c>
      <c r="J50" s="331">
        <v>0.64</v>
      </c>
      <c r="K50" s="331">
        <v>0.64</v>
      </c>
      <c r="L50" s="331">
        <v>0.67</v>
      </c>
      <c r="M50" s="331">
        <v>0.7</v>
      </c>
      <c r="N50" s="331">
        <v>0.71</v>
      </c>
    </row>
    <row r="51" spans="1:14" x14ac:dyDescent="0.2">
      <c r="A51" s="1" t="s">
        <v>139</v>
      </c>
      <c r="B51" s="3" t="s">
        <v>140</v>
      </c>
      <c r="C51" s="4" t="s">
        <v>141</v>
      </c>
      <c r="D51" s="10">
        <f t="shared" si="0"/>
        <v>0.66</v>
      </c>
      <c r="E51" s="331">
        <v>0.68</v>
      </c>
      <c r="F51" s="331">
        <v>0.67</v>
      </c>
      <c r="G51" s="331">
        <v>0.71</v>
      </c>
      <c r="H51" s="331">
        <v>0.72</v>
      </c>
      <c r="I51" s="331">
        <v>0.69</v>
      </c>
      <c r="J51" s="331">
        <v>0.65</v>
      </c>
      <c r="K51" s="331">
        <v>0.66</v>
      </c>
      <c r="L51" s="331">
        <v>0.67</v>
      </c>
      <c r="M51" s="331">
        <v>0.66</v>
      </c>
      <c r="N51" s="331">
        <v>0.66</v>
      </c>
    </row>
    <row r="52" spans="1:14" x14ac:dyDescent="0.2">
      <c r="A52" s="1" t="s">
        <v>142</v>
      </c>
      <c r="B52" s="3" t="s">
        <v>143</v>
      </c>
      <c r="C52" s="4" t="s">
        <v>144</v>
      </c>
      <c r="D52" s="10">
        <f t="shared" si="0"/>
        <v>0.74</v>
      </c>
      <c r="E52" s="331">
        <v>0.72</v>
      </c>
      <c r="F52" s="331">
        <v>0.73</v>
      </c>
      <c r="G52" s="331">
        <v>0.71</v>
      </c>
      <c r="H52" s="331">
        <v>0.73</v>
      </c>
      <c r="I52" s="331">
        <v>0.73</v>
      </c>
      <c r="J52" s="331">
        <v>0.7</v>
      </c>
      <c r="K52" s="331">
        <v>0.67</v>
      </c>
      <c r="L52" s="331">
        <v>0.7</v>
      </c>
      <c r="M52" s="331">
        <v>0.76</v>
      </c>
      <c r="N52" s="331">
        <v>0.74</v>
      </c>
    </row>
    <row r="53" spans="1:14" x14ac:dyDescent="0.2">
      <c r="A53" s="1" t="s">
        <v>145</v>
      </c>
      <c r="B53" s="3" t="s">
        <v>146</v>
      </c>
      <c r="C53" s="4" t="s">
        <v>147</v>
      </c>
      <c r="D53" s="10">
        <f t="shared" si="0"/>
        <v>0.73</v>
      </c>
      <c r="E53" s="331">
        <v>0.76</v>
      </c>
      <c r="F53" s="331">
        <v>0.77</v>
      </c>
      <c r="G53" s="331">
        <v>0.79</v>
      </c>
      <c r="H53" s="331">
        <v>0.76</v>
      </c>
      <c r="I53" s="331">
        <v>0.74</v>
      </c>
      <c r="J53" s="331">
        <v>0.73</v>
      </c>
      <c r="K53" s="331">
        <v>0.74</v>
      </c>
      <c r="L53" s="331">
        <v>0.75</v>
      </c>
      <c r="M53" s="331">
        <v>0.73</v>
      </c>
      <c r="N53" s="331">
        <v>0.73</v>
      </c>
    </row>
    <row r="54" spans="1:14" x14ac:dyDescent="0.2">
      <c r="A54" s="1" t="s">
        <v>148</v>
      </c>
      <c r="B54" s="3" t="s">
        <v>149</v>
      </c>
      <c r="C54" s="4" t="s">
        <v>150</v>
      </c>
      <c r="D54" s="10">
        <f t="shared" si="0"/>
        <v>0.75</v>
      </c>
      <c r="E54" s="331">
        <v>0.75</v>
      </c>
      <c r="F54" s="331">
        <v>0.74</v>
      </c>
      <c r="G54" s="331">
        <v>0.72</v>
      </c>
      <c r="H54" s="331">
        <v>0.74</v>
      </c>
      <c r="I54" s="331">
        <v>0.74</v>
      </c>
      <c r="J54" s="331">
        <v>0.72</v>
      </c>
      <c r="K54" s="331">
        <v>0.74</v>
      </c>
      <c r="L54" s="331">
        <v>0.71</v>
      </c>
      <c r="M54" s="331">
        <v>0.73</v>
      </c>
      <c r="N54" s="331">
        <v>0.75</v>
      </c>
    </row>
    <row r="55" spans="1:14" x14ac:dyDescent="0.2">
      <c r="A55" s="1" t="s">
        <v>151</v>
      </c>
      <c r="B55" s="3" t="s">
        <v>152</v>
      </c>
      <c r="C55" s="4" t="s">
        <v>153</v>
      </c>
      <c r="D55" s="10">
        <f t="shared" si="0"/>
        <v>0.77</v>
      </c>
      <c r="E55" s="331">
        <v>0.77</v>
      </c>
      <c r="F55" s="331">
        <v>0.77</v>
      </c>
      <c r="G55" s="331">
        <v>0.76</v>
      </c>
      <c r="H55" s="331">
        <v>0.75</v>
      </c>
      <c r="I55" s="331">
        <v>0.75</v>
      </c>
      <c r="J55" s="331">
        <v>0.76</v>
      </c>
      <c r="K55" s="331">
        <v>0.76</v>
      </c>
      <c r="L55" s="331">
        <v>0.75</v>
      </c>
      <c r="M55" s="331">
        <v>0.77</v>
      </c>
      <c r="N55" s="331">
        <v>0.77</v>
      </c>
    </row>
    <row r="56" spans="1:14" x14ac:dyDescent="0.2">
      <c r="A56" s="1" t="s">
        <v>154</v>
      </c>
      <c r="B56" s="3" t="s">
        <v>155</v>
      </c>
      <c r="C56" s="4" t="s">
        <v>156</v>
      </c>
      <c r="D56" s="10">
        <f t="shared" si="0"/>
        <v>0.71</v>
      </c>
      <c r="E56" s="331">
        <v>0.72</v>
      </c>
      <c r="F56" s="331">
        <v>0.71</v>
      </c>
      <c r="G56" s="331">
        <v>0.71</v>
      </c>
      <c r="H56" s="331">
        <v>0.72</v>
      </c>
      <c r="I56" s="331">
        <v>0.69</v>
      </c>
      <c r="J56" s="331">
        <v>0.7</v>
      </c>
      <c r="K56" s="331">
        <v>0.7</v>
      </c>
      <c r="L56" s="331">
        <v>0.7</v>
      </c>
      <c r="M56" s="331">
        <v>0.68</v>
      </c>
      <c r="N56" s="331">
        <v>0.71</v>
      </c>
    </row>
    <row r="57" spans="1:14" x14ac:dyDescent="0.2">
      <c r="A57" s="1" t="s">
        <v>450</v>
      </c>
      <c r="B57" s="3" t="s">
        <v>451</v>
      </c>
      <c r="C57" s="4" t="s">
        <v>452</v>
      </c>
      <c r="D57" s="10" t="str">
        <f t="shared" si="0"/>
        <v>-</v>
      </c>
      <c r="E57" s="331" t="s">
        <v>453</v>
      </c>
      <c r="F57" s="331" t="s">
        <v>453</v>
      </c>
      <c r="G57" s="331" t="s">
        <v>453</v>
      </c>
      <c r="H57" s="331" t="s">
        <v>453</v>
      </c>
      <c r="I57" s="331" t="s">
        <v>453</v>
      </c>
      <c r="J57" s="331" t="s">
        <v>453</v>
      </c>
      <c r="K57" s="331" t="s">
        <v>453</v>
      </c>
      <c r="L57" s="331" t="s">
        <v>453</v>
      </c>
      <c r="M57" s="331" t="s">
        <v>453</v>
      </c>
      <c r="N57" s="331" t="s">
        <v>453</v>
      </c>
    </row>
    <row r="58" spans="1:14" x14ac:dyDescent="0.2">
      <c r="A58" s="1" t="s">
        <v>157</v>
      </c>
      <c r="B58" s="3" t="s">
        <v>158</v>
      </c>
      <c r="C58" s="4" t="s">
        <v>159</v>
      </c>
      <c r="D58" s="10">
        <f t="shared" si="0"/>
        <v>0.77</v>
      </c>
      <c r="E58" s="331">
        <v>0.79</v>
      </c>
      <c r="F58" s="331">
        <v>0.8</v>
      </c>
      <c r="G58" s="331">
        <v>0.78</v>
      </c>
      <c r="H58" s="331">
        <v>0.77</v>
      </c>
      <c r="I58" s="331">
        <v>0.78</v>
      </c>
      <c r="J58" s="331">
        <v>0.8</v>
      </c>
      <c r="K58" s="331">
        <v>0.76</v>
      </c>
      <c r="L58" s="331">
        <v>0.74</v>
      </c>
      <c r="M58" s="331">
        <v>0.75</v>
      </c>
      <c r="N58" s="331">
        <v>0.77</v>
      </c>
    </row>
    <row r="59" spans="1:14" x14ac:dyDescent="0.2">
      <c r="A59" s="1" t="s">
        <v>160</v>
      </c>
      <c r="B59" s="3" t="s">
        <v>161</v>
      </c>
      <c r="C59" s="4" t="s">
        <v>162</v>
      </c>
      <c r="D59" s="10">
        <f t="shared" si="0"/>
        <v>0.76</v>
      </c>
      <c r="E59" s="331">
        <v>0.78</v>
      </c>
      <c r="F59" s="331">
        <v>0.81</v>
      </c>
      <c r="G59" s="331">
        <v>0.75</v>
      </c>
      <c r="H59" s="331">
        <v>0.76</v>
      </c>
      <c r="I59" s="331">
        <v>0.72</v>
      </c>
      <c r="J59" s="331">
        <v>0.75</v>
      </c>
      <c r="K59" s="331">
        <v>0.74</v>
      </c>
      <c r="L59" s="331">
        <v>0.76</v>
      </c>
      <c r="M59" s="331">
        <v>0.77</v>
      </c>
      <c r="N59" s="331">
        <v>0.76</v>
      </c>
    </row>
    <row r="60" spans="1:14" x14ac:dyDescent="0.2">
      <c r="A60" s="1" t="s">
        <v>163</v>
      </c>
      <c r="B60" s="3" t="s">
        <v>164</v>
      </c>
      <c r="C60" s="4" t="s">
        <v>165</v>
      </c>
      <c r="D60" s="10">
        <f t="shared" si="0"/>
        <v>0.77</v>
      </c>
      <c r="E60" s="331">
        <v>0.82</v>
      </c>
      <c r="F60" s="331">
        <v>0.76</v>
      </c>
      <c r="G60" s="331">
        <v>0.73</v>
      </c>
      <c r="H60" s="331">
        <v>0.81</v>
      </c>
      <c r="I60" s="331">
        <v>0.81</v>
      </c>
      <c r="J60" s="331">
        <v>0.77</v>
      </c>
      <c r="K60" s="331">
        <v>0.76</v>
      </c>
      <c r="L60" s="331">
        <v>0.77</v>
      </c>
      <c r="M60" s="331">
        <v>0.75</v>
      </c>
      <c r="N60" s="331">
        <v>0.77</v>
      </c>
    </row>
    <row r="61" spans="1:14" x14ac:dyDescent="0.2">
      <c r="A61" s="1" t="s">
        <v>166</v>
      </c>
      <c r="B61" s="3" t="s">
        <v>167</v>
      </c>
      <c r="C61" s="4" t="s">
        <v>168</v>
      </c>
      <c r="D61" s="10">
        <f t="shared" si="0"/>
        <v>0.67</v>
      </c>
      <c r="E61" s="331">
        <v>0.74</v>
      </c>
      <c r="F61" s="331">
        <v>0.69</v>
      </c>
      <c r="G61" s="331">
        <v>0.7</v>
      </c>
      <c r="H61" s="331">
        <v>0.71</v>
      </c>
      <c r="I61" s="331">
        <v>0.69</v>
      </c>
      <c r="J61" s="331">
        <v>0.66</v>
      </c>
      <c r="K61" s="331">
        <v>0.65</v>
      </c>
      <c r="L61" s="331">
        <v>0.67</v>
      </c>
      <c r="M61" s="331">
        <v>0.66</v>
      </c>
      <c r="N61" s="331">
        <v>0.67</v>
      </c>
    </row>
    <row r="62" spans="1:14" x14ac:dyDescent="0.2">
      <c r="A62" s="1" t="s">
        <v>169</v>
      </c>
      <c r="B62" s="3" t="s">
        <v>170</v>
      </c>
      <c r="C62" s="4" t="s">
        <v>171</v>
      </c>
      <c r="D62" s="10">
        <f t="shared" si="0"/>
        <v>0.73</v>
      </c>
      <c r="E62" s="331">
        <v>0.75</v>
      </c>
      <c r="F62" s="331">
        <v>0.76</v>
      </c>
      <c r="G62" s="331">
        <v>0.7</v>
      </c>
      <c r="H62" s="331">
        <v>0.73</v>
      </c>
      <c r="I62" s="331">
        <v>0.7</v>
      </c>
      <c r="J62" s="331">
        <v>0.69</v>
      </c>
      <c r="K62" s="331">
        <v>0.71</v>
      </c>
      <c r="L62" s="331">
        <v>0.72</v>
      </c>
      <c r="M62" s="331">
        <v>0.78</v>
      </c>
      <c r="N62" s="331">
        <v>0.73</v>
      </c>
    </row>
    <row r="63" spans="1:14" x14ac:dyDescent="0.2">
      <c r="A63" s="1" t="s">
        <v>172</v>
      </c>
      <c r="B63" s="3" t="s">
        <v>173</v>
      </c>
      <c r="C63" s="4" t="s">
        <v>174</v>
      </c>
      <c r="D63" s="10">
        <f t="shared" si="0"/>
        <v>0.62</v>
      </c>
      <c r="E63" s="331">
        <v>0.6</v>
      </c>
      <c r="F63" s="331">
        <v>0.61</v>
      </c>
      <c r="G63" s="331">
        <v>0.65</v>
      </c>
      <c r="H63" s="331">
        <v>0.62</v>
      </c>
      <c r="I63" s="331">
        <v>0.59</v>
      </c>
      <c r="J63" s="331">
        <v>0.57999999999999996</v>
      </c>
      <c r="K63" s="331">
        <v>0.59</v>
      </c>
      <c r="L63" s="331">
        <v>0.59</v>
      </c>
      <c r="M63" s="331">
        <v>0.61</v>
      </c>
      <c r="N63" s="331">
        <v>0.62</v>
      </c>
    </row>
    <row r="64" spans="1:14" x14ac:dyDescent="0.2">
      <c r="A64" s="1" t="s">
        <v>175</v>
      </c>
      <c r="B64" s="3" t="s">
        <v>176</v>
      </c>
      <c r="C64" s="4" t="s">
        <v>177</v>
      </c>
      <c r="D64" s="10">
        <f t="shared" si="0"/>
        <v>0.67</v>
      </c>
      <c r="E64" s="331">
        <v>0.7</v>
      </c>
      <c r="F64" s="331">
        <v>0.73</v>
      </c>
      <c r="G64" s="331">
        <v>0.67</v>
      </c>
      <c r="H64" s="331">
        <v>0.65</v>
      </c>
      <c r="I64" s="331">
        <v>0.66</v>
      </c>
      <c r="J64" s="331">
        <v>0.67</v>
      </c>
      <c r="K64" s="331">
        <v>0.66</v>
      </c>
      <c r="L64" s="331">
        <v>0.64</v>
      </c>
      <c r="M64" s="331">
        <v>0.65</v>
      </c>
      <c r="N64" s="331">
        <v>0.67</v>
      </c>
    </row>
    <row r="65" spans="1:14" x14ac:dyDescent="0.2">
      <c r="A65" s="1" t="s">
        <v>178</v>
      </c>
      <c r="B65" s="3" t="s">
        <v>179</v>
      </c>
      <c r="C65" s="4" t="s">
        <v>180</v>
      </c>
      <c r="D65" s="10">
        <f t="shared" si="0"/>
        <v>0.63</v>
      </c>
      <c r="E65" s="331">
        <v>0.7</v>
      </c>
      <c r="F65" s="331">
        <v>0.72</v>
      </c>
      <c r="G65" s="331">
        <v>0.7</v>
      </c>
      <c r="H65" s="331">
        <v>0.67</v>
      </c>
      <c r="I65" s="331">
        <v>0.67</v>
      </c>
      <c r="J65" s="331">
        <v>0.66</v>
      </c>
      <c r="K65" s="331">
        <v>0.66</v>
      </c>
      <c r="L65" s="331">
        <v>0.62</v>
      </c>
      <c r="M65" s="331">
        <v>0.63</v>
      </c>
      <c r="N65" s="331">
        <v>0.63</v>
      </c>
    </row>
    <row r="66" spans="1:14" x14ac:dyDescent="0.2">
      <c r="A66" s="1" t="s">
        <v>181</v>
      </c>
      <c r="B66" s="3" t="s">
        <v>182</v>
      </c>
      <c r="C66" s="4" t="s">
        <v>183</v>
      </c>
      <c r="D66" s="10">
        <f t="shared" si="0"/>
        <v>0.65</v>
      </c>
      <c r="E66" s="331">
        <v>0.68</v>
      </c>
      <c r="F66" s="331">
        <v>0.69</v>
      </c>
      <c r="G66" s="331">
        <v>0.71</v>
      </c>
      <c r="H66" s="331">
        <v>0.72</v>
      </c>
      <c r="I66" s="331">
        <v>0.69</v>
      </c>
      <c r="J66" s="331">
        <v>0.63</v>
      </c>
      <c r="K66" s="331">
        <v>0.66</v>
      </c>
      <c r="L66" s="331">
        <v>0.66</v>
      </c>
      <c r="M66" s="331">
        <v>0.67</v>
      </c>
      <c r="N66" s="331">
        <v>0.65</v>
      </c>
    </row>
    <row r="67" spans="1:14" x14ac:dyDescent="0.2">
      <c r="A67" s="1" t="s">
        <v>184</v>
      </c>
      <c r="B67" s="3" t="s">
        <v>185</v>
      </c>
      <c r="C67" s="4" t="s">
        <v>186</v>
      </c>
      <c r="D67" s="10">
        <f t="shared" si="0"/>
        <v>0.76</v>
      </c>
      <c r="E67" s="331">
        <v>0.79</v>
      </c>
      <c r="F67" s="331">
        <v>0.77</v>
      </c>
      <c r="G67" s="331">
        <v>0.78</v>
      </c>
      <c r="H67" s="331">
        <v>0.77</v>
      </c>
      <c r="I67" s="331">
        <v>0.73</v>
      </c>
      <c r="J67" s="331">
        <v>0.73</v>
      </c>
      <c r="K67" s="331">
        <v>0.75</v>
      </c>
      <c r="L67" s="331">
        <v>0.71</v>
      </c>
      <c r="M67" s="331">
        <v>0.75</v>
      </c>
      <c r="N67" s="331">
        <v>0.76</v>
      </c>
    </row>
    <row r="68" spans="1:14" x14ac:dyDescent="0.2">
      <c r="A68" s="1" t="s">
        <v>187</v>
      </c>
      <c r="B68" s="3" t="s">
        <v>188</v>
      </c>
      <c r="C68" s="4" t="s">
        <v>189</v>
      </c>
      <c r="D68" s="10">
        <f t="shared" si="0"/>
        <v>0.68</v>
      </c>
      <c r="E68" s="331">
        <v>0.72</v>
      </c>
      <c r="F68" s="331">
        <v>0.7</v>
      </c>
      <c r="G68" s="331">
        <v>0.72</v>
      </c>
      <c r="H68" s="331">
        <v>0.71</v>
      </c>
      <c r="I68" s="331">
        <v>0.7</v>
      </c>
      <c r="J68" s="331">
        <v>0.7</v>
      </c>
      <c r="K68" s="331">
        <v>0.65</v>
      </c>
      <c r="L68" s="331">
        <v>0.66</v>
      </c>
      <c r="M68" s="331">
        <v>0.69</v>
      </c>
      <c r="N68" s="331">
        <v>0.68</v>
      </c>
    </row>
    <row r="69" spans="1:14" x14ac:dyDescent="0.2">
      <c r="A69" s="1" t="s">
        <v>190</v>
      </c>
      <c r="B69" s="3" t="s">
        <v>191</v>
      </c>
      <c r="C69" s="4" t="s">
        <v>192</v>
      </c>
      <c r="D69" s="10">
        <f t="shared" si="0"/>
        <v>0.73</v>
      </c>
      <c r="E69" s="331">
        <v>0.73</v>
      </c>
      <c r="F69" s="331">
        <v>0.74</v>
      </c>
      <c r="G69" s="331">
        <v>0.77</v>
      </c>
      <c r="H69" s="331">
        <v>0.76</v>
      </c>
      <c r="I69" s="331">
        <v>0.74</v>
      </c>
      <c r="J69" s="331">
        <v>0.71</v>
      </c>
      <c r="K69" s="331">
        <v>0.73</v>
      </c>
      <c r="L69" s="331">
        <v>0.72</v>
      </c>
      <c r="M69" s="331">
        <v>0.72</v>
      </c>
      <c r="N69" s="331">
        <v>0.73</v>
      </c>
    </row>
    <row r="70" spans="1:14" x14ac:dyDescent="0.2">
      <c r="A70" s="1" t="s">
        <v>193</v>
      </c>
      <c r="B70" s="3" t="s">
        <v>194</v>
      </c>
      <c r="C70" s="4" t="s">
        <v>195</v>
      </c>
      <c r="D70" s="10">
        <f t="shared" ref="D70:D133" si="1">N70</f>
        <v>0.72</v>
      </c>
      <c r="E70" s="331">
        <v>0.73</v>
      </c>
      <c r="F70" s="331">
        <v>0.7</v>
      </c>
      <c r="G70" s="331">
        <v>0.71</v>
      </c>
      <c r="H70" s="331">
        <v>0.69</v>
      </c>
      <c r="I70" s="331">
        <v>0.73</v>
      </c>
      <c r="J70" s="331">
        <v>0.7</v>
      </c>
      <c r="K70" s="331">
        <v>0.71</v>
      </c>
      <c r="L70" s="331">
        <v>0.7</v>
      </c>
      <c r="M70" s="331">
        <v>0.7</v>
      </c>
      <c r="N70" s="331">
        <v>0.72</v>
      </c>
    </row>
    <row r="71" spans="1:14" x14ac:dyDescent="0.2">
      <c r="A71" s="1" t="s">
        <v>196</v>
      </c>
      <c r="B71" s="3" t="s">
        <v>197</v>
      </c>
      <c r="C71" s="4" t="s">
        <v>198</v>
      </c>
      <c r="D71" s="10">
        <f t="shared" si="1"/>
        <v>0.66</v>
      </c>
      <c r="E71" s="331">
        <v>0.64</v>
      </c>
      <c r="F71" s="331">
        <v>0.66</v>
      </c>
      <c r="G71" s="331">
        <v>0.66</v>
      </c>
      <c r="H71" s="331">
        <v>0.64</v>
      </c>
      <c r="I71" s="331">
        <v>0.65</v>
      </c>
      <c r="J71" s="331">
        <v>0.62</v>
      </c>
      <c r="K71" s="331">
        <v>0.62</v>
      </c>
      <c r="L71" s="331">
        <v>0.63</v>
      </c>
      <c r="M71" s="331">
        <v>0.64</v>
      </c>
      <c r="N71" s="331">
        <v>0.66</v>
      </c>
    </row>
    <row r="72" spans="1:14" x14ac:dyDescent="0.2">
      <c r="A72" s="1" t="s">
        <v>199</v>
      </c>
      <c r="B72" s="3" t="s">
        <v>200</v>
      </c>
      <c r="C72" s="4" t="s">
        <v>201</v>
      </c>
      <c r="D72" s="10">
        <f t="shared" si="1"/>
        <v>0.61</v>
      </c>
      <c r="E72" s="331">
        <v>0.61</v>
      </c>
      <c r="F72" s="331">
        <v>0.61</v>
      </c>
      <c r="G72" s="331">
        <v>0.63</v>
      </c>
      <c r="H72" s="331">
        <v>0.64</v>
      </c>
      <c r="I72" s="331">
        <v>0.57999999999999996</v>
      </c>
      <c r="J72" s="331">
        <v>0.6</v>
      </c>
      <c r="K72" s="331">
        <v>0.6</v>
      </c>
      <c r="L72" s="331">
        <v>0.6</v>
      </c>
      <c r="M72" s="331">
        <v>0.6</v>
      </c>
      <c r="N72" s="331">
        <v>0.61</v>
      </c>
    </row>
    <row r="73" spans="1:14" x14ac:dyDescent="0.2">
      <c r="A73" s="1" t="s">
        <v>202</v>
      </c>
      <c r="B73" s="3" t="s">
        <v>203</v>
      </c>
      <c r="C73" s="4" t="s">
        <v>204</v>
      </c>
      <c r="D73" s="10">
        <f t="shared" si="1"/>
        <v>0.7</v>
      </c>
      <c r="E73" s="331">
        <v>0.68</v>
      </c>
      <c r="F73" s="331">
        <v>0.7</v>
      </c>
      <c r="G73" s="331">
        <v>0.68</v>
      </c>
      <c r="H73" s="331">
        <v>0.65</v>
      </c>
      <c r="I73" s="331">
        <v>0.65</v>
      </c>
      <c r="J73" s="331">
        <v>0.67</v>
      </c>
      <c r="K73" s="331">
        <v>0.69</v>
      </c>
      <c r="L73" s="331">
        <v>0.66</v>
      </c>
      <c r="M73" s="331">
        <v>0.71</v>
      </c>
      <c r="N73" s="331">
        <v>0.7</v>
      </c>
    </row>
    <row r="74" spans="1:14" x14ac:dyDescent="0.2">
      <c r="A74" s="1" t="s">
        <v>205</v>
      </c>
      <c r="B74" s="3" t="s">
        <v>206</v>
      </c>
      <c r="C74" s="4" t="s">
        <v>207</v>
      </c>
      <c r="D74" s="10">
        <f t="shared" si="1"/>
        <v>0.73</v>
      </c>
      <c r="E74" s="331">
        <v>0.72</v>
      </c>
      <c r="F74" s="331">
        <v>0.69</v>
      </c>
      <c r="G74" s="331">
        <v>0.7</v>
      </c>
      <c r="H74" s="331">
        <v>0.7</v>
      </c>
      <c r="I74" s="331">
        <v>0.71</v>
      </c>
      <c r="J74" s="331">
        <v>0.68</v>
      </c>
      <c r="K74" s="331">
        <v>0.71</v>
      </c>
      <c r="L74" s="331">
        <v>0.69</v>
      </c>
      <c r="M74" s="331">
        <v>0.7</v>
      </c>
      <c r="N74" s="331">
        <v>0.73</v>
      </c>
    </row>
    <row r="75" spans="1:14" x14ac:dyDescent="0.2">
      <c r="A75" s="1" t="s">
        <v>208</v>
      </c>
      <c r="B75" s="3" t="s">
        <v>209</v>
      </c>
      <c r="C75" s="4" t="s">
        <v>210</v>
      </c>
      <c r="D75" s="10">
        <f t="shared" si="1"/>
        <v>0.69</v>
      </c>
      <c r="E75" s="331">
        <v>0.69</v>
      </c>
      <c r="F75" s="331">
        <v>0.7</v>
      </c>
      <c r="G75" s="331">
        <v>0.68</v>
      </c>
      <c r="H75" s="331">
        <v>0.68</v>
      </c>
      <c r="I75" s="331">
        <v>0.67</v>
      </c>
      <c r="J75" s="331">
        <v>0.66</v>
      </c>
      <c r="K75" s="331">
        <v>0.66</v>
      </c>
      <c r="L75" s="331">
        <v>0.68</v>
      </c>
      <c r="M75" s="331">
        <v>0.71</v>
      </c>
      <c r="N75" s="331">
        <v>0.69</v>
      </c>
    </row>
    <row r="76" spans="1:14" x14ac:dyDescent="0.2">
      <c r="A76" s="1" t="s">
        <v>211</v>
      </c>
      <c r="B76" s="3" t="s">
        <v>212</v>
      </c>
      <c r="C76" s="4" t="s">
        <v>213</v>
      </c>
      <c r="D76" s="10">
        <f t="shared" si="1"/>
        <v>0.71</v>
      </c>
      <c r="E76" s="331">
        <v>0.7</v>
      </c>
      <c r="F76" s="331">
        <v>0.67</v>
      </c>
      <c r="G76" s="331">
        <v>0.69</v>
      </c>
      <c r="H76" s="331">
        <v>0.67</v>
      </c>
      <c r="I76" s="331">
        <v>0.64</v>
      </c>
      <c r="J76" s="331">
        <v>0.67</v>
      </c>
      <c r="K76" s="331">
        <v>0.65</v>
      </c>
      <c r="L76" s="331">
        <v>0.66</v>
      </c>
      <c r="M76" s="331">
        <v>0.69</v>
      </c>
      <c r="N76" s="331">
        <v>0.71</v>
      </c>
    </row>
    <row r="77" spans="1:14" x14ac:dyDescent="0.2">
      <c r="A77" s="1" t="s">
        <v>214</v>
      </c>
      <c r="B77" s="3" t="s">
        <v>215</v>
      </c>
      <c r="C77" s="4" t="s">
        <v>216</v>
      </c>
      <c r="D77" s="10">
        <f t="shared" si="1"/>
        <v>0.69</v>
      </c>
      <c r="E77" s="331">
        <v>0.7</v>
      </c>
      <c r="F77" s="331">
        <v>0.68</v>
      </c>
      <c r="G77" s="331">
        <v>0.7</v>
      </c>
      <c r="H77" s="331">
        <v>0.7</v>
      </c>
      <c r="I77" s="331">
        <v>0.68</v>
      </c>
      <c r="J77" s="331">
        <v>0.66</v>
      </c>
      <c r="K77" s="331">
        <v>0.68</v>
      </c>
      <c r="L77" s="331">
        <v>0.63</v>
      </c>
      <c r="M77" s="331">
        <v>0.66</v>
      </c>
      <c r="N77" s="331">
        <v>0.69</v>
      </c>
    </row>
    <row r="78" spans="1:14" x14ac:dyDescent="0.2">
      <c r="A78" s="1" t="s">
        <v>217</v>
      </c>
      <c r="B78" s="3" t="s">
        <v>218</v>
      </c>
      <c r="C78" s="4" t="s">
        <v>219</v>
      </c>
      <c r="D78" s="10">
        <f t="shared" si="1"/>
        <v>0.67</v>
      </c>
      <c r="E78" s="331">
        <v>0.72</v>
      </c>
      <c r="F78" s="331">
        <v>0.73</v>
      </c>
      <c r="G78" s="331">
        <v>0.69</v>
      </c>
      <c r="H78" s="331">
        <v>0.7</v>
      </c>
      <c r="I78" s="331">
        <v>0.68</v>
      </c>
      <c r="J78" s="331">
        <v>0.67</v>
      </c>
      <c r="K78" s="331">
        <v>0.68</v>
      </c>
      <c r="L78" s="331">
        <v>0.66</v>
      </c>
      <c r="M78" s="331">
        <v>0.67</v>
      </c>
      <c r="N78" s="331">
        <v>0.67</v>
      </c>
    </row>
    <row r="79" spans="1:14" x14ac:dyDescent="0.2">
      <c r="A79" s="1" t="s">
        <v>220</v>
      </c>
      <c r="B79" s="3" t="s">
        <v>221</v>
      </c>
      <c r="C79" s="4" t="s">
        <v>222</v>
      </c>
      <c r="D79" s="10">
        <f t="shared" si="1"/>
        <v>0.69</v>
      </c>
      <c r="E79" s="331">
        <v>0.68</v>
      </c>
      <c r="F79" s="331">
        <v>0.67</v>
      </c>
      <c r="G79" s="331">
        <v>0.67</v>
      </c>
      <c r="H79" s="331">
        <v>0.69</v>
      </c>
      <c r="I79" s="331">
        <v>0.69</v>
      </c>
      <c r="J79" s="331">
        <v>0.66</v>
      </c>
      <c r="K79" s="331">
        <v>0.66</v>
      </c>
      <c r="L79" s="331">
        <v>0.64</v>
      </c>
      <c r="M79" s="331">
        <v>0.69</v>
      </c>
      <c r="N79" s="331">
        <v>0.69</v>
      </c>
    </row>
    <row r="80" spans="1:14" x14ac:dyDescent="0.2">
      <c r="A80" s="1" t="s">
        <v>223</v>
      </c>
      <c r="B80" s="3" t="s">
        <v>224</v>
      </c>
      <c r="C80" s="4" t="s">
        <v>225</v>
      </c>
      <c r="D80" s="10">
        <f t="shared" si="1"/>
        <v>0.7</v>
      </c>
      <c r="E80" s="331">
        <v>0.7</v>
      </c>
      <c r="F80" s="331">
        <v>0.68</v>
      </c>
      <c r="G80" s="331">
        <v>0.7</v>
      </c>
      <c r="H80" s="331">
        <v>0.71</v>
      </c>
      <c r="I80" s="331">
        <v>0.7</v>
      </c>
      <c r="J80" s="331">
        <v>0.68</v>
      </c>
      <c r="K80" s="331">
        <v>0.68</v>
      </c>
      <c r="L80" s="331">
        <v>0.65</v>
      </c>
      <c r="M80" s="331">
        <v>0.67</v>
      </c>
      <c r="N80" s="331">
        <v>0.7</v>
      </c>
    </row>
    <row r="81" spans="1:14" x14ac:dyDescent="0.2">
      <c r="A81" s="1" t="s">
        <v>226</v>
      </c>
      <c r="B81" s="3" t="s">
        <v>227</v>
      </c>
      <c r="C81" s="4" t="s">
        <v>228</v>
      </c>
      <c r="D81" s="10">
        <f t="shared" si="1"/>
        <v>0.61</v>
      </c>
      <c r="E81" s="331">
        <v>0.66</v>
      </c>
      <c r="F81" s="331">
        <v>0.65</v>
      </c>
      <c r="G81" s="331">
        <v>0.66</v>
      </c>
      <c r="H81" s="331">
        <v>0.63</v>
      </c>
      <c r="I81" s="331">
        <v>0.64</v>
      </c>
      <c r="J81" s="331">
        <v>0.6</v>
      </c>
      <c r="K81" s="331">
        <v>0.64</v>
      </c>
      <c r="L81" s="331">
        <v>0.63</v>
      </c>
      <c r="M81" s="331">
        <v>0.61</v>
      </c>
      <c r="N81" s="331">
        <v>0.61</v>
      </c>
    </row>
    <row r="82" spans="1:14" x14ac:dyDescent="0.2">
      <c r="A82" s="1" t="s">
        <v>229</v>
      </c>
      <c r="B82" s="3" t="s">
        <v>230</v>
      </c>
      <c r="C82" s="4" t="s">
        <v>231</v>
      </c>
      <c r="D82" s="10">
        <f t="shared" si="1"/>
        <v>0.69</v>
      </c>
      <c r="E82" s="331">
        <v>0.73</v>
      </c>
      <c r="F82" s="331">
        <v>0.74</v>
      </c>
      <c r="G82" s="331">
        <v>0.74</v>
      </c>
      <c r="H82" s="331">
        <v>0.73</v>
      </c>
      <c r="I82" s="331">
        <v>0.72</v>
      </c>
      <c r="J82" s="331">
        <v>0.72</v>
      </c>
      <c r="K82" s="331">
        <v>0.73</v>
      </c>
      <c r="L82" s="331">
        <v>0.7</v>
      </c>
      <c r="M82" s="331">
        <v>0.7</v>
      </c>
      <c r="N82" s="331">
        <v>0.69</v>
      </c>
    </row>
    <row r="83" spans="1:14" x14ac:dyDescent="0.2">
      <c r="A83" s="1" t="s">
        <v>232</v>
      </c>
      <c r="B83" s="3" t="s">
        <v>233</v>
      </c>
      <c r="C83" s="4" t="s">
        <v>234</v>
      </c>
      <c r="D83" s="10">
        <f t="shared" si="1"/>
        <v>0.69</v>
      </c>
      <c r="E83" s="331">
        <v>0.64</v>
      </c>
      <c r="F83" s="331">
        <v>0.66</v>
      </c>
      <c r="G83" s="331">
        <v>0.63</v>
      </c>
      <c r="H83" s="331">
        <v>0.68</v>
      </c>
      <c r="I83" s="331">
        <v>0.65</v>
      </c>
      <c r="J83" s="331">
        <v>0.63</v>
      </c>
      <c r="K83" s="331">
        <v>0.65</v>
      </c>
      <c r="L83" s="331">
        <v>0.65</v>
      </c>
      <c r="M83" s="331">
        <v>0.66</v>
      </c>
      <c r="N83" s="331">
        <v>0.69</v>
      </c>
    </row>
    <row r="84" spans="1:14" x14ac:dyDescent="0.2">
      <c r="A84" s="1" t="s">
        <v>235</v>
      </c>
      <c r="B84" s="3" t="s">
        <v>236</v>
      </c>
      <c r="C84" s="4" t="s">
        <v>237</v>
      </c>
      <c r="D84" s="10">
        <f t="shared" si="1"/>
        <v>0.66</v>
      </c>
      <c r="E84" s="331">
        <v>0.66</v>
      </c>
      <c r="F84" s="331">
        <v>0.68</v>
      </c>
      <c r="G84" s="331">
        <v>0.67</v>
      </c>
      <c r="H84" s="331">
        <v>0.69</v>
      </c>
      <c r="I84" s="331">
        <v>0.69</v>
      </c>
      <c r="J84" s="331">
        <v>0.66</v>
      </c>
      <c r="K84" s="331">
        <v>0.64</v>
      </c>
      <c r="L84" s="331">
        <v>0.62</v>
      </c>
      <c r="M84" s="331">
        <v>0.67</v>
      </c>
      <c r="N84" s="331">
        <v>0.66</v>
      </c>
    </row>
    <row r="85" spans="1:14" x14ac:dyDescent="0.2">
      <c r="A85" s="1" t="s">
        <v>238</v>
      </c>
      <c r="B85" s="3" t="s">
        <v>239</v>
      </c>
      <c r="C85" s="4" t="s">
        <v>240</v>
      </c>
      <c r="D85" s="10">
        <f t="shared" si="1"/>
        <v>0.6</v>
      </c>
      <c r="E85" s="331">
        <v>0.66</v>
      </c>
      <c r="F85" s="331">
        <v>0.61</v>
      </c>
      <c r="G85" s="331">
        <v>0.62</v>
      </c>
      <c r="H85" s="331">
        <v>0.63</v>
      </c>
      <c r="I85" s="331">
        <v>0.61</v>
      </c>
      <c r="J85" s="331">
        <v>0.59</v>
      </c>
      <c r="K85" s="331">
        <v>0.59</v>
      </c>
      <c r="L85" s="331">
        <v>0.56999999999999995</v>
      </c>
      <c r="M85" s="331">
        <v>0.57999999999999996</v>
      </c>
      <c r="N85" s="331">
        <v>0.6</v>
      </c>
    </row>
    <row r="86" spans="1:14" x14ac:dyDescent="0.2">
      <c r="A86" s="1" t="s">
        <v>241</v>
      </c>
      <c r="B86" s="3" t="s">
        <v>242</v>
      </c>
      <c r="C86" s="4" t="s">
        <v>243</v>
      </c>
      <c r="D86" s="10">
        <f t="shared" si="1"/>
        <v>0.66</v>
      </c>
      <c r="E86" s="331">
        <v>0.7</v>
      </c>
      <c r="F86" s="331">
        <v>0.7</v>
      </c>
      <c r="G86" s="331">
        <v>0.72</v>
      </c>
      <c r="H86" s="331">
        <v>0.7</v>
      </c>
      <c r="I86" s="331">
        <v>0.66</v>
      </c>
      <c r="J86" s="331">
        <v>0.67</v>
      </c>
      <c r="K86" s="331">
        <v>0.66</v>
      </c>
      <c r="L86" s="331">
        <v>0.64</v>
      </c>
      <c r="M86" s="331">
        <v>0.63</v>
      </c>
      <c r="N86" s="331">
        <v>0.66</v>
      </c>
    </row>
    <row r="87" spans="1:14" x14ac:dyDescent="0.2">
      <c r="A87" s="1" t="s">
        <v>244</v>
      </c>
      <c r="B87" s="3" t="s">
        <v>245</v>
      </c>
      <c r="C87" s="4" t="s">
        <v>246</v>
      </c>
      <c r="D87" s="10">
        <f t="shared" si="1"/>
        <v>0.71</v>
      </c>
      <c r="E87" s="331">
        <v>0.73</v>
      </c>
      <c r="F87" s="331">
        <v>0.73</v>
      </c>
      <c r="G87" s="331">
        <v>0.72</v>
      </c>
      <c r="H87" s="331">
        <v>0.72</v>
      </c>
      <c r="I87" s="331">
        <v>0.7</v>
      </c>
      <c r="J87" s="331">
        <v>0.69</v>
      </c>
      <c r="K87" s="331">
        <v>0.68</v>
      </c>
      <c r="L87" s="331">
        <v>0.71</v>
      </c>
      <c r="M87" s="331">
        <v>0.73</v>
      </c>
      <c r="N87" s="331">
        <v>0.71</v>
      </c>
    </row>
    <row r="88" spans="1:14" x14ac:dyDescent="0.2">
      <c r="A88" s="1" t="s">
        <v>247</v>
      </c>
      <c r="B88" s="3" t="s">
        <v>248</v>
      </c>
      <c r="C88" s="4" t="s">
        <v>249</v>
      </c>
      <c r="D88" s="10">
        <f t="shared" si="1"/>
        <v>0.66</v>
      </c>
      <c r="E88" s="331">
        <v>0.64</v>
      </c>
      <c r="F88" s="331">
        <v>0.65</v>
      </c>
      <c r="G88" s="331">
        <v>0.64</v>
      </c>
      <c r="H88" s="331">
        <v>0.64</v>
      </c>
      <c r="I88" s="331">
        <v>0.59</v>
      </c>
      <c r="J88" s="331">
        <v>0.6</v>
      </c>
      <c r="K88" s="331">
        <v>0.62</v>
      </c>
      <c r="L88" s="331">
        <v>0.65</v>
      </c>
      <c r="M88" s="331">
        <v>0.64</v>
      </c>
      <c r="N88" s="331">
        <v>0.66</v>
      </c>
    </row>
    <row r="89" spans="1:14" x14ac:dyDescent="0.2">
      <c r="A89" s="1" t="s">
        <v>250</v>
      </c>
      <c r="B89" s="3" t="s">
        <v>251</v>
      </c>
      <c r="C89" s="4" t="s">
        <v>252</v>
      </c>
      <c r="D89" s="10">
        <f t="shared" si="1"/>
        <v>0.72</v>
      </c>
      <c r="E89" s="331">
        <v>0.76</v>
      </c>
      <c r="F89" s="331">
        <v>0.75</v>
      </c>
      <c r="G89" s="331">
        <v>0.77</v>
      </c>
      <c r="H89" s="331">
        <v>0.73</v>
      </c>
      <c r="I89" s="331">
        <v>0.7</v>
      </c>
      <c r="J89" s="331">
        <v>0.66</v>
      </c>
      <c r="K89" s="331">
        <v>0.7</v>
      </c>
      <c r="L89" s="331">
        <v>0.72</v>
      </c>
      <c r="M89" s="331">
        <v>0.73</v>
      </c>
      <c r="N89" s="331">
        <v>0.72</v>
      </c>
    </row>
    <row r="90" spans="1:14" x14ac:dyDescent="0.2">
      <c r="A90" s="1" t="s">
        <v>253</v>
      </c>
      <c r="B90" s="3" t="s">
        <v>254</v>
      </c>
      <c r="C90" s="4" t="s">
        <v>255</v>
      </c>
      <c r="D90" s="10">
        <f t="shared" si="1"/>
        <v>0.62</v>
      </c>
      <c r="E90" s="331">
        <v>0.68</v>
      </c>
      <c r="F90" s="331">
        <v>0.67</v>
      </c>
      <c r="G90" s="331">
        <v>0.65</v>
      </c>
      <c r="H90" s="331">
        <v>0.7</v>
      </c>
      <c r="I90" s="331">
        <v>0.67</v>
      </c>
      <c r="J90" s="331">
        <v>0.63</v>
      </c>
      <c r="K90" s="331">
        <v>0.65</v>
      </c>
      <c r="L90" s="331">
        <v>0.63</v>
      </c>
      <c r="M90" s="331">
        <v>0.63</v>
      </c>
      <c r="N90" s="331">
        <v>0.62</v>
      </c>
    </row>
    <row r="91" spans="1:14" x14ac:dyDescent="0.2">
      <c r="A91" s="1" t="s">
        <v>256</v>
      </c>
      <c r="B91" s="3" t="s">
        <v>257</v>
      </c>
      <c r="C91" s="4" t="s">
        <v>258</v>
      </c>
      <c r="D91" s="10">
        <f t="shared" si="1"/>
        <v>0.63</v>
      </c>
      <c r="E91" s="331">
        <v>0.68</v>
      </c>
      <c r="F91" s="331">
        <v>0.67</v>
      </c>
      <c r="G91" s="331">
        <v>0.68</v>
      </c>
      <c r="H91" s="331">
        <v>0.63</v>
      </c>
      <c r="I91" s="331">
        <v>0.63</v>
      </c>
      <c r="J91" s="331">
        <v>0.61</v>
      </c>
      <c r="K91" s="331">
        <v>0.6</v>
      </c>
      <c r="L91" s="331">
        <v>0.62</v>
      </c>
      <c r="M91" s="331">
        <v>0.64</v>
      </c>
      <c r="N91" s="331">
        <v>0.63</v>
      </c>
    </row>
    <row r="92" spans="1:14" x14ac:dyDescent="0.2">
      <c r="A92" s="1" t="s">
        <v>259</v>
      </c>
      <c r="B92" s="3" t="s">
        <v>260</v>
      </c>
      <c r="C92" s="4" t="s">
        <v>261</v>
      </c>
      <c r="D92" s="10">
        <f t="shared" si="1"/>
        <v>0.66</v>
      </c>
      <c r="E92" s="331">
        <v>0.68</v>
      </c>
      <c r="F92" s="331">
        <v>0.68</v>
      </c>
      <c r="G92" s="331">
        <v>0.68</v>
      </c>
      <c r="H92" s="331">
        <v>0.67</v>
      </c>
      <c r="I92" s="331">
        <v>0.69</v>
      </c>
      <c r="J92" s="331">
        <v>0.65</v>
      </c>
      <c r="K92" s="331">
        <v>0.61</v>
      </c>
      <c r="L92" s="331">
        <v>0.62</v>
      </c>
      <c r="M92" s="331">
        <v>0.65</v>
      </c>
      <c r="N92" s="331">
        <v>0.66</v>
      </c>
    </row>
    <row r="93" spans="1:14" x14ac:dyDescent="0.2">
      <c r="A93" s="1" t="s">
        <v>262</v>
      </c>
      <c r="B93" s="3" t="s">
        <v>263</v>
      </c>
      <c r="C93" s="4" t="s">
        <v>264</v>
      </c>
      <c r="D93" s="10">
        <f t="shared" si="1"/>
        <v>0.74</v>
      </c>
      <c r="E93" s="331">
        <v>0.73</v>
      </c>
      <c r="F93" s="331">
        <v>0.71</v>
      </c>
      <c r="G93" s="331">
        <v>0.75</v>
      </c>
      <c r="H93" s="331">
        <v>0.72</v>
      </c>
      <c r="I93" s="331">
        <v>0.73</v>
      </c>
      <c r="J93" s="331">
        <v>0.69</v>
      </c>
      <c r="K93" s="331">
        <v>0.68</v>
      </c>
      <c r="L93" s="331">
        <v>0.69</v>
      </c>
      <c r="M93" s="331">
        <v>0.73</v>
      </c>
      <c r="N93" s="331">
        <v>0.74</v>
      </c>
    </row>
    <row r="94" spans="1:14" x14ac:dyDescent="0.2">
      <c r="A94" s="1" t="s">
        <v>265</v>
      </c>
      <c r="B94" s="3" t="s">
        <v>266</v>
      </c>
      <c r="C94" s="4" t="s">
        <v>267</v>
      </c>
      <c r="D94" s="10">
        <f t="shared" si="1"/>
        <v>0.69</v>
      </c>
      <c r="E94" s="331">
        <v>0.72</v>
      </c>
      <c r="F94" s="331">
        <v>0.75</v>
      </c>
      <c r="G94" s="331">
        <v>0.73</v>
      </c>
      <c r="H94" s="331">
        <v>0.73</v>
      </c>
      <c r="I94" s="331">
        <v>0.72</v>
      </c>
      <c r="J94" s="331">
        <v>0.69</v>
      </c>
      <c r="K94" s="331">
        <v>0.69</v>
      </c>
      <c r="L94" s="331">
        <v>0.67</v>
      </c>
      <c r="M94" s="331">
        <v>0.68</v>
      </c>
      <c r="N94" s="331">
        <v>0.69</v>
      </c>
    </row>
    <row r="95" spans="1:14" x14ac:dyDescent="0.2">
      <c r="A95" s="1" t="s">
        <v>268</v>
      </c>
      <c r="B95" s="3" t="s">
        <v>269</v>
      </c>
      <c r="C95" s="4" t="s">
        <v>270</v>
      </c>
      <c r="D95" s="10">
        <f t="shared" si="1"/>
        <v>0.69</v>
      </c>
      <c r="E95" s="331">
        <v>0.73</v>
      </c>
      <c r="F95" s="331">
        <v>0.73</v>
      </c>
      <c r="G95" s="331">
        <v>0.75</v>
      </c>
      <c r="H95" s="331">
        <v>0.73</v>
      </c>
      <c r="I95" s="331">
        <v>0.7</v>
      </c>
      <c r="J95" s="331">
        <v>0.69</v>
      </c>
      <c r="K95" s="331">
        <v>0.69</v>
      </c>
      <c r="L95" s="331">
        <v>0.68</v>
      </c>
      <c r="M95" s="331">
        <v>0.69</v>
      </c>
      <c r="N95" s="331">
        <v>0.69</v>
      </c>
    </row>
    <row r="96" spans="1:14" x14ac:dyDescent="0.2">
      <c r="A96" s="1" t="s">
        <v>271</v>
      </c>
      <c r="B96" s="3" t="s">
        <v>272</v>
      </c>
      <c r="C96" s="4" t="s">
        <v>273</v>
      </c>
      <c r="D96" s="10">
        <f t="shared" si="1"/>
        <v>0.72</v>
      </c>
      <c r="E96" s="331">
        <v>0.76</v>
      </c>
      <c r="F96" s="331">
        <v>0.73</v>
      </c>
      <c r="G96" s="331">
        <v>0.73</v>
      </c>
      <c r="H96" s="331">
        <v>0.71</v>
      </c>
      <c r="I96" s="331">
        <v>0.72</v>
      </c>
      <c r="J96" s="331">
        <v>0.71</v>
      </c>
      <c r="K96" s="331">
        <v>0.69</v>
      </c>
      <c r="L96" s="331">
        <v>0.69</v>
      </c>
      <c r="M96" s="331">
        <v>0.7</v>
      </c>
      <c r="N96" s="331">
        <v>0.72</v>
      </c>
    </row>
    <row r="97" spans="1:14" x14ac:dyDescent="0.2">
      <c r="A97" s="1" t="s">
        <v>274</v>
      </c>
      <c r="B97" s="3" t="s">
        <v>275</v>
      </c>
      <c r="C97" s="6" t="s">
        <v>276</v>
      </c>
      <c r="D97" s="10">
        <f t="shared" si="1"/>
        <v>0.63</v>
      </c>
      <c r="E97" s="331">
        <v>0.6</v>
      </c>
      <c r="F97" s="331">
        <v>0.61</v>
      </c>
      <c r="G97" s="331">
        <v>0.65</v>
      </c>
      <c r="H97" s="331">
        <v>0.67</v>
      </c>
      <c r="I97" s="331">
        <v>0.63</v>
      </c>
      <c r="J97" s="331">
        <v>0.62</v>
      </c>
      <c r="K97" s="331">
        <v>0.62</v>
      </c>
      <c r="L97" s="331">
        <v>0.64</v>
      </c>
      <c r="M97" s="331">
        <v>0.63</v>
      </c>
      <c r="N97" s="331">
        <v>0.63</v>
      </c>
    </row>
    <row r="98" spans="1:14" x14ac:dyDescent="0.2">
      <c r="A98" s="1" t="s">
        <v>277</v>
      </c>
      <c r="B98" s="3" t="s">
        <v>278</v>
      </c>
      <c r="C98" s="4" t="s">
        <v>279</v>
      </c>
      <c r="D98" s="10">
        <f t="shared" si="1"/>
        <v>0.73</v>
      </c>
      <c r="E98" s="331">
        <v>0.7</v>
      </c>
      <c r="F98" s="331">
        <v>0.72</v>
      </c>
      <c r="G98" s="331">
        <v>0.69</v>
      </c>
      <c r="H98" s="331">
        <v>0.68</v>
      </c>
      <c r="I98" s="331">
        <v>0.68</v>
      </c>
      <c r="J98" s="331">
        <v>0.67</v>
      </c>
      <c r="K98" s="331">
        <v>0.69</v>
      </c>
      <c r="L98" s="331">
        <v>0.68</v>
      </c>
      <c r="M98" s="331">
        <v>0.7</v>
      </c>
      <c r="N98" s="331">
        <v>0.73</v>
      </c>
    </row>
    <row r="99" spans="1:14" x14ac:dyDescent="0.2">
      <c r="A99" s="1" t="s">
        <v>280</v>
      </c>
      <c r="B99" s="3" t="s">
        <v>281</v>
      </c>
      <c r="C99" s="4" t="s">
        <v>282</v>
      </c>
      <c r="D99" s="10">
        <f t="shared" si="1"/>
        <v>0.72</v>
      </c>
      <c r="E99" s="331">
        <v>0.77</v>
      </c>
      <c r="F99" s="331">
        <v>0.77</v>
      </c>
      <c r="G99" s="331">
        <v>0.74</v>
      </c>
      <c r="H99" s="331">
        <v>0.76</v>
      </c>
      <c r="I99" s="331">
        <v>0.7</v>
      </c>
      <c r="J99" s="331">
        <v>0.71</v>
      </c>
      <c r="K99" s="331">
        <v>0.71</v>
      </c>
      <c r="L99" s="331">
        <v>0.73</v>
      </c>
      <c r="M99" s="331">
        <v>0.73</v>
      </c>
      <c r="N99" s="331">
        <v>0.72</v>
      </c>
    </row>
    <row r="100" spans="1:14" x14ac:dyDescent="0.2">
      <c r="A100" s="1" t="s">
        <v>283</v>
      </c>
      <c r="B100" s="3" t="s">
        <v>284</v>
      </c>
      <c r="C100" s="4" t="s">
        <v>285</v>
      </c>
      <c r="D100" s="10">
        <f t="shared" si="1"/>
        <v>0.66</v>
      </c>
      <c r="E100" s="331">
        <v>0.64</v>
      </c>
      <c r="F100" s="331">
        <v>0.67</v>
      </c>
      <c r="G100" s="331">
        <v>0.64</v>
      </c>
      <c r="H100" s="331">
        <v>0.68</v>
      </c>
      <c r="I100" s="331">
        <v>0.73</v>
      </c>
      <c r="J100" s="331">
        <v>0.68</v>
      </c>
      <c r="K100" s="331">
        <v>0.62</v>
      </c>
      <c r="L100" s="331">
        <v>0.63</v>
      </c>
      <c r="M100" s="331">
        <v>0.68</v>
      </c>
      <c r="N100" s="331">
        <v>0.66</v>
      </c>
    </row>
    <row r="101" spans="1:14" x14ac:dyDescent="0.2">
      <c r="A101" s="1" t="s">
        <v>286</v>
      </c>
      <c r="B101" s="3" t="s">
        <v>287</v>
      </c>
      <c r="C101" s="4" t="s">
        <v>288</v>
      </c>
      <c r="D101" s="10">
        <f t="shared" si="1"/>
        <v>0.78</v>
      </c>
      <c r="E101" s="331">
        <v>0.77</v>
      </c>
      <c r="F101" s="331">
        <v>0.79</v>
      </c>
      <c r="G101" s="331">
        <v>0.77</v>
      </c>
      <c r="H101" s="331">
        <v>0.8</v>
      </c>
      <c r="I101" s="331">
        <v>0.76</v>
      </c>
      <c r="J101" s="331">
        <v>0.77</v>
      </c>
      <c r="K101" s="331">
        <v>0.73</v>
      </c>
      <c r="L101" s="331">
        <v>0.74</v>
      </c>
      <c r="M101" s="331">
        <v>0.75</v>
      </c>
      <c r="N101" s="331">
        <v>0.78</v>
      </c>
    </row>
    <row r="102" spans="1:14" x14ac:dyDescent="0.2">
      <c r="A102" s="1" t="s">
        <v>289</v>
      </c>
      <c r="B102" s="3" t="s">
        <v>290</v>
      </c>
      <c r="C102" s="4" t="s">
        <v>291</v>
      </c>
      <c r="D102" s="10">
        <f t="shared" si="1"/>
        <v>0.65</v>
      </c>
      <c r="E102" s="331">
        <v>0.67</v>
      </c>
      <c r="F102" s="331">
        <v>0.63</v>
      </c>
      <c r="G102" s="331">
        <v>0.66</v>
      </c>
      <c r="H102" s="331">
        <v>0.68</v>
      </c>
      <c r="I102" s="331">
        <v>0.67</v>
      </c>
      <c r="J102" s="331">
        <v>0.68</v>
      </c>
      <c r="K102" s="331">
        <v>0.67</v>
      </c>
      <c r="L102" s="331">
        <v>0.6</v>
      </c>
      <c r="M102" s="331">
        <v>0.66</v>
      </c>
      <c r="N102" s="331">
        <v>0.65</v>
      </c>
    </row>
    <row r="103" spans="1:14" x14ac:dyDescent="0.2">
      <c r="A103" s="1" t="s">
        <v>444</v>
      </c>
      <c r="B103" s="3" t="s">
        <v>445</v>
      </c>
      <c r="C103" s="4" t="s">
        <v>446</v>
      </c>
      <c r="D103" s="10" t="str">
        <f t="shared" si="1"/>
        <v>-</v>
      </c>
      <c r="E103" s="331">
        <v>0.7</v>
      </c>
      <c r="F103" s="331">
        <v>0.74</v>
      </c>
      <c r="G103" s="331">
        <v>0.8</v>
      </c>
      <c r="H103" s="331">
        <v>0.93</v>
      </c>
      <c r="I103" s="331">
        <v>0.82</v>
      </c>
      <c r="J103" s="331">
        <v>0.64</v>
      </c>
      <c r="K103" s="331">
        <v>0.49</v>
      </c>
      <c r="L103" s="331" t="s">
        <v>453</v>
      </c>
      <c r="M103" s="331" t="s">
        <v>453</v>
      </c>
      <c r="N103" s="331" t="s">
        <v>453</v>
      </c>
    </row>
    <row r="104" spans="1:14" x14ac:dyDescent="0.2">
      <c r="A104" s="1" t="s">
        <v>292</v>
      </c>
      <c r="B104" s="3" t="s">
        <v>293</v>
      </c>
      <c r="C104" s="4" t="s">
        <v>294</v>
      </c>
      <c r="D104" s="10">
        <f t="shared" si="1"/>
        <v>0.73</v>
      </c>
      <c r="E104" s="331">
        <v>0.74</v>
      </c>
      <c r="F104" s="331">
        <v>0.73</v>
      </c>
      <c r="G104" s="331">
        <v>0.71</v>
      </c>
      <c r="H104" s="331">
        <v>0.75</v>
      </c>
      <c r="I104" s="331">
        <v>0.73</v>
      </c>
      <c r="J104" s="331">
        <v>0.72</v>
      </c>
      <c r="K104" s="331">
        <v>0.73</v>
      </c>
      <c r="L104" s="331">
        <v>0.69</v>
      </c>
      <c r="M104" s="331">
        <v>0.72</v>
      </c>
      <c r="N104" s="331">
        <v>0.73</v>
      </c>
    </row>
    <row r="105" spans="1:14" x14ac:dyDescent="0.2">
      <c r="A105" s="1" t="s">
        <v>295</v>
      </c>
      <c r="B105" s="3" t="s">
        <v>296</v>
      </c>
      <c r="C105" s="4" t="s">
        <v>297</v>
      </c>
      <c r="D105" s="10">
        <f t="shared" si="1"/>
        <v>0.67</v>
      </c>
      <c r="E105" s="331">
        <v>0.71</v>
      </c>
      <c r="F105" s="331">
        <v>0.66</v>
      </c>
      <c r="G105" s="331">
        <v>0.71</v>
      </c>
      <c r="H105" s="331">
        <v>0.69</v>
      </c>
      <c r="I105" s="331">
        <v>0.7</v>
      </c>
      <c r="J105" s="331">
        <v>0.65</v>
      </c>
      <c r="K105" s="331">
        <v>0.69</v>
      </c>
      <c r="L105" s="331">
        <v>0.67</v>
      </c>
      <c r="M105" s="331">
        <v>0.67</v>
      </c>
      <c r="N105" s="331">
        <v>0.67</v>
      </c>
    </row>
    <row r="106" spans="1:14" x14ac:dyDescent="0.2">
      <c r="A106" s="1" t="s">
        <v>298</v>
      </c>
      <c r="B106" s="3" t="s">
        <v>299</v>
      </c>
      <c r="C106" s="4" t="s">
        <v>300</v>
      </c>
      <c r="D106" s="10">
        <f t="shared" si="1"/>
        <v>0.66</v>
      </c>
      <c r="E106" s="331">
        <v>0.67</v>
      </c>
      <c r="F106" s="331">
        <v>0.68</v>
      </c>
      <c r="G106" s="331">
        <v>0.72</v>
      </c>
      <c r="H106" s="331">
        <v>0.66</v>
      </c>
      <c r="I106" s="331">
        <v>0.66</v>
      </c>
      <c r="J106" s="331">
        <v>0.63</v>
      </c>
      <c r="K106" s="331">
        <v>0.63</v>
      </c>
      <c r="L106" s="331">
        <v>0.65</v>
      </c>
      <c r="M106" s="331">
        <v>0.68</v>
      </c>
      <c r="N106" s="331">
        <v>0.66</v>
      </c>
    </row>
    <row r="107" spans="1:14" x14ac:dyDescent="0.2">
      <c r="A107" s="1" t="s">
        <v>301</v>
      </c>
      <c r="B107" s="3" t="s">
        <v>302</v>
      </c>
      <c r="C107" s="4" t="s">
        <v>303</v>
      </c>
      <c r="D107" s="10">
        <f t="shared" si="1"/>
        <v>0.64</v>
      </c>
      <c r="E107" s="331">
        <v>0.65</v>
      </c>
      <c r="F107" s="331">
        <v>0.68</v>
      </c>
      <c r="G107" s="331">
        <v>0.69</v>
      </c>
      <c r="H107" s="331">
        <v>0.66</v>
      </c>
      <c r="I107" s="331">
        <v>0.66</v>
      </c>
      <c r="J107" s="331">
        <v>0.67</v>
      </c>
      <c r="K107" s="331">
        <v>0.67</v>
      </c>
      <c r="L107" s="331">
        <v>0.68</v>
      </c>
      <c r="M107" s="331">
        <v>0.67</v>
      </c>
      <c r="N107" s="331">
        <v>0.64</v>
      </c>
    </row>
    <row r="108" spans="1:14" x14ac:dyDescent="0.2">
      <c r="A108" s="1" t="s">
        <v>304</v>
      </c>
      <c r="B108" s="3" t="s">
        <v>305</v>
      </c>
      <c r="C108" s="4" t="s">
        <v>306</v>
      </c>
      <c r="D108" s="10">
        <f t="shared" si="1"/>
        <v>0.64</v>
      </c>
      <c r="E108" s="331">
        <v>0.56000000000000005</v>
      </c>
      <c r="F108" s="331">
        <v>0.53</v>
      </c>
      <c r="G108" s="331">
        <v>0.59</v>
      </c>
      <c r="H108" s="331">
        <v>0.63</v>
      </c>
      <c r="I108" s="331">
        <v>0.66</v>
      </c>
      <c r="J108" s="331">
        <v>0.68</v>
      </c>
      <c r="K108" s="331">
        <v>0.7</v>
      </c>
      <c r="L108" s="331">
        <v>0.66</v>
      </c>
      <c r="M108" s="331">
        <v>0.64</v>
      </c>
      <c r="N108" s="331">
        <v>0.64</v>
      </c>
    </row>
    <row r="109" spans="1:14" x14ac:dyDescent="0.2">
      <c r="A109" s="1" t="s">
        <v>307</v>
      </c>
      <c r="B109" s="3" t="s">
        <v>308</v>
      </c>
      <c r="C109" s="4" t="s">
        <v>309</v>
      </c>
      <c r="D109" s="10">
        <f t="shared" si="1"/>
        <v>0.73</v>
      </c>
      <c r="E109" s="331">
        <v>0.68</v>
      </c>
      <c r="F109" s="331">
        <v>0.7</v>
      </c>
      <c r="G109" s="331">
        <v>0.7</v>
      </c>
      <c r="H109" s="331">
        <v>0.71</v>
      </c>
      <c r="I109" s="331">
        <v>0.69</v>
      </c>
      <c r="J109" s="331">
        <v>0.65</v>
      </c>
      <c r="K109" s="331">
        <v>0.67</v>
      </c>
      <c r="L109" s="331">
        <v>0.67</v>
      </c>
      <c r="M109" s="331">
        <v>0.7</v>
      </c>
      <c r="N109" s="331">
        <v>0.73</v>
      </c>
    </row>
    <row r="110" spans="1:14" x14ac:dyDescent="0.2">
      <c r="A110" s="1" t="s">
        <v>310</v>
      </c>
      <c r="B110" s="3" t="s">
        <v>311</v>
      </c>
      <c r="C110" s="4" t="s">
        <v>312</v>
      </c>
      <c r="D110" s="10">
        <f t="shared" si="1"/>
        <v>0.69</v>
      </c>
      <c r="E110" s="331">
        <v>0.62</v>
      </c>
      <c r="F110" s="331">
        <v>0.65</v>
      </c>
      <c r="G110" s="331">
        <v>0.68</v>
      </c>
      <c r="H110" s="331">
        <v>0.64</v>
      </c>
      <c r="I110" s="331">
        <v>0.62</v>
      </c>
      <c r="J110" s="331">
        <v>0.59</v>
      </c>
      <c r="K110" s="331">
        <v>0.65</v>
      </c>
      <c r="L110" s="331">
        <v>0.65</v>
      </c>
      <c r="M110" s="331">
        <v>0.69</v>
      </c>
      <c r="N110" s="331">
        <v>0.69</v>
      </c>
    </row>
    <row r="111" spans="1:14" x14ac:dyDescent="0.2">
      <c r="A111" s="1" t="s">
        <v>313</v>
      </c>
      <c r="B111" s="3" t="s">
        <v>314</v>
      </c>
      <c r="C111" s="4" t="s">
        <v>315</v>
      </c>
      <c r="D111" s="10">
        <f t="shared" si="1"/>
        <v>0.69</v>
      </c>
      <c r="E111" s="331">
        <v>0.71</v>
      </c>
      <c r="F111" s="331">
        <v>0.71</v>
      </c>
      <c r="G111" s="331">
        <v>0.71</v>
      </c>
      <c r="H111" s="331">
        <v>0.72</v>
      </c>
      <c r="I111" s="331">
        <v>0.72</v>
      </c>
      <c r="J111" s="331">
        <v>0.71</v>
      </c>
      <c r="K111" s="331">
        <v>0.71</v>
      </c>
      <c r="L111" s="331">
        <v>0.75</v>
      </c>
      <c r="M111" s="331">
        <v>0.72</v>
      </c>
      <c r="N111" s="331">
        <v>0.69</v>
      </c>
    </row>
    <row r="112" spans="1:14" x14ac:dyDescent="0.2">
      <c r="A112" s="1" t="s">
        <v>316</v>
      </c>
      <c r="B112" s="3" t="s">
        <v>317</v>
      </c>
      <c r="C112" s="4" t="s">
        <v>318</v>
      </c>
      <c r="D112" s="10">
        <f t="shared" si="1"/>
        <v>0.74</v>
      </c>
      <c r="E112" s="331">
        <v>0.74</v>
      </c>
      <c r="F112" s="331">
        <v>0.74</v>
      </c>
      <c r="G112" s="331">
        <v>0.74</v>
      </c>
      <c r="H112" s="331">
        <v>0.76</v>
      </c>
      <c r="I112" s="331">
        <v>0.76</v>
      </c>
      <c r="J112" s="331">
        <v>0.71</v>
      </c>
      <c r="K112" s="331">
        <v>0.7</v>
      </c>
      <c r="L112" s="331">
        <v>0.72</v>
      </c>
      <c r="M112" s="331">
        <v>0.69</v>
      </c>
      <c r="N112" s="331">
        <v>0.74</v>
      </c>
    </row>
    <row r="113" spans="1:14" x14ac:dyDescent="0.2">
      <c r="A113" s="1" t="s">
        <v>319</v>
      </c>
      <c r="B113" s="3" t="s">
        <v>320</v>
      </c>
      <c r="C113" s="4" t="s">
        <v>321</v>
      </c>
      <c r="D113" s="10">
        <f t="shared" si="1"/>
        <v>0.71</v>
      </c>
      <c r="E113" s="331">
        <v>0.74</v>
      </c>
      <c r="F113" s="331">
        <v>0.71</v>
      </c>
      <c r="G113" s="331">
        <v>0.7</v>
      </c>
      <c r="H113" s="331">
        <v>0.67</v>
      </c>
      <c r="I113" s="331">
        <v>0.71</v>
      </c>
      <c r="J113" s="331">
        <v>0.74</v>
      </c>
      <c r="K113" s="331">
        <v>0.7</v>
      </c>
      <c r="L113" s="331">
        <v>0.69</v>
      </c>
      <c r="M113" s="331">
        <v>0.71</v>
      </c>
      <c r="N113" s="331">
        <v>0.71</v>
      </c>
    </row>
    <row r="114" spans="1:14" x14ac:dyDescent="0.2">
      <c r="A114" s="1" t="s">
        <v>322</v>
      </c>
      <c r="B114" s="3" t="s">
        <v>323</v>
      </c>
      <c r="C114" s="4" t="s">
        <v>324</v>
      </c>
      <c r="D114" s="10">
        <f t="shared" si="1"/>
        <v>0.76</v>
      </c>
      <c r="E114" s="331">
        <v>0.69</v>
      </c>
      <c r="F114" s="331">
        <v>0.73</v>
      </c>
      <c r="G114" s="331">
        <v>0.72</v>
      </c>
      <c r="H114" s="331">
        <v>0.72</v>
      </c>
      <c r="I114" s="331">
        <v>0.71</v>
      </c>
      <c r="J114" s="331">
        <v>0.71</v>
      </c>
      <c r="K114" s="331">
        <v>0.74</v>
      </c>
      <c r="L114" s="331">
        <v>0.73</v>
      </c>
      <c r="M114" s="331">
        <v>0.73</v>
      </c>
      <c r="N114" s="331">
        <v>0.76</v>
      </c>
    </row>
    <row r="115" spans="1:14" x14ac:dyDescent="0.2">
      <c r="A115" s="1" t="s">
        <v>325</v>
      </c>
      <c r="B115" s="3" t="s">
        <v>326</v>
      </c>
      <c r="C115" s="4" t="s">
        <v>327</v>
      </c>
      <c r="D115" s="10">
        <f t="shared" si="1"/>
        <v>0.69</v>
      </c>
      <c r="E115" s="331">
        <v>0.65</v>
      </c>
      <c r="F115" s="331">
        <v>0.62</v>
      </c>
      <c r="G115" s="331">
        <v>0.68</v>
      </c>
      <c r="H115" s="331">
        <v>0.69</v>
      </c>
      <c r="I115" s="331">
        <v>0.69</v>
      </c>
      <c r="J115" s="331">
        <v>0.67</v>
      </c>
      <c r="K115" s="331">
        <v>0.66</v>
      </c>
      <c r="L115" s="331">
        <v>0.68</v>
      </c>
      <c r="M115" s="331">
        <v>0.66</v>
      </c>
      <c r="N115" s="331">
        <v>0.69</v>
      </c>
    </row>
    <row r="116" spans="1:14" x14ac:dyDescent="0.2">
      <c r="A116" s="1" t="s">
        <v>328</v>
      </c>
      <c r="B116" s="3" t="s">
        <v>329</v>
      </c>
      <c r="C116" s="4" t="s">
        <v>330</v>
      </c>
      <c r="D116" s="10">
        <f t="shared" si="1"/>
        <v>0.64</v>
      </c>
      <c r="E116" s="331">
        <v>0.63</v>
      </c>
      <c r="F116" s="331">
        <v>0.67</v>
      </c>
      <c r="G116" s="331">
        <v>0.61</v>
      </c>
      <c r="H116" s="331">
        <v>0.66</v>
      </c>
      <c r="I116" s="331">
        <v>0.66</v>
      </c>
      <c r="J116" s="331">
        <v>0.62</v>
      </c>
      <c r="K116" s="331">
        <v>0.64</v>
      </c>
      <c r="L116" s="331">
        <v>0.64</v>
      </c>
      <c r="M116" s="331">
        <v>0.67</v>
      </c>
      <c r="N116" s="331">
        <v>0.64</v>
      </c>
    </row>
    <row r="117" spans="1:14" x14ac:dyDescent="0.2">
      <c r="A117" s="1" t="s">
        <v>331</v>
      </c>
      <c r="B117" s="3" t="s">
        <v>332</v>
      </c>
      <c r="C117" s="4" t="s">
        <v>333</v>
      </c>
      <c r="D117" s="10">
        <f t="shared" si="1"/>
        <v>0.77</v>
      </c>
      <c r="E117" s="331">
        <v>0.74</v>
      </c>
      <c r="F117" s="331">
        <v>0.73</v>
      </c>
      <c r="G117" s="331">
        <v>0.75</v>
      </c>
      <c r="H117" s="331">
        <v>0.73</v>
      </c>
      <c r="I117" s="331">
        <v>0.72</v>
      </c>
      <c r="J117" s="331">
        <v>0.72</v>
      </c>
      <c r="K117" s="331">
        <v>0.71</v>
      </c>
      <c r="L117" s="331">
        <v>0.69</v>
      </c>
      <c r="M117" s="331">
        <v>0.71</v>
      </c>
      <c r="N117" s="331">
        <v>0.77</v>
      </c>
    </row>
    <row r="118" spans="1:14" x14ac:dyDescent="0.2">
      <c r="A118" s="1" t="s">
        <v>334</v>
      </c>
      <c r="B118" s="3" t="s">
        <v>335</v>
      </c>
      <c r="C118" s="4" t="s">
        <v>336</v>
      </c>
      <c r="D118" s="10">
        <f t="shared" si="1"/>
        <v>0.78</v>
      </c>
      <c r="E118" s="331">
        <v>0.68</v>
      </c>
      <c r="F118" s="331">
        <v>0.64</v>
      </c>
      <c r="G118" s="331">
        <v>0.66</v>
      </c>
      <c r="H118" s="331">
        <v>0.7</v>
      </c>
      <c r="I118" s="331">
        <v>0.69</v>
      </c>
      <c r="J118" s="331">
        <v>0.74</v>
      </c>
      <c r="K118" s="331">
        <v>0.72</v>
      </c>
      <c r="L118" s="331">
        <v>0.72</v>
      </c>
      <c r="M118" s="331">
        <v>0.76</v>
      </c>
      <c r="N118" s="331">
        <v>0.78</v>
      </c>
    </row>
    <row r="119" spans="1:14" x14ac:dyDescent="0.2">
      <c r="A119" s="1" t="s">
        <v>337</v>
      </c>
      <c r="B119" s="3" t="s">
        <v>338</v>
      </c>
      <c r="C119" s="4" t="s">
        <v>339</v>
      </c>
      <c r="D119" s="10">
        <f t="shared" si="1"/>
        <v>0.74</v>
      </c>
      <c r="E119" s="331">
        <v>0.72</v>
      </c>
      <c r="F119" s="331">
        <v>0.69</v>
      </c>
      <c r="G119" s="331">
        <v>0.7</v>
      </c>
      <c r="H119" s="331">
        <v>0.68</v>
      </c>
      <c r="I119" s="331">
        <v>0.72</v>
      </c>
      <c r="J119" s="331">
        <v>0.67</v>
      </c>
      <c r="K119" s="331">
        <v>0.68</v>
      </c>
      <c r="L119" s="331">
        <v>0.69</v>
      </c>
      <c r="M119" s="331">
        <v>0.69</v>
      </c>
      <c r="N119" s="331">
        <v>0.74</v>
      </c>
    </row>
    <row r="120" spans="1:14" x14ac:dyDescent="0.2">
      <c r="A120" s="1" t="s">
        <v>340</v>
      </c>
      <c r="B120" s="3" t="s">
        <v>341</v>
      </c>
      <c r="C120" s="4" t="s">
        <v>342</v>
      </c>
      <c r="D120" s="10">
        <f t="shared" si="1"/>
        <v>0.76</v>
      </c>
      <c r="E120" s="331">
        <v>0.74</v>
      </c>
      <c r="F120" s="331">
        <v>0.7</v>
      </c>
      <c r="G120" s="331">
        <v>0.75</v>
      </c>
      <c r="H120" s="331">
        <v>0.78</v>
      </c>
      <c r="I120" s="331">
        <v>0.77</v>
      </c>
      <c r="J120" s="331">
        <v>0.73</v>
      </c>
      <c r="K120" s="331">
        <v>0.71</v>
      </c>
      <c r="L120" s="331">
        <v>0.73</v>
      </c>
      <c r="M120" s="331">
        <v>0.74</v>
      </c>
      <c r="N120" s="331">
        <v>0.76</v>
      </c>
    </row>
    <row r="121" spans="1:14" x14ac:dyDescent="0.2">
      <c r="A121" s="1" t="s">
        <v>343</v>
      </c>
      <c r="B121" s="3" t="s">
        <v>344</v>
      </c>
      <c r="C121" s="4" t="s">
        <v>345</v>
      </c>
      <c r="D121" s="10">
        <f t="shared" si="1"/>
        <v>0.62</v>
      </c>
      <c r="E121" s="331">
        <v>0.54</v>
      </c>
      <c r="F121" s="331">
        <v>0.57999999999999996</v>
      </c>
      <c r="G121" s="331">
        <v>0.56000000000000005</v>
      </c>
      <c r="H121" s="331">
        <v>0.57999999999999996</v>
      </c>
      <c r="I121" s="331">
        <v>0.56999999999999995</v>
      </c>
      <c r="J121" s="331">
        <v>0.56000000000000005</v>
      </c>
      <c r="K121" s="331">
        <v>0.54</v>
      </c>
      <c r="L121" s="331">
        <v>0.56999999999999995</v>
      </c>
      <c r="M121" s="331">
        <v>0.61</v>
      </c>
      <c r="N121" s="331">
        <v>0.62</v>
      </c>
    </row>
    <row r="122" spans="1:14" x14ac:dyDescent="0.2">
      <c r="A122" s="1" t="s">
        <v>346</v>
      </c>
      <c r="B122" s="3" t="s">
        <v>347</v>
      </c>
      <c r="C122" s="4" t="s">
        <v>348</v>
      </c>
      <c r="D122" s="10">
        <f t="shared" si="1"/>
        <v>0.67</v>
      </c>
      <c r="E122" s="331">
        <v>0.72</v>
      </c>
      <c r="F122" s="331">
        <v>0.66</v>
      </c>
      <c r="G122" s="331">
        <v>0.67</v>
      </c>
      <c r="H122" s="331">
        <v>0.65</v>
      </c>
      <c r="I122" s="331">
        <v>0.67</v>
      </c>
      <c r="J122" s="331">
        <v>0.65</v>
      </c>
      <c r="K122" s="331">
        <v>0.65</v>
      </c>
      <c r="L122" s="331">
        <v>0.65</v>
      </c>
      <c r="M122" s="331">
        <v>0.68</v>
      </c>
      <c r="N122" s="331">
        <v>0.67</v>
      </c>
    </row>
    <row r="123" spans="1:14" x14ac:dyDescent="0.2">
      <c r="A123" s="1" t="s">
        <v>349</v>
      </c>
      <c r="B123" s="3" t="s">
        <v>350</v>
      </c>
      <c r="C123" s="4" t="s">
        <v>351</v>
      </c>
      <c r="D123" s="10">
        <f t="shared" si="1"/>
        <v>0.79</v>
      </c>
      <c r="E123" s="331">
        <v>0.71</v>
      </c>
      <c r="F123" s="331">
        <v>0.76</v>
      </c>
      <c r="G123" s="331">
        <v>0.77</v>
      </c>
      <c r="H123" s="331">
        <v>0.75</v>
      </c>
      <c r="I123" s="331">
        <v>0.75</v>
      </c>
      <c r="J123" s="331">
        <v>0.75</v>
      </c>
      <c r="K123" s="331">
        <v>0.76</v>
      </c>
      <c r="L123" s="331">
        <v>0.74</v>
      </c>
      <c r="M123" s="331">
        <v>0.78</v>
      </c>
      <c r="N123" s="331">
        <v>0.79</v>
      </c>
    </row>
    <row r="124" spans="1:14" x14ac:dyDescent="0.2">
      <c r="A124" s="1" t="s">
        <v>352</v>
      </c>
      <c r="B124" s="3" t="s">
        <v>353</v>
      </c>
      <c r="C124" s="4" t="s">
        <v>354</v>
      </c>
      <c r="D124" s="10">
        <f t="shared" si="1"/>
        <v>0.66</v>
      </c>
      <c r="E124" s="331">
        <v>0.65</v>
      </c>
      <c r="F124" s="331">
        <v>0.63</v>
      </c>
      <c r="G124" s="331">
        <v>0.64</v>
      </c>
      <c r="H124" s="331">
        <v>0.66</v>
      </c>
      <c r="I124" s="331">
        <v>0.69</v>
      </c>
      <c r="J124" s="331">
        <v>0.67</v>
      </c>
      <c r="K124" s="331">
        <v>0.69</v>
      </c>
      <c r="L124" s="331">
        <v>0.67</v>
      </c>
      <c r="M124" s="331">
        <v>0.7</v>
      </c>
      <c r="N124" s="331">
        <v>0.66</v>
      </c>
    </row>
    <row r="125" spans="1:14" x14ac:dyDescent="0.2">
      <c r="A125" s="1" t="s">
        <v>355</v>
      </c>
      <c r="B125" s="3" t="s">
        <v>356</v>
      </c>
      <c r="C125" s="4" t="s">
        <v>357</v>
      </c>
      <c r="D125" s="10">
        <f t="shared" si="1"/>
        <v>0.8</v>
      </c>
      <c r="E125" s="331">
        <v>0.77</v>
      </c>
      <c r="F125" s="331">
        <v>0.79</v>
      </c>
      <c r="G125" s="331">
        <v>0.78</v>
      </c>
      <c r="H125" s="331">
        <v>0.75</v>
      </c>
      <c r="I125" s="331">
        <v>0.77</v>
      </c>
      <c r="J125" s="331">
        <v>0.78</v>
      </c>
      <c r="K125" s="331">
        <v>0.77</v>
      </c>
      <c r="L125" s="331">
        <v>0.71</v>
      </c>
      <c r="M125" s="331">
        <v>0.77</v>
      </c>
      <c r="N125" s="331">
        <v>0.8</v>
      </c>
    </row>
    <row r="126" spans="1:14" x14ac:dyDescent="0.2">
      <c r="A126" s="1" t="s">
        <v>358</v>
      </c>
      <c r="B126" s="3" t="s">
        <v>359</v>
      </c>
      <c r="C126" s="4" t="s">
        <v>360</v>
      </c>
      <c r="D126" s="10">
        <f t="shared" si="1"/>
        <v>0.65</v>
      </c>
      <c r="E126" s="331">
        <v>0.54</v>
      </c>
      <c r="F126" s="331">
        <v>0.55000000000000004</v>
      </c>
      <c r="G126" s="331">
        <v>0.55000000000000004</v>
      </c>
      <c r="H126" s="331">
        <v>0.57999999999999996</v>
      </c>
      <c r="I126" s="331">
        <v>0.61</v>
      </c>
      <c r="J126" s="331">
        <v>0.59</v>
      </c>
      <c r="K126" s="331">
        <v>0.6</v>
      </c>
      <c r="L126" s="331">
        <v>0.61</v>
      </c>
      <c r="M126" s="331">
        <v>0.62</v>
      </c>
      <c r="N126" s="331">
        <v>0.65</v>
      </c>
    </row>
    <row r="127" spans="1:14" x14ac:dyDescent="0.2">
      <c r="A127" s="1" t="s">
        <v>361</v>
      </c>
      <c r="B127" s="3" t="s">
        <v>362</v>
      </c>
      <c r="C127" s="4" t="s">
        <v>363</v>
      </c>
      <c r="D127" s="10">
        <f t="shared" si="1"/>
        <v>0.7</v>
      </c>
      <c r="E127" s="331">
        <v>0.63</v>
      </c>
      <c r="F127" s="331">
        <v>0.67</v>
      </c>
      <c r="G127" s="331">
        <v>0.68</v>
      </c>
      <c r="H127" s="331">
        <v>0.67</v>
      </c>
      <c r="I127" s="331">
        <v>0.65</v>
      </c>
      <c r="J127" s="331">
        <v>0.64</v>
      </c>
      <c r="K127" s="331">
        <v>0.67</v>
      </c>
      <c r="L127" s="331">
        <v>0.68</v>
      </c>
      <c r="M127" s="331">
        <v>0.68</v>
      </c>
      <c r="N127" s="331">
        <v>0.7</v>
      </c>
    </row>
    <row r="128" spans="1:14" x14ac:dyDescent="0.2">
      <c r="A128" s="1" t="s">
        <v>364</v>
      </c>
      <c r="B128" s="3" t="s">
        <v>365</v>
      </c>
      <c r="C128" s="4" t="s">
        <v>366</v>
      </c>
      <c r="D128" s="10">
        <f t="shared" si="1"/>
        <v>0.76</v>
      </c>
      <c r="E128" s="331">
        <v>0.76</v>
      </c>
      <c r="F128" s="331">
        <v>0.72</v>
      </c>
      <c r="G128" s="331">
        <v>0.73</v>
      </c>
      <c r="H128" s="331">
        <v>0.77</v>
      </c>
      <c r="I128" s="331">
        <v>0.77</v>
      </c>
      <c r="J128" s="331">
        <v>0.76</v>
      </c>
      <c r="K128" s="331">
        <v>0.74</v>
      </c>
      <c r="L128" s="331">
        <v>0.77</v>
      </c>
      <c r="M128" s="331">
        <v>0.75</v>
      </c>
      <c r="N128" s="331">
        <v>0.76</v>
      </c>
    </row>
    <row r="129" spans="1:14" x14ac:dyDescent="0.2">
      <c r="A129" s="1" t="s">
        <v>367</v>
      </c>
      <c r="B129" s="3" t="s">
        <v>368</v>
      </c>
      <c r="C129" s="4" t="s">
        <v>369</v>
      </c>
      <c r="D129" s="10">
        <f t="shared" si="1"/>
        <v>0.69</v>
      </c>
      <c r="E129" s="331">
        <v>0.64</v>
      </c>
      <c r="F129" s="331">
        <v>0.62</v>
      </c>
      <c r="G129" s="331">
        <v>0.62</v>
      </c>
      <c r="H129" s="331">
        <v>0.62</v>
      </c>
      <c r="I129" s="331">
        <v>0.64</v>
      </c>
      <c r="J129" s="331">
        <v>0.64</v>
      </c>
      <c r="K129" s="331">
        <v>0.61</v>
      </c>
      <c r="L129" s="331">
        <v>0.64</v>
      </c>
      <c r="M129" s="331">
        <v>0.65</v>
      </c>
      <c r="N129" s="331">
        <v>0.69</v>
      </c>
    </row>
    <row r="130" spans="1:14" x14ac:dyDescent="0.2">
      <c r="A130" s="1" t="s">
        <v>370</v>
      </c>
      <c r="B130" s="3">
        <v>11</v>
      </c>
      <c r="C130" s="4" t="s">
        <v>371</v>
      </c>
      <c r="D130" s="10">
        <f t="shared" si="1"/>
        <v>0.77</v>
      </c>
      <c r="E130" s="331">
        <v>0.8</v>
      </c>
      <c r="F130" s="331">
        <v>0.79</v>
      </c>
      <c r="G130" s="331">
        <v>0.78</v>
      </c>
      <c r="H130" s="331">
        <v>0.78</v>
      </c>
      <c r="I130" s="331">
        <v>0.78</v>
      </c>
      <c r="J130" s="331">
        <v>0.75</v>
      </c>
      <c r="K130" s="331">
        <v>0.76</v>
      </c>
      <c r="L130" s="331">
        <v>0.76</v>
      </c>
      <c r="M130" s="331">
        <v>0.76</v>
      </c>
      <c r="N130" s="331">
        <v>0.77</v>
      </c>
    </row>
    <row r="131" spans="1:14" x14ac:dyDescent="0.2">
      <c r="A131" s="1" t="s">
        <v>372</v>
      </c>
      <c r="B131" s="3">
        <v>12</v>
      </c>
      <c r="C131" s="4" t="s">
        <v>373</v>
      </c>
      <c r="D131" s="10">
        <f t="shared" si="1"/>
        <v>0.79</v>
      </c>
      <c r="E131" s="331">
        <v>0.79</v>
      </c>
      <c r="F131" s="331">
        <v>0.76</v>
      </c>
      <c r="G131" s="331">
        <v>0.76</v>
      </c>
      <c r="H131" s="331">
        <v>0.79</v>
      </c>
      <c r="I131" s="331">
        <v>0.77</v>
      </c>
      <c r="J131" s="331">
        <v>0.75</v>
      </c>
      <c r="K131" s="331">
        <v>0.74</v>
      </c>
      <c r="L131" s="331">
        <v>0.74</v>
      </c>
      <c r="M131" s="331">
        <v>0.76</v>
      </c>
      <c r="N131" s="331">
        <v>0.79</v>
      </c>
    </row>
    <row r="132" spans="1:14" x14ac:dyDescent="0.2">
      <c r="A132" s="1" t="s">
        <v>374</v>
      </c>
      <c r="B132" s="3">
        <v>16</v>
      </c>
      <c r="C132" s="4" t="s">
        <v>375</v>
      </c>
      <c r="D132" s="10">
        <f t="shared" si="1"/>
        <v>0.75</v>
      </c>
      <c r="E132" s="331">
        <v>0.74</v>
      </c>
      <c r="F132" s="331">
        <v>0.76</v>
      </c>
      <c r="G132" s="331">
        <v>0.74</v>
      </c>
      <c r="H132" s="331">
        <v>0.75</v>
      </c>
      <c r="I132" s="331">
        <v>0.75</v>
      </c>
      <c r="J132" s="331">
        <v>0.74</v>
      </c>
      <c r="K132" s="331">
        <v>0.72</v>
      </c>
      <c r="L132" s="331">
        <v>0.74</v>
      </c>
      <c r="M132" s="331">
        <v>0.75</v>
      </c>
      <c r="N132" s="331">
        <v>0.75</v>
      </c>
    </row>
    <row r="133" spans="1:14" x14ac:dyDescent="0.2">
      <c r="A133" s="1" t="s">
        <v>376</v>
      </c>
      <c r="B133" s="3">
        <v>17</v>
      </c>
      <c r="C133" s="4" t="s">
        <v>377</v>
      </c>
      <c r="D133" s="10">
        <f t="shared" si="1"/>
        <v>0.76</v>
      </c>
      <c r="E133" s="331">
        <v>0.75</v>
      </c>
      <c r="F133" s="331">
        <v>0.77</v>
      </c>
      <c r="G133" s="331">
        <v>0.76</v>
      </c>
      <c r="H133" s="331">
        <v>0.74</v>
      </c>
      <c r="I133" s="331">
        <v>0.75</v>
      </c>
      <c r="J133" s="331">
        <v>0.75</v>
      </c>
      <c r="K133" s="331">
        <v>0.72</v>
      </c>
      <c r="L133" s="331">
        <v>0.72</v>
      </c>
      <c r="M133" s="331">
        <v>0.75</v>
      </c>
      <c r="N133" s="331">
        <v>0.76</v>
      </c>
    </row>
    <row r="134" spans="1:14" x14ac:dyDescent="0.2">
      <c r="A134" s="1" t="s">
        <v>378</v>
      </c>
      <c r="B134" s="3">
        <v>18</v>
      </c>
      <c r="C134" s="4" t="s">
        <v>379</v>
      </c>
      <c r="D134" s="10">
        <f t="shared" ref="D134:D166" si="2">N134</f>
        <v>0.75</v>
      </c>
      <c r="E134" s="331">
        <v>0.76</v>
      </c>
      <c r="F134" s="331">
        <v>0.76</v>
      </c>
      <c r="G134" s="331">
        <v>0.76</v>
      </c>
      <c r="H134" s="331">
        <v>0.76</v>
      </c>
      <c r="I134" s="331">
        <v>0.78</v>
      </c>
      <c r="J134" s="331">
        <v>0.73</v>
      </c>
      <c r="K134" s="331">
        <v>0.73</v>
      </c>
      <c r="L134" s="331">
        <v>0.74</v>
      </c>
      <c r="M134" s="331">
        <v>0.76</v>
      </c>
      <c r="N134" s="331">
        <v>0.75</v>
      </c>
    </row>
    <row r="135" spans="1:14" x14ac:dyDescent="0.2">
      <c r="A135" s="1" t="s">
        <v>380</v>
      </c>
      <c r="B135" s="3">
        <v>19</v>
      </c>
      <c r="C135" s="4" t="s">
        <v>381</v>
      </c>
      <c r="D135" s="10">
        <f t="shared" si="2"/>
        <v>0.77</v>
      </c>
      <c r="E135" s="331">
        <v>0.77</v>
      </c>
      <c r="F135" s="331">
        <v>0.75</v>
      </c>
      <c r="G135" s="331">
        <v>0.75</v>
      </c>
      <c r="H135" s="331">
        <v>0.76</v>
      </c>
      <c r="I135" s="331">
        <v>0.75</v>
      </c>
      <c r="J135" s="331">
        <v>0.72</v>
      </c>
      <c r="K135" s="331">
        <v>0.73</v>
      </c>
      <c r="L135" s="331">
        <v>0.76</v>
      </c>
      <c r="M135" s="331">
        <v>0.77</v>
      </c>
      <c r="N135" s="331">
        <v>0.77</v>
      </c>
    </row>
    <row r="136" spans="1:14" x14ac:dyDescent="0.2">
      <c r="A136" s="1" t="s">
        <v>382</v>
      </c>
      <c r="B136" s="3">
        <v>21</v>
      </c>
      <c r="C136" s="4" t="s">
        <v>383</v>
      </c>
      <c r="D136" s="10">
        <f t="shared" si="2"/>
        <v>0.74</v>
      </c>
      <c r="E136" s="331">
        <v>0.75</v>
      </c>
      <c r="F136" s="331">
        <v>0.74</v>
      </c>
      <c r="G136" s="331">
        <v>0.75</v>
      </c>
      <c r="H136" s="331">
        <v>0.75</v>
      </c>
      <c r="I136" s="331">
        <v>0.74</v>
      </c>
      <c r="J136" s="331">
        <v>0.74</v>
      </c>
      <c r="K136" s="331">
        <v>0.74</v>
      </c>
      <c r="L136" s="331">
        <v>0.73</v>
      </c>
      <c r="M136" s="331">
        <v>0.71</v>
      </c>
      <c r="N136" s="331">
        <v>0.74</v>
      </c>
    </row>
    <row r="137" spans="1:14" x14ac:dyDescent="0.2">
      <c r="A137" s="1" t="s">
        <v>384</v>
      </c>
      <c r="B137" s="3">
        <v>22</v>
      </c>
      <c r="C137" s="4" t="s">
        <v>385</v>
      </c>
      <c r="D137" s="10">
        <f t="shared" si="2"/>
        <v>0.75</v>
      </c>
      <c r="E137" s="331">
        <v>0.77</v>
      </c>
      <c r="F137" s="331">
        <v>0.76</v>
      </c>
      <c r="G137" s="331">
        <v>0.76</v>
      </c>
      <c r="H137" s="331">
        <v>0.75</v>
      </c>
      <c r="I137" s="331">
        <v>0.75</v>
      </c>
      <c r="J137" s="331">
        <v>0.72</v>
      </c>
      <c r="K137" s="331">
        <v>0.73</v>
      </c>
      <c r="L137" s="331">
        <v>0.75</v>
      </c>
      <c r="M137" s="331">
        <v>0.73</v>
      </c>
      <c r="N137" s="331">
        <v>0.75</v>
      </c>
    </row>
    <row r="138" spans="1:14" x14ac:dyDescent="0.2">
      <c r="A138" s="1" t="s">
        <v>386</v>
      </c>
      <c r="B138" s="3">
        <v>23</v>
      </c>
      <c r="C138" s="4" t="s">
        <v>387</v>
      </c>
      <c r="D138" s="10">
        <f t="shared" si="2"/>
        <v>0.77</v>
      </c>
      <c r="E138" s="331">
        <v>0.77</v>
      </c>
      <c r="F138" s="331">
        <v>0.78</v>
      </c>
      <c r="G138" s="331">
        <v>0.78</v>
      </c>
      <c r="H138" s="331">
        <v>0.81</v>
      </c>
      <c r="I138" s="331">
        <v>0.77</v>
      </c>
      <c r="J138" s="331">
        <v>0.75</v>
      </c>
      <c r="K138" s="331">
        <v>0.76</v>
      </c>
      <c r="L138" s="331">
        <v>0.76</v>
      </c>
      <c r="M138" s="331">
        <v>0.77</v>
      </c>
      <c r="N138" s="331">
        <v>0.77</v>
      </c>
    </row>
    <row r="139" spans="1:14" x14ac:dyDescent="0.2">
      <c r="A139" s="1" t="s">
        <v>388</v>
      </c>
      <c r="B139" s="3">
        <v>24</v>
      </c>
      <c r="C139" s="4" t="s">
        <v>389</v>
      </c>
      <c r="D139" s="10">
        <f t="shared" si="2"/>
        <v>0.79</v>
      </c>
      <c r="E139" s="331">
        <v>0.8</v>
      </c>
      <c r="F139" s="331">
        <v>0.79</v>
      </c>
      <c r="G139" s="331">
        <v>0.8</v>
      </c>
      <c r="H139" s="331">
        <v>0.79</v>
      </c>
      <c r="I139" s="331">
        <v>0.78</v>
      </c>
      <c r="J139" s="331">
        <v>0.78</v>
      </c>
      <c r="K139" s="331">
        <v>0.76</v>
      </c>
      <c r="L139" s="331">
        <v>0.75</v>
      </c>
      <c r="M139" s="331">
        <v>0.76</v>
      </c>
      <c r="N139" s="331">
        <v>0.79</v>
      </c>
    </row>
    <row r="140" spans="1:14" x14ac:dyDescent="0.2">
      <c r="A140" s="1" t="s">
        <v>390</v>
      </c>
      <c r="B140" s="3">
        <v>26</v>
      </c>
      <c r="C140" s="4" t="s">
        <v>391</v>
      </c>
      <c r="D140" s="10">
        <f t="shared" si="2"/>
        <v>0.78</v>
      </c>
      <c r="E140" s="331">
        <v>0.78</v>
      </c>
      <c r="F140" s="331">
        <v>0.79</v>
      </c>
      <c r="G140" s="331">
        <v>0.76</v>
      </c>
      <c r="H140" s="331">
        <v>0.77</v>
      </c>
      <c r="I140" s="331">
        <v>0.77</v>
      </c>
      <c r="J140" s="331">
        <v>0.75</v>
      </c>
      <c r="K140" s="331">
        <v>0.75</v>
      </c>
      <c r="L140" s="331">
        <v>0.75</v>
      </c>
      <c r="M140" s="331">
        <v>0.77</v>
      </c>
      <c r="N140" s="331">
        <v>0.78</v>
      </c>
    </row>
    <row r="141" spans="1:14" x14ac:dyDescent="0.2">
      <c r="A141" s="1" t="s">
        <v>392</v>
      </c>
      <c r="B141" s="3">
        <v>29</v>
      </c>
      <c r="C141" s="4" t="s">
        <v>393</v>
      </c>
      <c r="D141" s="10">
        <f t="shared" si="2"/>
        <v>0.73</v>
      </c>
      <c r="E141" s="331">
        <v>0.76</v>
      </c>
      <c r="F141" s="331">
        <v>0.75</v>
      </c>
      <c r="G141" s="331">
        <v>0.74</v>
      </c>
      <c r="H141" s="331">
        <v>0.74</v>
      </c>
      <c r="I141" s="331">
        <v>0.75</v>
      </c>
      <c r="J141" s="331">
        <v>0.73</v>
      </c>
      <c r="K141" s="331">
        <v>0.73</v>
      </c>
      <c r="L141" s="331">
        <v>0.72</v>
      </c>
      <c r="M141" s="331">
        <v>0.71</v>
      </c>
      <c r="N141" s="331">
        <v>0.73</v>
      </c>
    </row>
    <row r="142" spans="1:14" x14ac:dyDescent="0.2">
      <c r="A142" s="1" t="s">
        <v>394</v>
      </c>
      <c r="B142" s="3">
        <v>30</v>
      </c>
      <c r="C142" s="4" t="s">
        <v>395</v>
      </c>
      <c r="D142" s="10">
        <f t="shared" si="2"/>
        <v>0.69</v>
      </c>
      <c r="E142" s="331">
        <v>0.71</v>
      </c>
      <c r="F142" s="331">
        <v>0.72</v>
      </c>
      <c r="G142" s="331">
        <v>0.71</v>
      </c>
      <c r="H142" s="331">
        <v>0.73</v>
      </c>
      <c r="I142" s="331">
        <v>0.7</v>
      </c>
      <c r="J142" s="331">
        <v>0.69</v>
      </c>
      <c r="K142" s="331">
        <v>0.73</v>
      </c>
      <c r="L142" s="331">
        <v>0.72</v>
      </c>
      <c r="M142" s="331">
        <v>0.72</v>
      </c>
      <c r="N142" s="331">
        <v>0.69</v>
      </c>
    </row>
    <row r="143" spans="1:14" x14ac:dyDescent="0.2">
      <c r="A143" s="1" t="s">
        <v>396</v>
      </c>
      <c r="B143" s="3">
        <v>31</v>
      </c>
      <c r="C143" s="4" t="s">
        <v>397</v>
      </c>
      <c r="D143" s="10">
        <f t="shared" si="2"/>
        <v>0.73</v>
      </c>
      <c r="E143" s="331">
        <v>0.79</v>
      </c>
      <c r="F143" s="331">
        <v>0.8</v>
      </c>
      <c r="G143" s="331">
        <v>0.78</v>
      </c>
      <c r="H143" s="331">
        <v>0.77</v>
      </c>
      <c r="I143" s="331">
        <v>0.77</v>
      </c>
      <c r="J143" s="331">
        <v>0.74</v>
      </c>
      <c r="K143" s="331">
        <v>0.73</v>
      </c>
      <c r="L143" s="331">
        <v>0.75</v>
      </c>
      <c r="M143" s="331">
        <v>0.74</v>
      </c>
      <c r="N143" s="331">
        <v>0.73</v>
      </c>
    </row>
    <row r="144" spans="1:14" x14ac:dyDescent="0.2">
      <c r="A144" s="1" t="s">
        <v>398</v>
      </c>
      <c r="B144" s="3">
        <v>32</v>
      </c>
      <c r="C144" s="4" t="s">
        <v>399</v>
      </c>
      <c r="D144" s="10">
        <f t="shared" si="2"/>
        <v>0.74</v>
      </c>
      <c r="E144" s="331">
        <v>0.72</v>
      </c>
      <c r="F144" s="331">
        <v>0.75</v>
      </c>
      <c r="G144" s="331">
        <v>0.74</v>
      </c>
      <c r="H144" s="331">
        <v>0.75</v>
      </c>
      <c r="I144" s="331">
        <v>0.73</v>
      </c>
      <c r="J144" s="331">
        <v>0.72</v>
      </c>
      <c r="K144" s="331">
        <v>0.74</v>
      </c>
      <c r="L144" s="331">
        <v>0.72</v>
      </c>
      <c r="M144" s="331">
        <v>0.71</v>
      </c>
      <c r="N144" s="331">
        <v>0.74</v>
      </c>
    </row>
    <row r="145" spans="1:14" x14ac:dyDescent="0.2">
      <c r="A145" s="1" t="s">
        <v>400</v>
      </c>
      <c r="B145" s="3">
        <v>33</v>
      </c>
      <c r="C145" s="4" t="s">
        <v>401</v>
      </c>
      <c r="D145" s="10">
        <f t="shared" si="2"/>
        <v>0.74</v>
      </c>
      <c r="E145" s="331">
        <v>0.74</v>
      </c>
      <c r="F145" s="331">
        <v>0.74</v>
      </c>
      <c r="G145" s="331">
        <v>0.74</v>
      </c>
      <c r="H145" s="331">
        <v>0.73</v>
      </c>
      <c r="I145" s="331">
        <v>0.72</v>
      </c>
      <c r="J145" s="331">
        <v>0.73</v>
      </c>
      <c r="K145" s="331">
        <v>0.72</v>
      </c>
      <c r="L145" s="331">
        <v>0.74</v>
      </c>
      <c r="M145" s="331">
        <v>0.74</v>
      </c>
      <c r="N145" s="331">
        <v>0.74</v>
      </c>
    </row>
    <row r="146" spans="1:14" x14ac:dyDescent="0.2">
      <c r="A146" s="1" t="s">
        <v>402</v>
      </c>
      <c r="B146" s="3">
        <v>34</v>
      </c>
      <c r="C146" s="4" t="s">
        <v>403</v>
      </c>
      <c r="D146" s="10">
        <f t="shared" si="2"/>
        <v>0.77</v>
      </c>
      <c r="E146" s="331">
        <v>0.79</v>
      </c>
      <c r="F146" s="331">
        <v>0.78</v>
      </c>
      <c r="G146" s="331">
        <v>0.79</v>
      </c>
      <c r="H146" s="331">
        <v>0.8</v>
      </c>
      <c r="I146" s="331">
        <v>0.76</v>
      </c>
      <c r="J146" s="331">
        <v>0.76</v>
      </c>
      <c r="K146" s="331">
        <v>0.77</v>
      </c>
      <c r="L146" s="331">
        <v>0.77</v>
      </c>
      <c r="M146" s="331">
        <v>0.76</v>
      </c>
      <c r="N146" s="331">
        <v>0.77</v>
      </c>
    </row>
    <row r="147" spans="1:14" x14ac:dyDescent="0.2">
      <c r="A147" s="1" t="s">
        <v>404</v>
      </c>
      <c r="B147" s="3">
        <v>36</v>
      </c>
      <c r="C147" s="4" t="s">
        <v>405</v>
      </c>
      <c r="D147" s="10">
        <f t="shared" si="2"/>
        <v>0.75</v>
      </c>
      <c r="E147" s="331">
        <v>0.78</v>
      </c>
      <c r="F147" s="331">
        <v>0.78</v>
      </c>
      <c r="G147" s="331">
        <v>0.75</v>
      </c>
      <c r="H147" s="331">
        <v>0.77</v>
      </c>
      <c r="I147" s="331">
        <v>0.76</v>
      </c>
      <c r="J147" s="331">
        <v>0.74</v>
      </c>
      <c r="K147" s="331">
        <v>0.73</v>
      </c>
      <c r="L147" s="331">
        <v>0.74</v>
      </c>
      <c r="M147" s="331">
        <v>0.78</v>
      </c>
      <c r="N147" s="331">
        <v>0.75</v>
      </c>
    </row>
    <row r="148" spans="1:14" x14ac:dyDescent="0.2">
      <c r="A148" s="1" t="s">
        <v>406</v>
      </c>
      <c r="B148" s="3">
        <v>37</v>
      </c>
      <c r="C148" s="4" t="s">
        <v>407</v>
      </c>
      <c r="D148" s="10">
        <f t="shared" si="2"/>
        <v>0.71</v>
      </c>
      <c r="E148" s="331">
        <v>0.74</v>
      </c>
      <c r="F148" s="331">
        <v>0.73</v>
      </c>
      <c r="G148" s="331">
        <v>0.72</v>
      </c>
      <c r="H148" s="331">
        <v>0.73</v>
      </c>
      <c r="I148" s="331">
        <v>0.74</v>
      </c>
      <c r="J148" s="331">
        <v>0.72</v>
      </c>
      <c r="K148" s="331">
        <v>0.72</v>
      </c>
      <c r="L148" s="331">
        <v>0.71</v>
      </c>
      <c r="M148" s="331">
        <v>0.72</v>
      </c>
      <c r="N148" s="331">
        <v>0.71</v>
      </c>
    </row>
    <row r="149" spans="1:14" x14ac:dyDescent="0.2">
      <c r="A149" s="1" t="s">
        <v>408</v>
      </c>
      <c r="B149" s="3">
        <v>38</v>
      </c>
      <c r="C149" s="4" t="s">
        <v>409</v>
      </c>
      <c r="D149" s="10">
        <f t="shared" si="2"/>
        <v>0.77</v>
      </c>
      <c r="E149" s="331">
        <v>0.79</v>
      </c>
      <c r="F149" s="331">
        <v>0.8</v>
      </c>
      <c r="G149" s="331">
        <v>0.79</v>
      </c>
      <c r="H149" s="331">
        <v>0.77</v>
      </c>
      <c r="I149" s="331">
        <v>0.79</v>
      </c>
      <c r="J149" s="331">
        <v>0.76</v>
      </c>
      <c r="K149" s="331">
        <v>0.77</v>
      </c>
      <c r="L149" s="331">
        <v>0.78</v>
      </c>
      <c r="M149" s="331">
        <v>0.78</v>
      </c>
      <c r="N149" s="331">
        <v>0.77</v>
      </c>
    </row>
    <row r="150" spans="1:14" x14ac:dyDescent="0.2">
      <c r="A150" s="1" t="s">
        <v>410</v>
      </c>
      <c r="B150" s="3">
        <v>40</v>
      </c>
      <c r="C150" s="4" t="s">
        <v>411</v>
      </c>
      <c r="D150" s="10">
        <f t="shared" si="2"/>
        <v>0.76</v>
      </c>
      <c r="E150" s="331">
        <v>0.76</v>
      </c>
      <c r="F150" s="331">
        <v>0.74</v>
      </c>
      <c r="G150" s="331">
        <v>0.75</v>
      </c>
      <c r="H150" s="331">
        <v>0.77</v>
      </c>
      <c r="I150" s="331">
        <v>0.77</v>
      </c>
      <c r="J150" s="331">
        <v>0.74</v>
      </c>
      <c r="K150" s="331">
        <v>0.72</v>
      </c>
      <c r="L150" s="331">
        <v>0.75</v>
      </c>
      <c r="M150" s="331">
        <v>0.76</v>
      </c>
      <c r="N150" s="331">
        <v>0.76</v>
      </c>
    </row>
    <row r="151" spans="1:14" x14ac:dyDescent="0.2">
      <c r="A151" s="1" t="s">
        <v>412</v>
      </c>
      <c r="B151" s="3">
        <v>41</v>
      </c>
      <c r="C151" s="4" t="s">
        <v>413</v>
      </c>
      <c r="D151" s="10">
        <f t="shared" si="2"/>
        <v>0.74</v>
      </c>
      <c r="E151" s="331">
        <v>0.76</v>
      </c>
      <c r="F151" s="331">
        <v>0.75</v>
      </c>
      <c r="G151" s="331">
        <v>0.76</v>
      </c>
      <c r="H151" s="331">
        <v>0.75</v>
      </c>
      <c r="I151" s="331">
        <v>0.76</v>
      </c>
      <c r="J151" s="331">
        <v>0.74</v>
      </c>
      <c r="K151" s="331">
        <v>0.72</v>
      </c>
      <c r="L151" s="331">
        <v>0.71</v>
      </c>
      <c r="M151" s="331">
        <v>0.75</v>
      </c>
      <c r="N151" s="331">
        <v>0.74</v>
      </c>
    </row>
    <row r="152" spans="1:14" x14ac:dyDescent="0.2">
      <c r="A152" s="1" t="s">
        <v>414</v>
      </c>
      <c r="B152" s="3">
        <v>42</v>
      </c>
      <c r="C152" s="4" t="s">
        <v>415</v>
      </c>
      <c r="D152" s="10">
        <f t="shared" si="2"/>
        <v>0.75</v>
      </c>
      <c r="E152" s="331">
        <v>0.77</v>
      </c>
      <c r="F152" s="331">
        <v>0.76</v>
      </c>
      <c r="G152" s="331">
        <v>0.76</v>
      </c>
      <c r="H152" s="331">
        <v>0.78</v>
      </c>
      <c r="I152" s="331">
        <v>0.78</v>
      </c>
      <c r="J152" s="331">
        <v>0.75</v>
      </c>
      <c r="K152" s="331">
        <v>0.75</v>
      </c>
      <c r="L152" s="331">
        <v>0.78</v>
      </c>
      <c r="M152" s="331">
        <v>0.76</v>
      </c>
      <c r="N152" s="331">
        <v>0.75</v>
      </c>
    </row>
    <row r="153" spans="1:14" x14ac:dyDescent="0.2">
      <c r="A153" s="1" t="s">
        <v>416</v>
      </c>
      <c r="B153" s="3">
        <v>43</v>
      </c>
      <c r="C153" s="4" t="s">
        <v>417</v>
      </c>
      <c r="D153" s="10">
        <f t="shared" si="2"/>
        <v>0.77</v>
      </c>
      <c r="E153" s="331">
        <v>0.78</v>
      </c>
      <c r="F153" s="331">
        <v>0.8</v>
      </c>
      <c r="G153" s="331">
        <v>0.78</v>
      </c>
      <c r="H153" s="331">
        <v>0.78</v>
      </c>
      <c r="I153" s="331">
        <v>0.78</v>
      </c>
      <c r="J153" s="331">
        <v>0.75</v>
      </c>
      <c r="K153" s="331">
        <v>0.77</v>
      </c>
      <c r="L153" s="331">
        <v>0.77</v>
      </c>
      <c r="M153" s="331">
        <v>0.76</v>
      </c>
      <c r="N153" s="331">
        <v>0.77</v>
      </c>
    </row>
    <row r="154" spans="1:14" x14ac:dyDescent="0.2">
      <c r="A154" s="1" t="s">
        <v>418</v>
      </c>
      <c r="B154" s="3">
        <v>44</v>
      </c>
      <c r="C154" s="4" t="s">
        <v>419</v>
      </c>
      <c r="D154" s="10">
        <f t="shared" si="2"/>
        <v>0.76</v>
      </c>
      <c r="E154" s="331">
        <v>0.76</v>
      </c>
      <c r="F154" s="331">
        <v>0.76</v>
      </c>
      <c r="G154" s="331">
        <v>0.78</v>
      </c>
      <c r="H154" s="331">
        <v>0.77</v>
      </c>
      <c r="I154" s="331">
        <v>0.75</v>
      </c>
      <c r="J154" s="331">
        <v>0.75</v>
      </c>
      <c r="K154" s="331">
        <v>0.73</v>
      </c>
      <c r="L154" s="331">
        <v>0.75</v>
      </c>
      <c r="M154" s="331">
        <v>0.76</v>
      </c>
      <c r="N154" s="331">
        <v>0.76</v>
      </c>
    </row>
    <row r="155" spans="1:14" x14ac:dyDescent="0.2">
      <c r="A155" s="1" t="s">
        <v>420</v>
      </c>
      <c r="B155" s="3">
        <v>45</v>
      </c>
      <c r="C155" s="4" t="s">
        <v>421</v>
      </c>
      <c r="D155" s="10">
        <f t="shared" si="2"/>
        <v>0.79</v>
      </c>
      <c r="E155" s="331">
        <v>0.78</v>
      </c>
      <c r="F155" s="331">
        <v>0.78</v>
      </c>
      <c r="G155" s="331">
        <v>0.77</v>
      </c>
      <c r="H155" s="331">
        <v>0.78</v>
      </c>
      <c r="I155" s="331">
        <v>0.78</v>
      </c>
      <c r="J155" s="331">
        <v>0.75</v>
      </c>
      <c r="K155" s="331">
        <v>0.77</v>
      </c>
      <c r="L155" s="331">
        <v>0.77</v>
      </c>
      <c r="M155" s="331">
        <v>0.77</v>
      </c>
      <c r="N155" s="331">
        <v>0.79</v>
      </c>
    </row>
    <row r="156" spans="1:14" x14ac:dyDescent="0.2">
      <c r="A156" s="1" t="s">
        <v>422</v>
      </c>
      <c r="B156" s="3">
        <v>47</v>
      </c>
      <c r="C156" s="7" t="s">
        <v>423</v>
      </c>
      <c r="D156" s="10">
        <f t="shared" si="2"/>
        <v>0.78</v>
      </c>
      <c r="E156" s="331">
        <v>0.76</v>
      </c>
      <c r="F156" s="331">
        <v>0.78</v>
      </c>
      <c r="G156" s="331">
        <v>0.78</v>
      </c>
      <c r="H156" s="331">
        <v>0.75</v>
      </c>
      <c r="I156" s="331">
        <v>0.76</v>
      </c>
      <c r="J156" s="331">
        <v>0.77</v>
      </c>
      <c r="K156" s="331">
        <v>0.73</v>
      </c>
      <c r="L156" s="331">
        <v>0.74</v>
      </c>
      <c r="M156" s="331">
        <v>0.76</v>
      </c>
      <c r="N156" s="331">
        <v>0.78</v>
      </c>
    </row>
    <row r="157" spans="1:14" x14ac:dyDescent="0.2">
      <c r="A157" s="33" t="s">
        <v>489</v>
      </c>
      <c r="B157" s="33"/>
      <c r="C157" s="34" t="s">
        <v>428</v>
      </c>
      <c r="D157" s="10">
        <f t="shared" si="2"/>
        <v>0.67</v>
      </c>
      <c r="E157" s="331">
        <v>0.68</v>
      </c>
      <c r="F157" s="331">
        <v>0.69</v>
      </c>
      <c r="G157" s="331">
        <v>0.69</v>
      </c>
      <c r="H157" s="331">
        <v>0.69</v>
      </c>
      <c r="I157" s="331">
        <v>0.68</v>
      </c>
      <c r="J157" s="331">
        <v>0.66</v>
      </c>
      <c r="K157" s="331">
        <v>0.66</v>
      </c>
      <c r="L157" s="331">
        <v>0.65</v>
      </c>
      <c r="M157" s="331">
        <v>0.67</v>
      </c>
      <c r="N157" s="331">
        <v>0.67</v>
      </c>
    </row>
    <row r="158" spans="1:14" x14ac:dyDescent="0.2">
      <c r="A158" s="33" t="s">
        <v>490</v>
      </c>
      <c r="B158" s="33"/>
      <c r="C158" s="34" t="s">
        <v>429</v>
      </c>
      <c r="D158" s="10">
        <f t="shared" si="2"/>
        <v>0.69</v>
      </c>
      <c r="E158" s="331">
        <v>0.71</v>
      </c>
      <c r="F158" s="331">
        <v>0.71</v>
      </c>
      <c r="G158" s="331">
        <v>0.71</v>
      </c>
      <c r="H158" s="331">
        <v>0.7</v>
      </c>
      <c r="I158" s="331">
        <v>0.69</v>
      </c>
      <c r="J158" s="331">
        <v>0.68</v>
      </c>
      <c r="K158" s="331">
        <v>0.69</v>
      </c>
      <c r="L158" s="331">
        <v>0.68</v>
      </c>
      <c r="M158" s="331">
        <v>0.69</v>
      </c>
      <c r="N158" s="331">
        <v>0.69</v>
      </c>
    </row>
    <row r="159" spans="1:14" x14ac:dyDescent="0.2">
      <c r="A159" s="33" t="s">
        <v>491</v>
      </c>
      <c r="B159" s="33"/>
      <c r="C159" s="34" t="s">
        <v>734</v>
      </c>
      <c r="D159" s="10">
        <f t="shared" si="2"/>
        <v>0.7</v>
      </c>
      <c r="E159" s="331">
        <v>0.72</v>
      </c>
      <c r="F159" s="331">
        <v>0.72</v>
      </c>
      <c r="G159" s="331">
        <v>0.72</v>
      </c>
      <c r="H159" s="331">
        <v>0.72</v>
      </c>
      <c r="I159" s="331">
        <v>0.7</v>
      </c>
      <c r="J159" s="331">
        <v>0.69</v>
      </c>
      <c r="K159" s="331">
        <v>0.68</v>
      </c>
      <c r="L159" s="331">
        <v>0.68</v>
      </c>
      <c r="M159" s="331">
        <v>0.7</v>
      </c>
      <c r="N159" s="331">
        <v>0.7</v>
      </c>
    </row>
    <row r="160" spans="1:14" x14ac:dyDescent="0.2">
      <c r="A160" s="33" t="s">
        <v>492</v>
      </c>
      <c r="B160" s="33"/>
      <c r="C160" s="34" t="s">
        <v>431</v>
      </c>
      <c r="D160" s="10">
        <f t="shared" si="2"/>
        <v>0.72</v>
      </c>
      <c r="E160" s="331">
        <v>0.74</v>
      </c>
      <c r="F160" s="331">
        <v>0.74</v>
      </c>
      <c r="G160" s="331">
        <v>0.74</v>
      </c>
      <c r="H160" s="331">
        <v>0.74</v>
      </c>
      <c r="I160" s="331">
        <v>0.73</v>
      </c>
      <c r="J160" s="331">
        <v>0.72</v>
      </c>
      <c r="K160" s="331">
        <v>0.71</v>
      </c>
      <c r="L160" s="331">
        <v>0.71</v>
      </c>
      <c r="M160" s="331">
        <v>0.71</v>
      </c>
      <c r="N160" s="331">
        <v>0.72</v>
      </c>
    </row>
    <row r="161" spans="1:14" x14ac:dyDescent="0.2">
      <c r="A161" s="33" t="s">
        <v>493</v>
      </c>
      <c r="B161" s="33"/>
      <c r="C161" s="34" t="s">
        <v>432</v>
      </c>
      <c r="D161" s="10">
        <f t="shared" si="2"/>
        <v>0.69</v>
      </c>
      <c r="E161" s="331">
        <v>0.72</v>
      </c>
      <c r="F161" s="331">
        <v>0.71</v>
      </c>
      <c r="G161" s="331">
        <v>0.71</v>
      </c>
      <c r="H161" s="331">
        <v>0.71</v>
      </c>
      <c r="I161" s="331">
        <v>0.69</v>
      </c>
      <c r="J161" s="331">
        <v>0.68</v>
      </c>
      <c r="K161" s="331">
        <v>0.68</v>
      </c>
      <c r="L161" s="331">
        <v>0.67</v>
      </c>
      <c r="M161" s="331">
        <v>0.68</v>
      </c>
      <c r="N161" s="331">
        <v>0.69</v>
      </c>
    </row>
    <row r="162" spans="1:14" x14ac:dyDescent="0.2">
      <c r="A162" s="33" t="s">
        <v>494</v>
      </c>
      <c r="B162" s="33"/>
      <c r="C162" s="34" t="s">
        <v>735</v>
      </c>
      <c r="D162" s="10">
        <f t="shared" si="2"/>
        <v>0.76</v>
      </c>
      <c r="E162" s="331">
        <v>0.77</v>
      </c>
      <c r="F162" s="331">
        <v>0.76</v>
      </c>
      <c r="G162" s="331">
        <v>0.75</v>
      </c>
      <c r="H162" s="331">
        <v>0.76</v>
      </c>
      <c r="I162" s="331">
        <v>0.75</v>
      </c>
      <c r="J162" s="331">
        <v>0.74</v>
      </c>
      <c r="K162" s="331">
        <v>0.73</v>
      </c>
      <c r="L162" s="331">
        <v>0.74</v>
      </c>
      <c r="M162" s="331">
        <v>0.75</v>
      </c>
      <c r="N162" s="331">
        <v>0.76</v>
      </c>
    </row>
    <row r="163" spans="1:14" x14ac:dyDescent="0.2">
      <c r="A163" s="33" t="s">
        <v>495</v>
      </c>
      <c r="B163" s="33"/>
      <c r="C163" s="34" t="s">
        <v>427</v>
      </c>
      <c r="D163" s="10">
        <f t="shared" si="2"/>
        <v>0.71</v>
      </c>
      <c r="E163" s="331">
        <v>0.68</v>
      </c>
      <c r="F163" s="331">
        <v>0.68</v>
      </c>
      <c r="G163" s="331">
        <v>0.69</v>
      </c>
      <c r="H163" s="331">
        <v>0.69</v>
      </c>
      <c r="I163" s="331">
        <v>0.69</v>
      </c>
      <c r="J163" s="331">
        <v>0.68</v>
      </c>
      <c r="K163" s="331">
        <v>0.68</v>
      </c>
      <c r="L163" s="331">
        <v>0.68</v>
      </c>
      <c r="M163" s="331">
        <v>0.7</v>
      </c>
      <c r="N163" s="331">
        <v>0.71</v>
      </c>
    </row>
    <row r="164" spans="1:14" x14ac:dyDescent="0.2">
      <c r="A164" s="33" t="s">
        <v>496</v>
      </c>
      <c r="B164" s="33"/>
      <c r="C164" s="34" t="s">
        <v>426</v>
      </c>
      <c r="D164" s="10">
        <f t="shared" si="2"/>
        <v>0.76</v>
      </c>
      <c r="E164" s="331">
        <v>0.77</v>
      </c>
      <c r="F164" s="331">
        <v>0.77</v>
      </c>
      <c r="G164" s="331">
        <v>0.77</v>
      </c>
      <c r="H164" s="331">
        <v>0.77</v>
      </c>
      <c r="I164" s="331">
        <v>0.76</v>
      </c>
      <c r="J164" s="331">
        <v>0.75</v>
      </c>
      <c r="K164" s="331">
        <v>0.75</v>
      </c>
      <c r="L164" s="331">
        <v>0.75</v>
      </c>
      <c r="M164" s="331">
        <v>0.74</v>
      </c>
      <c r="N164" s="331">
        <v>0.76</v>
      </c>
    </row>
    <row r="165" spans="1:14" x14ac:dyDescent="0.2">
      <c r="A165" s="33" t="s">
        <v>497</v>
      </c>
      <c r="B165" s="33"/>
      <c r="C165" s="34" t="s">
        <v>433</v>
      </c>
      <c r="D165" s="10">
        <f t="shared" si="2"/>
        <v>0.75</v>
      </c>
      <c r="E165" s="331">
        <v>0.76</v>
      </c>
      <c r="F165" s="331">
        <v>0.76</v>
      </c>
      <c r="G165" s="331">
        <v>0.76</v>
      </c>
      <c r="H165" s="331">
        <v>0.76</v>
      </c>
      <c r="I165" s="331">
        <v>0.76</v>
      </c>
      <c r="J165" s="331">
        <v>0.74</v>
      </c>
      <c r="K165" s="331">
        <v>0.74</v>
      </c>
      <c r="L165" s="331">
        <v>0.73</v>
      </c>
      <c r="M165" s="331">
        <v>0.74</v>
      </c>
      <c r="N165" s="331">
        <v>0.75</v>
      </c>
    </row>
    <row r="166" spans="1:14" x14ac:dyDescent="0.2">
      <c r="A166" s="253" t="s">
        <v>498</v>
      </c>
      <c r="B166" s="253"/>
      <c r="C166" s="254" t="s">
        <v>424</v>
      </c>
      <c r="D166" s="369">
        <f t="shared" si="2"/>
        <v>0.72</v>
      </c>
      <c r="E166" s="351">
        <v>0.73</v>
      </c>
      <c r="F166" s="351">
        <v>0.73</v>
      </c>
      <c r="G166" s="351">
        <v>0.73</v>
      </c>
      <c r="H166" s="351">
        <v>0.73</v>
      </c>
      <c r="I166" s="351">
        <v>0.72</v>
      </c>
      <c r="J166" s="351">
        <v>0.7</v>
      </c>
      <c r="K166" s="351">
        <v>0.7</v>
      </c>
      <c r="L166" s="351">
        <v>0.7</v>
      </c>
      <c r="M166" s="351">
        <v>0.71</v>
      </c>
      <c r="N166" s="351">
        <v>0.72</v>
      </c>
    </row>
    <row r="169" spans="1:14" ht="15" x14ac:dyDescent="0.2">
      <c r="A169" s="355" t="s">
        <v>838</v>
      </c>
      <c r="B169" s="13"/>
    </row>
    <row r="170" spans="1:14" ht="15" x14ac:dyDescent="0.2">
      <c r="A170" s="355" t="s">
        <v>839</v>
      </c>
      <c r="B170" s="13"/>
    </row>
    <row r="171" spans="1:14" ht="15" x14ac:dyDescent="0.2">
      <c r="A171" s="355" t="s">
        <v>840</v>
      </c>
      <c r="B171" s="13"/>
    </row>
    <row r="172" spans="1:14" ht="15" x14ac:dyDescent="0.2">
      <c r="A172" s="9" t="s">
        <v>841</v>
      </c>
      <c r="B172" s="13"/>
    </row>
    <row r="173" spans="1:14" ht="15" x14ac:dyDescent="0.2">
      <c r="A173" s="9" t="s">
        <v>842</v>
      </c>
      <c r="B173" s="13"/>
    </row>
    <row r="174" spans="1:14" ht="15" x14ac:dyDescent="0.2">
      <c r="A174" s="13"/>
      <c r="B174" s="13"/>
    </row>
    <row r="175" spans="1:14" x14ac:dyDescent="0.2">
      <c r="A175" s="334" t="s">
        <v>826</v>
      </c>
    </row>
    <row r="176" spans="1:14" ht="15" x14ac:dyDescent="0.2">
      <c r="B176" s="13"/>
    </row>
    <row r="177" spans="1:2" ht="15" x14ac:dyDescent="0.2">
      <c r="A177" s="13"/>
      <c r="B177" s="13"/>
    </row>
    <row r="178" spans="1:2" ht="15" x14ac:dyDescent="0.2">
      <c r="A178" s="13"/>
    </row>
  </sheetData>
  <mergeCells count="1">
    <mergeCell ref="E3:N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sheetPr>
  <dimension ref="A1:N174"/>
  <sheetViews>
    <sheetView zoomScale="80" zoomScaleNormal="80" workbookViewId="0">
      <selection activeCell="N57" sqref="N57"/>
    </sheetView>
  </sheetViews>
  <sheetFormatPr defaultRowHeight="12.75" x14ac:dyDescent="0.2"/>
  <cols>
    <col min="1" max="1" width="10.21875" style="9" bestFit="1" customWidth="1"/>
    <col min="2" max="2" width="8.88671875" style="9"/>
    <col min="3" max="3" width="34.88671875" style="9" bestFit="1" customWidth="1"/>
    <col min="4" max="16384" width="8.88671875" style="9"/>
  </cols>
  <sheetData>
    <row r="1" spans="1:14" ht="18" x14ac:dyDescent="0.25">
      <c r="A1" s="8" t="s">
        <v>486</v>
      </c>
    </row>
    <row r="2" spans="1:14" ht="18" x14ac:dyDescent="0.25">
      <c r="A2" s="8"/>
      <c r="C2" s="9">
        <v>1</v>
      </c>
      <c r="D2" s="9">
        <v>2</v>
      </c>
      <c r="E2" s="9">
        <v>3</v>
      </c>
      <c r="F2" s="9">
        <v>4</v>
      </c>
      <c r="G2" s="9">
        <v>5</v>
      </c>
      <c r="H2" s="9">
        <v>6</v>
      </c>
      <c r="I2" s="9">
        <v>7</v>
      </c>
      <c r="J2" s="9">
        <v>8</v>
      </c>
      <c r="K2" s="9">
        <v>9</v>
      </c>
      <c r="L2" s="9">
        <v>10</v>
      </c>
      <c r="M2" s="9">
        <v>11</v>
      </c>
      <c r="N2" s="9">
        <v>12</v>
      </c>
    </row>
    <row r="3" spans="1:14" x14ac:dyDescent="0.2">
      <c r="E3" s="575" t="s">
        <v>737</v>
      </c>
      <c r="F3" s="575"/>
      <c r="G3" s="575"/>
      <c r="H3" s="575"/>
      <c r="I3" s="575"/>
      <c r="J3" s="575"/>
      <c r="K3" s="575"/>
      <c r="L3" s="575"/>
      <c r="M3" s="575"/>
      <c r="N3" s="575"/>
    </row>
    <row r="4" spans="1:14" ht="38.25" x14ac:dyDescent="0.2">
      <c r="A4" s="12" t="s">
        <v>0</v>
      </c>
      <c r="B4" s="12" t="s">
        <v>1</v>
      </c>
      <c r="C4" s="12" t="s">
        <v>2</v>
      </c>
      <c r="D4" s="12" t="s">
        <v>3</v>
      </c>
      <c r="E4" s="12" t="s">
        <v>425</v>
      </c>
      <c r="F4" s="12" t="s">
        <v>434</v>
      </c>
      <c r="G4" s="12" t="s">
        <v>435</v>
      </c>
      <c r="H4" s="12" t="s">
        <v>436</v>
      </c>
      <c r="I4" s="12" t="s">
        <v>437</v>
      </c>
      <c r="J4" s="12" t="s">
        <v>438</v>
      </c>
      <c r="K4" s="12" t="s">
        <v>439</v>
      </c>
      <c r="L4" s="12" t="s">
        <v>440</v>
      </c>
      <c r="M4" s="12" t="s">
        <v>441</v>
      </c>
      <c r="N4" s="12" t="s">
        <v>442</v>
      </c>
    </row>
    <row r="5" spans="1:14" x14ac:dyDescent="0.2">
      <c r="A5" s="271" t="s">
        <v>4</v>
      </c>
      <c r="B5" s="272" t="s">
        <v>5</v>
      </c>
      <c r="C5" s="273" t="s">
        <v>6</v>
      </c>
      <c r="D5" s="10">
        <f>N5</f>
        <v>0.65</v>
      </c>
      <c r="E5" s="331">
        <v>0.69</v>
      </c>
      <c r="F5" s="331">
        <v>0.72</v>
      </c>
      <c r="G5" s="331">
        <v>0.7</v>
      </c>
      <c r="H5" s="331">
        <v>0.68</v>
      </c>
      <c r="I5" s="331">
        <v>0.68</v>
      </c>
      <c r="J5" s="331">
        <v>0.66</v>
      </c>
      <c r="K5" s="331">
        <v>0.64</v>
      </c>
      <c r="L5" s="331">
        <v>0.61</v>
      </c>
      <c r="M5" s="331">
        <v>0.65</v>
      </c>
      <c r="N5" s="331">
        <v>0.65</v>
      </c>
    </row>
    <row r="6" spans="1:14" x14ac:dyDescent="0.2">
      <c r="A6" s="271" t="s">
        <v>7</v>
      </c>
      <c r="B6" s="272" t="s">
        <v>8</v>
      </c>
      <c r="C6" s="275" t="s">
        <v>9</v>
      </c>
      <c r="D6" s="10">
        <f t="shared" ref="D6:D69" si="0">N6</f>
        <v>0.68</v>
      </c>
      <c r="E6" s="331">
        <v>0.69</v>
      </c>
      <c r="F6" s="331">
        <v>0.71</v>
      </c>
      <c r="G6" s="331">
        <v>0.7</v>
      </c>
      <c r="H6" s="331">
        <v>0.68</v>
      </c>
      <c r="I6" s="331">
        <v>0.68</v>
      </c>
      <c r="J6" s="331">
        <v>0.63</v>
      </c>
      <c r="K6" s="331">
        <v>0.61</v>
      </c>
      <c r="L6" s="331">
        <v>0.59</v>
      </c>
      <c r="M6" s="331">
        <v>0.62</v>
      </c>
      <c r="N6" s="331">
        <v>0.68</v>
      </c>
    </row>
    <row r="7" spans="1:14" x14ac:dyDescent="0.2">
      <c r="A7" s="271" t="s">
        <v>10</v>
      </c>
      <c r="B7" s="272" t="s">
        <v>11</v>
      </c>
      <c r="C7" s="275" t="s">
        <v>12</v>
      </c>
      <c r="D7" s="10">
        <f t="shared" si="0"/>
        <v>0.7</v>
      </c>
      <c r="E7" s="331">
        <v>0.73</v>
      </c>
      <c r="F7" s="331">
        <v>0.72</v>
      </c>
      <c r="G7" s="331">
        <v>0.74</v>
      </c>
      <c r="H7" s="331">
        <v>0.69</v>
      </c>
      <c r="I7" s="331">
        <v>0.68</v>
      </c>
      <c r="J7" s="331">
        <v>0.67</v>
      </c>
      <c r="K7" s="331">
        <v>0.64</v>
      </c>
      <c r="L7" s="331">
        <v>0.66</v>
      </c>
      <c r="M7" s="331">
        <v>0.68</v>
      </c>
      <c r="N7" s="331">
        <v>0.7</v>
      </c>
    </row>
    <row r="8" spans="1:14" x14ac:dyDescent="0.2">
      <c r="A8" s="271" t="s">
        <v>13</v>
      </c>
      <c r="B8" s="272" t="s">
        <v>14</v>
      </c>
      <c r="C8" s="275" t="s">
        <v>15</v>
      </c>
      <c r="D8" s="10">
        <f t="shared" si="0"/>
        <v>0.75</v>
      </c>
      <c r="E8" s="331">
        <v>0.77</v>
      </c>
      <c r="F8" s="331">
        <v>0.76</v>
      </c>
      <c r="G8" s="331">
        <v>0.77</v>
      </c>
      <c r="H8" s="331">
        <v>0.74</v>
      </c>
      <c r="I8" s="331">
        <v>0.73</v>
      </c>
      <c r="J8" s="331">
        <v>0.74</v>
      </c>
      <c r="K8" s="331">
        <v>0.74</v>
      </c>
      <c r="L8" s="331">
        <v>0.74</v>
      </c>
      <c r="M8" s="331">
        <v>0.73</v>
      </c>
      <c r="N8" s="331">
        <v>0.75</v>
      </c>
    </row>
    <row r="9" spans="1:14" x14ac:dyDescent="0.2">
      <c r="A9" s="271" t="s">
        <v>16</v>
      </c>
      <c r="B9" s="272" t="s">
        <v>17</v>
      </c>
      <c r="C9" s="275" t="s">
        <v>18</v>
      </c>
      <c r="D9" s="10">
        <f t="shared" si="0"/>
        <v>0.77</v>
      </c>
      <c r="E9" s="331">
        <v>0.79</v>
      </c>
      <c r="F9" s="331">
        <v>0.77</v>
      </c>
      <c r="G9" s="331">
        <v>0.79</v>
      </c>
      <c r="H9" s="331">
        <v>0.76</v>
      </c>
      <c r="I9" s="331">
        <v>0.78</v>
      </c>
      <c r="J9" s="331">
        <v>0.73</v>
      </c>
      <c r="K9" s="331">
        <v>0.76</v>
      </c>
      <c r="L9" s="331">
        <v>0.72</v>
      </c>
      <c r="M9" s="331">
        <v>0.74</v>
      </c>
      <c r="N9" s="331">
        <v>0.77</v>
      </c>
    </row>
    <row r="10" spans="1:14" x14ac:dyDescent="0.2">
      <c r="A10" s="271" t="s">
        <v>19</v>
      </c>
      <c r="B10" s="272" t="s">
        <v>20</v>
      </c>
      <c r="C10" s="275" t="s">
        <v>21</v>
      </c>
      <c r="D10" s="10">
        <f t="shared" si="0"/>
        <v>0.72</v>
      </c>
      <c r="E10" s="331">
        <v>0.7</v>
      </c>
      <c r="F10" s="331">
        <v>0.75</v>
      </c>
      <c r="G10" s="331">
        <v>0.7</v>
      </c>
      <c r="H10" s="331">
        <v>0.72</v>
      </c>
      <c r="I10" s="331">
        <v>0.74</v>
      </c>
      <c r="J10" s="331">
        <v>0.7</v>
      </c>
      <c r="K10" s="331">
        <v>0.69</v>
      </c>
      <c r="L10" s="331">
        <v>0.71</v>
      </c>
      <c r="M10" s="331">
        <v>0.71</v>
      </c>
      <c r="N10" s="331">
        <v>0.72</v>
      </c>
    </row>
    <row r="11" spans="1:14" x14ac:dyDescent="0.2">
      <c r="A11" s="271" t="s">
        <v>22</v>
      </c>
      <c r="B11" s="272" t="s">
        <v>23</v>
      </c>
      <c r="C11" s="275" t="s">
        <v>24</v>
      </c>
      <c r="D11" s="10">
        <f t="shared" si="0"/>
        <v>0.83</v>
      </c>
      <c r="E11" s="331">
        <v>0.8</v>
      </c>
      <c r="F11" s="331">
        <v>0.77</v>
      </c>
      <c r="G11" s="331">
        <v>0.8</v>
      </c>
      <c r="H11" s="331">
        <v>0.79</v>
      </c>
      <c r="I11" s="331">
        <v>0.81</v>
      </c>
      <c r="J11" s="331">
        <v>0.79</v>
      </c>
      <c r="K11" s="331">
        <v>0.8</v>
      </c>
      <c r="L11" s="331">
        <v>0.83</v>
      </c>
      <c r="M11" s="331">
        <v>0.83</v>
      </c>
      <c r="N11" s="331">
        <v>0.83</v>
      </c>
    </row>
    <row r="12" spans="1:14" x14ac:dyDescent="0.2">
      <c r="A12" s="271" t="s">
        <v>25</v>
      </c>
      <c r="B12" s="272" t="s">
        <v>26</v>
      </c>
      <c r="C12" s="275" t="s">
        <v>27</v>
      </c>
      <c r="D12" s="10">
        <f t="shared" si="0"/>
        <v>0.68</v>
      </c>
      <c r="E12" s="331">
        <v>0.76</v>
      </c>
      <c r="F12" s="331">
        <v>0.73</v>
      </c>
      <c r="G12" s="331">
        <v>0.74</v>
      </c>
      <c r="H12" s="331">
        <v>0.75</v>
      </c>
      <c r="I12" s="331">
        <v>0.72</v>
      </c>
      <c r="J12" s="331">
        <v>0.68</v>
      </c>
      <c r="K12" s="331">
        <v>0.67</v>
      </c>
      <c r="L12" s="331">
        <v>0.67</v>
      </c>
      <c r="M12" s="331">
        <v>0.7</v>
      </c>
      <c r="N12" s="331">
        <v>0.68</v>
      </c>
    </row>
    <row r="13" spans="1:14" x14ac:dyDescent="0.2">
      <c r="A13" s="271" t="s">
        <v>28</v>
      </c>
      <c r="B13" s="272" t="s">
        <v>29</v>
      </c>
      <c r="C13" s="275" t="s">
        <v>30</v>
      </c>
      <c r="D13" s="10">
        <f t="shared" si="0"/>
        <v>0.7</v>
      </c>
      <c r="E13" s="331">
        <v>0.75</v>
      </c>
      <c r="F13" s="331">
        <v>0.73</v>
      </c>
      <c r="G13" s="331">
        <v>0.71</v>
      </c>
      <c r="H13" s="331">
        <v>0.71</v>
      </c>
      <c r="I13" s="331">
        <v>0.75</v>
      </c>
      <c r="J13" s="331">
        <v>0.72</v>
      </c>
      <c r="K13" s="331">
        <v>0.7</v>
      </c>
      <c r="L13" s="331">
        <v>0.72</v>
      </c>
      <c r="M13" s="331">
        <v>0.71</v>
      </c>
      <c r="N13" s="331">
        <v>0.7</v>
      </c>
    </row>
    <row r="14" spans="1:14" x14ac:dyDescent="0.2">
      <c r="A14" s="271" t="s">
        <v>31</v>
      </c>
      <c r="B14" s="272" t="s">
        <v>32</v>
      </c>
      <c r="C14" s="275" t="s">
        <v>33</v>
      </c>
      <c r="D14" s="10">
        <f t="shared" si="0"/>
        <v>0.69</v>
      </c>
      <c r="E14" s="331">
        <v>0.75</v>
      </c>
      <c r="F14" s="331">
        <v>0.73</v>
      </c>
      <c r="G14" s="331">
        <v>0.7</v>
      </c>
      <c r="H14" s="331">
        <v>0.69</v>
      </c>
      <c r="I14" s="331">
        <v>0.65</v>
      </c>
      <c r="J14" s="331">
        <v>0.66</v>
      </c>
      <c r="K14" s="331">
        <v>0.69</v>
      </c>
      <c r="L14" s="331">
        <v>0.66</v>
      </c>
      <c r="M14" s="331">
        <v>0.65</v>
      </c>
      <c r="N14" s="331">
        <v>0.69</v>
      </c>
    </row>
    <row r="15" spans="1:14" x14ac:dyDescent="0.2">
      <c r="A15" s="271" t="s">
        <v>34</v>
      </c>
      <c r="B15" s="272" t="s">
        <v>35</v>
      </c>
      <c r="C15" s="275" t="s">
        <v>36</v>
      </c>
      <c r="D15" s="10">
        <f t="shared" si="0"/>
        <v>0.79</v>
      </c>
      <c r="E15" s="331">
        <v>0.82</v>
      </c>
      <c r="F15" s="331">
        <v>0.82</v>
      </c>
      <c r="G15" s="331">
        <v>0.81</v>
      </c>
      <c r="H15" s="331">
        <v>0.83</v>
      </c>
      <c r="I15" s="331">
        <v>0.8</v>
      </c>
      <c r="J15" s="331">
        <v>0.76</v>
      </c>
      <c r="K15" s="331">
        <v>0.8</v>
      </c>
      <c r="L15" s="331">
        <v>0.78</v>
      </c>
      <c r="M15" s="331">
        <v>0.77</v>
      </c>
      <c r="N15" s="331">
        <v>0.79</v>
      </c>
    </row>
    <row r="16" spans="1:14" x14ac:dyDescent="0.2">
      <c r="A16" s="271" t="s">
        <v>37</v>
      </c>
      <c r="B16" s="272" t="s">
        <v>38</v>
      </c>
      <c r="C16" s="275" t="s">
        <v>39</v>
      </c>
      <c r="D16" s="10">
        <f t="shared" si="0"/>
        <v>0.73</v>
      </c>
      <c r="E16" s="331">
        <v>0.79</v>
      </c>
      <c r="F16" s="331">
        <v>0.78</v>
      </c>
      <c r="G16" s="331">
        <v>0.79</v>
      </c>
      <c r="H16" s="331">
        <v>0.76</v>
      </c>
      <c r="I16" s="331">
        <v>0.77</v>
      </c>
      <c r="J16" s="331">
        <v>0.75</v>
      </c>
      <c r="K16" s="331">
        <v>0.74</v>
      </c>
      <c r="L16" s="331">
        <v>0.71</v>
      </c>
      <c r="M16" s="331">
        <v>0.75</v>
      </c>
      <c r="N16" s="331">
        <v>0.73</v>
      </c>
    </row>
    <row r="17" spans="1:14" x14ac:dyDescent="0.2">
      <c r="A17" s="271" t="s">
        <v>40</v>
      </c>
      <c r="B17" s="272" t="s">
        <v>41</v>
      </c>
      <c r="C17" s="275" t="s">
        <v>42</v>
      </c>
      <c r="D17" s="10">
        <f t="shared" si="0"/>
        <v>0.78</v>
      </c>
      <c r="E17" s="331">
        <v>0.83</v>
      </c>
      <c r="F17" s="331">
        <v>0.82</v>
      </c>
      <c r="G17" s="331">
        <v>0.82</v>
      </c>
      <c r="H17" s="331">
        <v>0.8</v>
      </c>
      <c r="I17" s="331">
        <v>0.77</v>
      </c>
      <c r="J17" s="331">
        <v>0.75</v>
      </c>
      <c r="K17" s="331">
        <v>0.76</v>
      </c>
      <c r="L17" s="331">
        <v>0.78</v>
      </c>
      <c r="M17" s="331">
        <v>0.77</v>
      </c>
      <c r="N17" s="331">
        <v>0.78</v>
      </c>
    </row>
    <row r="18" spans="1:14" x14ac:dyDescent="0.2">
      <c r="A18" s="271" t="s">
        <v>43</v>
      </c>
      <c r="B18" s="272" t="s">
        <v>44</v>
      </c>
      <c r="C18" s="275" t="s">
        <v>45</v>
      </c>
      <c r="D18" s="10">
        <f t="shared" si="0"/>
        <v>0.76</v>
      </c>
      <c r="E18" s="331">
        <v>0.82</v>
      </c>
      <c r="F18" s="331">
        <v>0.81</v>
      </c>
      <c r="G18" s="331">
        <v>0.79</v>
      </c>
      <c r="H18" s="331">
        <v>0.82</v>
      </c>
      <c r="I18" s="331">
        <v>0.77</v>
      </c>
      <c r="J18" s="331">
        <v>0.72</v>
      </c>
      <c r="K18" s="331">
        <v>0.76</v>
      </c>
      <c r="L18" s="331">
        <v>0.76</v>
      </c>
      <c r="M18" s="331">
        <v>0.77</v>
      </c>
      <c r="N18" s="331">
        <v>0.76</v>
      </c>
    </row>
    <row r="19" spans="1:14" x14ac:dyDescent="0.2">
      <c r="A19" s="271" t="s">
        <v>46</v>
      </c>
      <c r="B19" s="272" t="s">
        <v>47</v>
      </c>
      <c r="C19" s="275" t="s">
        <v>48</v>
      </c>
      <c r="D19" s="10">
        <f t="shared" si="0"/>
        <v>0.78</v>
      </c>
      <c r="E19" s="331">
        <v>0.75</v>
      </c>
      <c r="F19" s="331">
        <v>0.77</v>
      </c>
      <c r="G19" s="331">
        <v>0.77</v>
      </c>
      <c r="H19" s="331">
        <v>0.75</v>
      </c>
      <c r="I19" s="331">
        <v>0.77</v>
      </c>
      <c r="J19" s="331">
        <v>0.77</v>
      </c>
      <c r="K19" s="331">
        <v>0.73</v>
      </c>
      <c r="L19" s="331">
        <v>0.74</v>
      </c>
      <c r="M19" s="331">
        <v>0.75</v>
      </c>
      <c r="N19" s="331">
        <v>0.78</v>
      </c>
    </row>
    <row r="20" spans="1:14" x14ac:dyDescent="0.2">
      <c r="A20" s="271" t="s">
        <v>49</v>
      </c>
      <c r="B20" s="272" t="s">
        <v>50</v>
      </c>
      <c r="C20" s="275" t="s">
        <v>51</v>
      </c>
      <c r="D20" s="10">
        <f t="shared" si="0"/>
        <v>0.67</v>
      </c>
      <c r="E20" s="331">
        <v>0.74</v>
      </c>
      <c r="F20" s="331">
        <v>0.71</v>
      </c>
      <c r="G20" s="331">
        <v>0.75</v>
      </c>
      <c r="H20" s="331">
        <v>0.75</v>
      </c>
      <c r="I20" s="331">
        <v>0.71</v>
      </c>
      <c r="J20" s="331">
        <v>0.7</v>
      </c>
      <c r="K20" s="331">
        <v>0.67</v>
      </c>
      <c r="L20" s="331">
        <v>0.69</v>
      </c>
      <c r="M20" s="331">
        <v>0.67</v>
      </c>
      <c r="N20" s="331">
        <v>0.67</v>
      </c>
    </row>
    <row r="21" spans="1:14" x14ac:dyDescent="0.2">
      <c r="A21" s="271" t="s">
        <v>52</v>
      </c>
      <c r="B21" s="272" t="s">
        <v>53</v>
      </c>
      <c r="C21" s="275" t="s">
        <v>54</v>
      </c>
      <c r="D21" s="10">
        <f t="shared" si="0"/>
        <v>0.84</v>
      </c>
      <c r="E21" s="331">
        <v>0.8</v>
      </c>
      <c r="F21" s="331">
        <v>0.84</v>
      </c>
      <c r="G21" s="331">
        <v>0.82</v>
      </c>
      <c r="H21" s="331">
        <v>0.87</v>
      </c>
      <c r="I21" s="331">
        <v>0.84</v>
      </c>
      <c r="J21" s="331">
        <v>0.86</v>
      </c>
      <c r="K21" s="331">
        <v>0.84</v>
      </c>
      <c r="L21" s="331">
        <v>0.86</v>
      </c>
      <c r="M21" s="331">
        <v>0.84</v>
      </c>
      <c r="N21" s="331">
        <v>0.84</v>
      </c>
    </row>
    <row r="22" spans="1:14" x14ac:dyDescent="0.2">
      <c r="A22" s="271" t="s">
        <v>55</v>
      </c>
      <c r="B22" s="272" t="s">
        <v>56</v>
      </c>
      <c r="C22" s="275" t="s">
        <v>57</v>
      </c>
      <c r="D22" s="10">
        <f t="shared" si="0"/>
        <v>0.61</v>
      </c>
      <c r="E22" s="331">
        <v>0.68</v>
      </c>
      <c r="F22" s="331">
        <v>0.69</v>
      </c>
      <c r="G22" s="331">
        <v>0.68</v>
      </c>
      <c r="H22" s="331">
        <v>0.68</v>
      </c>
      <c r="I22" s="331">
        <v>0.64</v>
      </c>
      <c r="J22" s="331">
        <v>0.6</v>
      </c>
      <c r="K22" s="331">
        <v>0.56000000000000005</v>
      </c>
      <c r="L22" s="331">
        <v>0.64</v>
      </c>
      <c r="M22" s="331">
        <v>0.64</v>
      </c>
      <c r="N22" s="331">
        <v>0.61</v>
      </c>
    </row>
    <row r="23" spans="1:14" x14ac:dyDescent="0.2">
      <c r="A23" s="271" t="s">
        <v>447</v>
      </c>
      <c r="B23" s="272" t="s">
        <v>448</v>
      </c>
      <c r="C23" s="275" t="s">
        <v>449</v>
      </c>
      <c r="D23" s="10">
        <f t="shared" si="0"/>
        <v>0.81</v>
      </c>
      <c r="E23" s="331">
        <v>0.86</v>
      </c>
      <c r="F23" s="331">
        <v>0.82</v>
      </c>
      <c r="G23" s="331">
        <v>0.84</v>
      </c>
      <c r="H23" s="331">
        <v>0.83</v>
      </c>
      <c r="I23" s="331">
        <v>0.85</v>
      </c>
      <c r="J23" s="331">
        <v>0.8</v>
      </c>
      <c r="K23" s="331">
        <v>0.8</v>
      </c>
      <c r="L23" s="331">
        <v>0.78</v>
      </c>
      <c r="M23" s="331">
        <v>0.79</v>
      </c>
      <c r="N23" s="331">
        <v>0.81</v>
      </c>
    </row>
    <row r="24" spans="1:14" x14ac:dyDescent="0.2">
      <c r="A24" s="271" t="s">
        <v>58</v>
      </c>
      <c r="B24" s="272" t="s">
        <v>59</v>
      </c>
      <c r="C24" s="275" t="s">
        <v>60</v>
      </c>
      <c r="D24" s="10">
        <f t="shared" si="0"/>
        <v>0.79</v>
      </c>
      <c r="E24" s="331">
        <v>0.81</v>
      </c>
      <c r="F24" s="331">
        <v>0.8</v>
      </c>
      <c r="G24" s="331">
        <v>0.78</v>
      </c>
      <c r="H24" s="331">
        <v>0.77</v>
      </c>
      <c r="I24" s="331">
        <v>0.8</v>
      </c>
      <c r="J24" s="331">
        <v>0.75</v>
      </c>
      <c r="K24" s="331">
        <v>0.74</v>
      </c>
      <c r="L24" s="331">
        <v>0.78</v>
      </c>
      <c r="M24" s="331">
        <v>0.74</v>
      </c>
      <c r="N24" s="331">
        <v>0.79</v>
      </c>
    </row>
    <row r="25" spans="1:14" x14ac:dyDescent="0.2">
      <c r="A25" s="271" t="s">
        <v>61</v>
      </c>
      <c r="B25" s="272" t="s">
        <v>62</v>
      </c>
      <c r="C25" s="275" t="s">
        <v>63</v>
      </c>
      <c r="D25" s="10">
        <f t="shared" si="0"/>
        <v>0.7</v>
      </c>
      <c r="E25" s="331">
        <v>0.75</v>
      </c>
      <c r="F25" s="331">
        <v>0.71</v>
      </c>
      <c r="G25" s="331">
        <v>0.74</v>
      </c>
      <c r="H25" s="331">
        <v>0.76</v>
      </c>
      <c r="I25" s="331">
        <v>0.74</v>
      </c>
      <c r="J25" s="331">
        <v>0.69</v>
      </c>
      <c r="K25" s="331">
        <v>0.7</v>
      </c>
      <c r="L25" s="331">
        <v>0.73</v>
      </c>
      <c r="M25" s="331">
        <v>0.71</v>
      </c>
      <c r="N25" s="331">
        <v>0.7</v>
      </c>
    </row>
    <row r="26" spans="1:14" x14ac:dyDescent="0.2">
      <c r="A26" s="271" t="s">
        <v>64</v>
      </c>
      <c r="B26" s="272" t="s">
        <v>65</v>
      </c>
      <c r="C26" s="275" t="s">
        <v>66</v>
      </c>
      <c r="D26" s="10">
        <f t="shared" si="0"/>
        <v>0.8</v>
      </c>
      <c r="E26" s="331">
        <v>0.83</v>
      </c>
      <c r="F26" s="331">
        <v>0.79</v>
      </c>
      <c r="G26" s="331">
        <v>0.78</v>
      </c>
      <c r="H26" s="331">
        <v>0.78</v>
      </c>
      <c r="I26" s="331">
        <v>0.8</v>
      </c>
      <c r="J26" s="331">
        <v>0.76</v>
      </c>
      <c r="K26" s="331">
        <v>0.73</v>
      </c>
      <c r="L26" s="331">
        <v>0.75</v>
      </c>
      <c r="M26" s="331">
        <v>0.77</v>
      </c>
      <c r="N26" s="331">
        <v>0.8</v>
      </c>
    </row>
    <row r="27" spans="1:14" x14ac:dyDescent="0.2">
      <c r="A27" s="271" t="s">
        <v>67</v>
      </c>
      <c r="B27" s="272" t="s">
        <v>68</v>
      </c>
      <c r="C27" s="275" t="s">
        <v>69</v>
      </c>
      <c r="D27" s="10">
        <f t="shared" si="0"/>
        <v>0.74</v>
      </c>
      <c r="E27" s="331">
        <v>0.77</v>
      </c>
      <c r="F27" s="331">
        <v>0.79</v>
      </c>
      <c r="G27" s="331">
        <v>0.78</v>
      </c>
      <c r="H27" s="331">
        <v>0.76</v>
      </c>
      <c r="I27" s="331">
        <v>0.77</v>
      </c>
      <c r="J27" s="331">
        <v>0.75</v>
      </c>
      <c r="K27" s="331">
        <v>0.78</v>
      </c>
      <c r="L27" s="331">
        <v>0.73</v>
      </c>
      <c r="M27" s="331">
        <v>0.78</v>
      </c>
      <c r="N27" s="331">
        <v>0.74</v>
      </c>
    </row>
    <row r="28" spans="1:14" x14ac:dyDescent="0.2">
      <c r="A28" s="271" t="s">
        <v>70</v>
      </c>
      <c r="B28" s="272" t="s">
        <v>71</v>
      </c>
      <c r="C28" s="275" t="s">
        <v>72</v>
      </c>
      <c r="D28" s="10">
        <f t="shared" si="0"/>
        <v>0.8</v>
      </c>
      <c r="E28" s="331">
        <v>0.85</v>
      </c>
      <c r="F28" s="331">
        <v>0.83</v>
      </c>
      <c r="G28" s="331">
        <v>0.85</v>
      </c>
      <c r="H28" s="331">
        <v>0.88</v>
      </c>
      <c r="I28" s="331">
        <v>0.83</v>
      </c>
      <c r="J28" s="331">
        <v>0.79</v>
      </c>
      <c r="K28" s="331">
        <v>0.84</v>
      </c>
      <c r="L28" s="331">
        <v>0.8</v>
      </c>
      <c r="M28" s="331">
        <v>0.79</v>
      </c>
      <c r="N28" s="331">
        <v>0.8</v>
      </c>
    </row>
    <row r="29" spans="1:14" x14ac:dyDescent="0.2">
      <c r="A29" s="271" t="s">
        <v>73</v>
      </c>
      <c r="B29" s="272" t="s">
        <v>74</v>
      </c>
      <c r="C29" s="275" t="s">
        <v>75</v>
      </c>
      <c r="D29" s="10">
        <f t="shared" si="0"/>
        <v>0.83</v>
      </c>
      <c r="E29" s="331">
        <v>0.88</v>
      </c>
      <c r="F29" s="331">
        <v>0.87</v>
      </c>
      <c r="G29" s="331">
        <v>0.88</v>
      </c>
      <c r="H29" s="331">
        <v>0.86</v>
      </c>
      <c r="I29" s="331">
        <v>0.88</v>
      </c>
      <c r="J29" s="331">
        <v>0.82</v>
      </c>
      <c r="K29" s="331">
        <v>0.85</v>
      </c>
      <c r="L29" s="331">
        <v>0.8</v>
      </c>
      <c r="M29" s="331">
        <v>0.83</v>
      </c>
      <c r="N29" s="331">
        <v>0.83</v>
      </c>
    </row>
    <row r="30" spans="1:14" x14ac:dyDescent="0.2">
      <c r="A30" s="271" t="s">
        <v>76</v>
      </c>
      <c r="B30" s="272" t="s">
        <v>77</v>
      </c>
      <c r="C30" s="275" t="s">
        <v>78</v>
      </c>
      <c r="D30" s="10">
        <f t="shared" si="0"/>
        <v>0.75</v>
      </c>
      <c r="E30" s="331">
        <v>0.77</v>
      </c>
      <c r="F30" s="331">
        <v>0.75</v>
      </c>
      <c r="G30" s="331">
        <v>0.73</v>
      </c>
      <c r="H30" s="331">
        <v>0.77</v>
      </c>
      <c r="I30" s="331">
        <v>0.77</v>
      </c>
      <c r="J30" s="331">
        <v>0.74</v>
      </c>
      <c r="K30" s="331">
        <v>0.72</v>
      </c>
      <c r="L30" s="331">
        <v>0.73</v>
      </c>
      <c r="M30" s="331">
        <v>0.73</v>
      </c>
      <c r="N30" s="331">
        <v>0.75</v>
      </c>
    </row>
    <row r="31" spans="1:14" x14ac:dyDescent="0.2">
      <c r="A31" s="271" t="s">
        <v>79</v>
      </c>
      <c r="B31" s="272" t="s">
        <v>80</v>
      </c>
      <c r="C31" s="275" t="s">
        <v>81</v>
      </c>
      <c r="D31" s="10">
        <f t="shared" si="0"/>
        <v>0.76</v>
      </c>
      <c r="E31" s="331">
        <v>0.77</v>
      </c>
      <c r="F31" s="331">
        <v>0.76</v>
      </c>
      <c r="G31" s="331">
        <v>0.78</v>
      </c>
      <c r="H31" s="331">
        <v>0.75</v>
      </c>
      <c r="I31" s="331">
        <v>0.74</v>
      </c>
      <c r="J31" s="331">
        <v>0.72</v>
      </c>
      <c r="K31" s="331">
        <v>0.72</v>
      </c>
      <c r="L31" s="331">
        <v>0.73</v>
      </c>
      <c r="M31" s="331">
        <v>0.76</v>
      </c>
      <c r="N31" s="331">
        <v>0.76</v>
      </c>
    </row>
    <row r="32" spans="1:14" x14ac:dyDescent="0.2">
      <c r="A32" s="271" t="s">
        <v>82</v>
      </c>
      <c r="B32" s="272" t="s">
        <v>83</v>
      </c>
      <c r="C32" s="275" t="s">
        <v>84</v>
      </c>
      <c r="D32" s="10">
        <f t="shared" si="0"/>
        <v>0.78</v>
      </c>
      <c r="E32" s="331">
        <v>0.78</v>
      </c>
      <c r="F32" s="331">
        <v>0.8</v>
      </c>
      <c r="G32" s="331">
        <v>0.78</v>
      </c>
      <c r="H32" s="331">
        <v>0.8</v>
      </c>
      <c r="I32" s="331">
        <v>0.76</v>
      </c>
      <c r="J32" s="331">
        <v>0.71</v>
      </c>
      <c r="K32" s="331">
        <v>0.75</v>
      </c>
      <c r="L32" s="331">
        <v>0.75</v>
      </c>
      <c r="M32" s="331">
        <v>0.75</v>
      </c>
      <c r="N32" s="331">
        <v>0.78</v>
      </c>
    </row>
    <row r="33" spans="1:14" x14ac:dyDescent="0.2">
      <c r="A33" s="271" t="s">
        <v>85</v>
      </c>
      <c r="B33" s="272" t="s">
        <v>86</v>
      </c>
      <c r="C33" s="275" t="s">
        <v>87</v>
      </c>
      <c r="D33" s="10">
        <f t="shared" si="0"/>
        <v>0.85</v>
      </c>
      <c r="E33" s="331">
        <v>0.84</v>
      </c>
      <c r="F33" s="331">
        <v>0.83</v>
      </c>
      <c r="G33" s="331">
        <v>0.85</v>
      </c>
      <c r="H33" s="331">
        <v>0.85</v>
      </c>
      <c r="I33" s="331">
        <v>0.85</v>
      </c>
      <c r="J33" s="331">
        <v>0.82</v>
      </c>
      <c r="K33" s="331">
        <v>0.82</v>
      </c>
      <c r="L33" s="331">
        <v>0.82</v>
      </c>
      <c r="M33" s="331">
        <v>0.83</v>
      </c>
      <c r="N33" s="331">
        <v>0.85</v>
      </c>
    </row>
    <row r="34" spans="1:14" x14ac:dyDescent="0.2">
      <c r="A34" s="271" t="s">
        <v>88</v>
      </c>
      <c r="B34" s="272" t="s">
        <v>89</v>
      </c>
      <c r="C34" s="275" t="s">
        <v>90</v>
      </c>
      <c r="D34" s="10">
        <f t="shared" si="0"/>
        <v>0.83</v>
      </c>
      <c r="E34" s="331">
        <v>0.84</v>
      </c>
      <c r="F34" s="331">
        <v>0.82</v>
      </c>
      <c r="G34" s="331">
        <v>0.87</v>
      </c>
      <c r="H34" s="331">
        <v>0.87</v>
      </c>
      <c r="I34" s="331">
        <v>0.83</v>
      </c>
      <c r="J34" s="331">
        <v>0.81</v>
      </c>
      <c r="K34" s="331">
        <v>0.8</v>
      </c>
      <c r="L34" s="331">
        <v>0.8</v>
      </c>
      <c r="M34" s="331">
        <v>0.78</v>
      </c>
      <c r="N34" s="331">
        <v>0.83</v>
      </c>
    </row>
    <row r="35" spans="1:14" x14ac:dyDescent="0.2">
      <c r="A35" s="271" t="s">
        <v>91</v>
      </c>
      <c r="B35" s="272" t="s">
        <v>92</v>
      </c>
      <c r="C35" s="275" t="s">
        <v>93</v>
      </c>
      <c r="D35" s="10">
        <f t="shared" si="0"/>
        <v>0.8</v>
      </c>
      <c r="E35" s="331">
        <v>0.82</v>
      </c>
      <c r="F35" s="331">
        <v>0.79</v>
      </c>
      <c r="G35" s="331">
        <v>0.81</v>
      </c>
      <c r="H35" s="331">
        <v>0.8</v>
      </c>
      <c r="I35" s="331">
        <v>0.79</v>
      </c>
      <c r="J35" s="331">
        <v>0.76</v>
      </c>
      <c r="K35" s="331">
        <v>0.77</v>
      </c>
      <c r="L35" s="331">
        <v>0.78</v>
      </c>
      <c r="M35" s="331">
        <v>0.76</v>
      </c>
      <c r="N35" s="331">
        <v>0.8</v>
      </c>
    </row>
    <row r="36" spans="1:14" x14ac:dyDescent="0.2">
      <c r="A36" s="271" t="s">
        <v>94</v>
      </c>
      <c r="B36" s="272" t="s">
        <v>95</v>
      </c>
      <c r="C36" s="275" t="s">
        <v>96</v>
      </c>
      <c r="D36" s="10">
        <f t="shared" si="0"/>
        <v>0.76</v>
      </c>
      <c r="E36" s="331">
        <v>0.79</v>
      </c>
      <c r="F36" s="331">
        <v>0.78</v>
      </c>
      <c r="G36" s="331">
        <v>0.78</v>
      </c>
      <c r="H36" s="331">
        <v>0.77</v>
      </c>
      <c r="I36" s="331">
        <v>0.77</v>
      </c>
      <c r="J36" s="331">
        <v>0.75</v>
      </c>
      <c r="K36" s="331">
        <v>0.77</v>
      </c>
      <c r="L36" s="331">
        <v>0.72</v>
      </c>
      <c r="M36" s="331">
        <v>0.72</v>
      </c>
      <c r="N36" s="331">
        <v>0.76</v>
      </c>
    </row>
    <row r="37" spans="1:14" x14ac:dyDescent="0.2">
      <c r="A37" s="271" t="s">
        <v>97</v>
      </c>
      <c r="B37" s="272" t="s">
        <v>98</v>
      </c>
      <c r="C37" s="275" t="s">
        <v>99</v>
      </c>
      <c r="D37" s="10">
        <f t="shared" si="0"/>
        <v>0.76</v>
      </c>
      <c r="E37" s="331">
        <v>0.81</v>
      </c>
      <c r="F37" s="331">
        <v>0.8</v>
      </c>
      <c r="G37" s="331">
        <v>0.81</v>
      </c>
      <c r="H37" s="331">
        <v>0.8</v>
      </c>
      <c r="I37" s="331">
        <v>0.79</v>
      </c>
      <c r="J37" s="331">
        <v>0.77</v>
      </c>
      <c r="K37" s="331">
        <v>0.78</v>
      </c>
      <c r="L37" s="331">
        <v>0.78</v>
      </c>
      <c r="M37" s="331">
        <v>0.78</v>
      </c>
      <c r="N37" s="331">
        <v>0.76</v>
      </c>
    </row>
    <row r="38" spans="1:14" x14ac:dyDescent="0.2">
      <c r="A38" s="271" t="s">
        <v>100</v>
      </c>
      <c r="B38" s="272" t="s">
        <v>101</v>
      </c>
      <c r="C38" s="275" t="s">
        <v>102</v>
      </c>
      <c r="D38" s="10">
        <f t="shared" si="0"/>
        <v>0.8</v>
      </c>
      <c r="E38" s="331">
        <v>0.84</v>
      </c>
      <c r="F38" s="331">
        <v>0.82</v>
      </c>
      <c r="G38" s="331">
        <v>0.83</v>
      </c>
      <c r="H38" s="331">
        <v>0.79</v>
      </c>
      <c r="I38" s="331">
        <v>0.78</v>
      </c>
      <c r="J38" s="331">
        <v>0.79</v>
      </c>
      <c r="K38" s="331">
        <v>0.79</v>
      </c>
      <c r="L38" s="331">
        <v>0.76</v>
      </c>
      <c r="M38" s="331">
        <v>0.78</v>
      </c>
      <c r="N38" s="331">
        <v>0.8</v>
      </c>
    </row>
    <row r="39" spans="1:14" x14ac:dyDescent="0.2">
      <c r="A39" s="271" t="s">
        <v>103</v>
      </c>
      <c r="B39" s="272" t="s">
        <v>104</v>
      </c>
      <c r="C39" s="275" t="s">
        <v>105</v>
      </c>
      <c r="D39" s="10">
        <f t="shared" si="0"/>
        <v>0.75</v>
      </c>
      <c r="E39" s="331">
        <v>0.81</v>
      </c>
      <c r="F39" s="331">
        <v>0.81</v>
      </c>
      <c r="G39" s="331">
        <v>0.82</v>
      </c>
      <c r="H39" s="331">
        <v>0.84</v>
      </c>
      <c r="I39" s="331">
        <v>0.79</v>
      </c>
      <c r="J39" s="331">
        <v>0.75</v>
      </c>
      <c r="K39" s="331">
        <v>0.77</v>
      </c>
      <c r="L39" s="331">
        <v>0.78</v>
      </c>
      <c r="M39" s="331">
        <v>0.76</v>
      </c>
      <c r="N39" s="331">
        <v>0.75</v>
      </c>
    </row>
    <row r="40" spans="1:14" x14ac:dyDescent="0.2">
      <c r="A40" s="271" t="s">
        <v>106</v>
      </c>
      <c r="B40" s="272" t="s">
        <v>107</v>
      </c>
      <c r="C40" s="275" t="s">
        <v>108</v>
      </c>
      <c r="D40" s="10">
        <f t="shared" si="0"/>
        <v>0.87</v>
      </c>
      <c r="E40" s="331">
        <v>0.89</v>
      </c>
      <c r="F40" s="331">
        <v>0.87</v>
      </c>
      <c r="G40" s="331">
        <v>0.88</v>
      </c>
      <c r="H40" s="331">
        <v>0.89</v>
      </c>
      <c r="I40" s="331">
        <v>0.91</v>
      </c>
      <c r="J40" s="331">
        <v>0.84</v>
      </c>
      <c r="K40" s="331">
        <v>0.84</v>
      </c>
      <c r="L40" s="331">
        <v>0.86</v>
      </c>
      <c r="M40" s="331">
        <v>0.85</v>
      </c>
      <c r="N40" s="331">
        <v>0.87</v>
      </c>
    </row>
    <row r="41" spans="1:14" x14ac:dyDescent="0.2">
      <c r="A41" s="271" t="s">
        <v>109</v>
      </c>
      <c r="B41" s="272" t="s">
        <v>110</v>
      </c>
      <c r="C41" s="275" t="s">
        <v>111</v>
      </c>
      <c r="D41" s="10">
        <f t="shared" si="0"/>
        <v>0.86</v>
      </c>
      <c r="E41" s="331">
        <v>0.87</v>
      </c>
      <c r="F41" s="331">
        <v>0.88</v>
      </c>
      <c r="G41" s="331">
        <v>0.87</v>
      </c>
      <c r="H41" s="331">
        <v>0.9</v>
      </c>
      <c r="I41" s="331">
        <v>0.88</v>
      </c>
      <c r="J41" s="331">
        <v>0.86</v>
      </c>
      <c r="K41" s="331">
        <v>0.86</v>
      </c>
      <c r="L41" s="331">
        <v>0.85</v>
      </c>
      <c r="M41" s="331">
        <v>0.84</v>
      </c>
      <c r="N41" s="331">
        <v>0.86</v>
      </c>
    </row>
    <row r="42" spans="1:14" x14ac:dyDescent="0.2">
      <c r="A42" s="271" t="s">
        <v>112</v>
      </c>
      <c r="B42" s="272" t="s">
        <v>113</v>
      </c>
      <c r="C42" s="275" t="s">
        <v>114</v>
      </c>
      <c r="D42" s="10">
        <f t="shared" si="0"/>
        <v>0.79</v>
      </c>
      <c r="E42" s="331">
        <v>0.83</v>
      </c>
      <c r="F42" s="331">
        <v>0.82</v>
      </c>
      <c r="G42" s="331">
        <v>0.84</v>
      </c>
      <c r="H42" s="331">
        <v>0.85</v>
      </c>
      <c r="I42" s="331">
        <v>0.82</v>
      </c>
      <c r="J42" s="331">
        <v>0.82</v>
      </c>
      <c r="K42" s="331">
        <v>0.79</v>
      </c>
      <c r="L42" s="331">
        <v>0.81</v>
      </c>
      <c r="M42" s="331">
        <v>0.79</v>
      </c>
      <c r="N42" s="331">
        <v>0.79</v>
      </c>
    </row>
    <row r="43" spans="1:14" x14ac:dyDescent="0.2">
      <c r="A43" s="271" t="s">
        <v>115</v>
      </c>
      <c r="B43" s="272" t="s">
        <v>116</v>
      </c>
      <c r="C43" s="275" t="s">
        <v>117</v>
      </c>
      <c r="D43" s="10">
        <f t="shared" si="0"/>
        <v>0.78</v>
      </c>
      <c r="E43" s="331">
        <v>0.8</v>
      </c>
      <c r="F43" s="331">
        <v>0.82</v>
      </c>
      <c r="G43" s="331">
        <v>0.82</v>
      </c>
      <c r="H43" s="331">
        <v>0.78</v>
      </c>
      <c r="I43" s="331">
        <v>0.79</v>
      </c>
      <c r="J43" s="331">
        <v>0.79</v>
      </c>
      <c r="K43" s="331">
        <v>0.76</v>
      </c>
      <c r="L43" s="331">
        <v>0.77</v>
      </c>
      <c r="M43" s="331">
        <v>0.79</v>
      </c>
      <c r="N43" s="331">
        <v>0.78</v>
      </c>
    </row>
    <row r="44" spans="1:14" x14ac:dyDescent="0.2">
      <c r="A44" s="271" t="s">
        <v>118</v>
      </c>
      <c r="B44" s="272" t="s">
        <v>119</v>
      </c>
      <c r="C44" s="275" t="s">
        <v>120</v>
      </c>
      <c r="D44" s="10">
        <f t="shared" si="0"/>
        <v>0.83</v>
      </c>
      <c r="E44" s="331">
        <v>0.87</v>
      </c>
      <c r="F44" s="331">
        <v>0.88</v>
      </c>
      <c r="G44" s="331">
        <v>0.83</v>
      </c>
      <c r="H44" s="331">
        <v>0.85</v>
      </c>
      <c r="I44" s="331">
        <v>0.88</v>
      </c>
      <c r="J44" s="331">
        <v>0.82</v>
      </c>
      <c r="K44" s="331">
        <v>0.84</v>
      </c>
      <c r="L44" s="331">
        <v>0.85</v>
      </c>
      <c r="M44" s="331">
        <v>0.86</v>
      </c>
      <c r="N44" s="331">
        <v>0.83</v>
      </c>
    </row>
    <row r="45" spans="1:14" x14ac:dyDescent="0.2">
      <c r="A45" s="271" t="s">
        <v>121</v>
      </c>
      <c r="B45" s="272" t="s">
        <v>122</v>
      </c>
      <c r="C45" s="275" t="s">
        <v>123</v>
      </c>
      <c r="D45" s="10">
        <f t="shared" si="0"/>
        <v>0.82</v>
      </c>
      <c r="E45" s="331">
        <v>0.88</v>
      </c>
      <c r="F45" s="331">
        <v>0.87</v>
      </c>
      <c r="G45" s="331">
        <v>0.84</v>
      </c>
      <c r="H45" s="331">
        <v>0.87</v>
      </c>
      <c r="I45" s="331">
        <v>0.81</v>
      </c>
      <c r="J45" s="331">
        <v>0.8</v>
      </c>
      <c r="K45" s="331">
        <v>0.86</v>
      </c>
      <c r="L45" s="331">
        <v>0.81</v>
      </c>
      <c r="M45" s="331">
        <v>0.88</v>
      </c>
      <c r="N45" s="331">
        <v>0.82</v>
      </c>
    </row>
    <row r="46" spans="1:14" x14ac:dyDescent="0.2">
      <c r="A46" s="271" t="s">
        <v>124</v>
      </c>
      <c r="B46" s="272" t="s">
        <v>125</v>
      </c>
      <c r="C46" s="275" t="s">
        <v>126</v>
      </c>
      <c r="D46" s="10">
        <f t="shared" si="0"/>
        <v>0.79</v>
      </c>
      <c r="E46" s="331">
        <v>0.85</v>
      </c>
      <c r="F46" s="331">
        <v>0.86</v>
      </c>
      <c r="G46" s="331">
        <v>0.86</v>
      </c>
      <c r="H46" s="331">
        <v>0.82</v>
      </c>
      <c r="I46" s="331">
        <v>0.81</v>
      </c>
      <c r="J46" s="331">
        <v>0.77</v>
      </c>
      <c r="K46" s="331">
        <v>0.77</v>
      </c>
      <c r="L46" s="331">
        <v>0.79</v>
      </c>
      <c r="M46" s="331">
        <v>0.78</v>
      </c>
      <c r="N46" s="331">
        <v>0.79</v>
      </c>
    </row>
    <row r="47" spans="1:14" x14ac:dyDescent="0.2">
      <c r="A47" s="271" t="s">
        <v>127</v>
      </c>
      <c r="B47" s="272" t="s">
        <v>128</v>
      </c>
      <c r="C47" s="275" t="s">
        <v>129</v>
      </c>
      <c r="D47" s="10">
        <f t="shared" si="0"/>
        <v>0.76</v>
      </c>
      <c r="E47" s="331">
        <v>0.77</v>
      </c>
      <c r="F47" s="331">
        <v>0.77</v>
      </c>
      <c r="G47" s="331">
        <v>0.77</v>
      </c>
      <c r="H47" s="331">
        <v>0.78</v>
      </c>
      <c r="I47" s="331">
        <v>0.74</v>
      </c>
      <c r="J47" s="331">
        <v>0.76</v>
      </c>
      <c r="K47" s="331">
        <v>0.7</v>
      </c>
      <c r="L47" s="331">
        <v>0.74</v>
      </c>
      <c r="M47" s="331">
        <v>0.75</v>
      </c>
      <c r="N47" s="331">
        <v>0.76</v>
      </c>
    </row>
    <row r="48" spans="1:14" x14ac:dyDescent="0.2">
      <c r="A48" s="271" t="s">
        <v>130</v>
      </c>
      <c r="B48" s="272" t="s">
        <v>131</v>
      </c>
      <c r="C48" s="275" t="s">
        <v>132</v>
      </c>
      <c r="D48" s="10">
        <f t="shared" si="0"/>
        <v>0.76</v>
      </c>
      <c r="E48" s="331">
        <v>0.78</v>
      </c>
      <c r="F48" s="331">
        <v>0.78</v>
      </c>
      <c r="G48" s="331">
        <v>0.78</v>
      </c>
      <c r="H48" s="331">
        <v>0.77</v>
      </c>
      <c r="I48" s="331">
        <v>0.74</v>
      </c>
      <c r="J48" s="331">
        <v>0.72</v>
      </c>
      <c r="K48" s="331">
        <v>0.7</v>
      </c>
      <c r="L48" s="331">
        <v>0.75</v>
      </c>
      <c r="M48" s="331">
        <v>0.74</v>
      </c>
      <c r="N48" s="331">
        <v>0.76</v>
      </c>
    </row>
    <row r="49" spans="1:14" x14ac:dyDescent="0.2">
      <c r="A49" s="271" t="s">
        <v>133</v>
      </c>
      <c r="B49" s="272" t="s">
        <v>134</v>
      </c>
      <c r="C49" s="275" t="s">
        <v>135</v>
      </c>
      <c r="D49" s="10">
        <f t="shared" si="0"/>
        <v>0.7</v>
      </c>
      <c r="E49" s="331">
        <v>0.77</v>
      </c>
      <c r="F49" s="331">
        <v>0.71</v>
      </c>
      <c r="G49" s="331">
        <v>0.76</v>
      </c>
      <c r="H49" s="331">
        <v>0.74</v>
      </c>
      <c r="I49" s="331">
        <v>0.78</v>
      </c>
      <c r="J49" s="331">
        <v>0.72</v>
      </c>
      <c r="K49" s="331">
        <v>0.75</v>
      </c>
      <c r="L49" s="331">
        <v>0.73</v>
      </c>
      <c r="M49" s="331">
        <v>0.71</v>
      </c>
      <c r="N49" s="331">
        <v>0.7</v>
      </c>
    </row>
    <row r="50" spans="1:14" x14ac:dyDescent="0.2">
      <c r="A50" s="271" t="s">
        <v>136</v>
      </c>
      <c r="B50" s="272" t="s">
        <v>137</v>
      </c>
      <c r="C50" s="275" t="s">
        <v>138</v>
      </c>
      <c r="D50" s="10">
        <f t="shared" si="0"/>
        <v>0.75</v>
      </c>
      <c r="E50" s="331">
        <v>0.82</v>
      </c>
      <c r="F50" s="331">
        <v>0.8</v>
      </c>
      <c r="G50" s="331">
        <v>0.78</v>
      </c>
      <c r="H50" s="331">
        <v>0.76</v>
      </c>
      <c r="I50" s="331">
        <v>0.78</v>
      </c>
      <c r="J50" s="331">
        <v>0.69</v>
      </c>
      <c r="K50" s="331">
        <v>0.66</v>
      </c>
      <c r="L50" s="331">
        <v>0.71</v>
      </c>
      <c r="M50" s="331">
        <v>0.73</v>
      </c>
      <c r="N50" s="331">
        <v>0.75</v>
      </c>
    </row>
    <row r="51" spans="1:14" x14ac:dyDescent="0.2">
      <c r="A51" s="271" t="s">
        <v>139</v>
      </c>
      <c r="B51" s="272" t="s">
        <v>140</v>
      </c>
      <c r="C51" s="275" t="s">
        <v>141</v>
      </c>
      <c r="D51" s="10">
        <f t="shared" si="0"/>
        <v>0.71</v>
      </c>
      <c r="E51" s="331">
        <v>0.74</v>
      </c>
      <c r="F51" s="331">
        <v>0.71</v>
      </c>
      <c r="G51" s="331">
        <v>0.76</v>
      </c>
      <c r="H51" s="331">
        <v>0.78</v>
      </c>
      <c r="I51" s="331">
        <v>0.74</v>
      </c>
      <c r="J51" s="331">
        <v>0.68</v>
      </c>
      <c r="K51" s="331">
        <v>0.72</v>
      </c>
      <c r="L51" s="331">
        <v>0.73</v>
      </c>
      <c r="M51" s="331">
        <v>0.71</v>
      </c>
      <c r="N51" s="331">
        <v>0.71</v>
      </c>
    </row>
    <row r="52" spans="1:14" x14ac:dyDescent="0.2">
      <c r="A52" s="271" t="s">
        <v>142</v>
      </c>
      <c r="B52" s="272" t="s">
        <v>143</v>
      </c>
      <c r="C52" s="275" t="s">
        <v>144</v>
      </c>
      <c r="D52" s="10">
        <f t="shared" si="0"/>
        <v>0.79</v>
      </c>
      <c r="E52" s="331">
        <v>0.76</v>
      </c>
      <c r="F52" s="331">
        <v>0.8</v>
      </c>
      <c r="G52" s="331">
        <v>0.78</v>
      </c>
      <c r="H52" s="331">
        <v>0.78</v>
      </c>
      <c r="I52" s="331">
        <v>0.76</v>
      </c>
      <c r="J52" s="331">
        <v>0.75</v>
      </c>
      <c r="K52" s="331">
        <v>0.7</v>
      </c>
      <c r="L52" s="331">
        <v>0.72</v>
      </c>
      <c r="M52" s="331">
        <v>0.82</v>
      </c>
      <c r="N52" s="331">
        <v>0.79</v>
      </c>
    </row>
    <row r="53" spans="1:14" x14ac:dyDescent="0.2">
      <c r="A53" s="271" t="s">
        <v>145</v>
      </c>
      <c r="B53" s="272" t="s">
        <v>146</v>
      </c>
      <c r="C53" s="275" t="s">
        <v>147</v>
      </c>
      <c r="D53" s="10">
        <f t="shared" si="0"/>
        <v>0.79</v>
      </c>
      <c r="E53" s="331">
        <v>0.81</v>
      </c>
      <c r="F53" s="331">
        <v>0.81</v>
      </c>
      <c r="G53" s="331">
        <v>0.83</v>
      </c>
      <c r="H53" s="331">
        <v>0.83</v>
      </c>
      <c r="I53" s="331">
        <v>0.78</v>
      </c>
      <c r="J53" s="331">
        <v>0.79</v>
      </c>
      <c r="K53" s="331">
        <v>0.8</v>
      </c>
      <c r="L53" s="331">
        <v>0.79</v>
      </c>
      <c r="M53" s="331">
        <v>0.78</v>
      </c>
      <c r="N53" s="331">
        <v>0.79</v>
      </c>
    </row>
    <row r="54" spans="1:14" x14ac:dyDescent="0.2">
      <c r="A54" s="271" t="s">
        <v>148</v>
      </c>
      <c r="B54" s="272" t="s">
        <v>149</v>
      </c>
      <c r="C54" s="275" t="s">
        <v>150</v>
      </c>
      <c r="D54" s="10">
        <f t="shared" si="0"/>
        <v>0.83</v>
      </c>
      <c r="E54" s="331">
        <v>0.8</v>
      </c>
      <c r="F54" s="331">
        <v>0.77</v>
      </c>
      <c r="G54" s="331">
        <v>0.79</v>
      </c>
      <c r="H54" s="331">
        <v>0.78</v>
      </c>
      <c r="I54" s="331">
        <v>0.78</v>
      </c>
      <c r="J54" s="331">
        <v>0.79</v>
      </c>
      <c r="K54" s="331">
        <v>0.79</v>
      </c>
      <c r="L54" s="331">
        <v>0.78</v>
      </c>
      <c r="M54" s="331">
        <v>0.77</v>
      </c>
      <c r="N54" s="331">
        <v>0.83</v>
      </c>
    </row>
    <row r="55" spans="1:14" x14ac:dyDescent="0.2">
      <c r="A55" s="271" t="s">
        <v>151</v>
      </c>
      <c r="B55" s="272" t="s">
        <v>152</v>
      </c>
      <c r="C55" s="275" t="s">
        <v>153</v>
      </c>
      <c r="D55" s="10">
        <f t="shared" si="0"/>
        <v>0.82</v>
      </c>
      <c r="E55" s="331">
        <v>0.85</v>
      </c>
      <c r="F55" s="331">
        <v>0.83</v>
      </c>
      <c r="G55" s="331">
        <v>0.84</v>
      </c>
      <c r="H55" s="331">
        <v>0.83</v>
      </c>
      <c r="I55" s="331">
        <v>0.83</v>
      </c>
      <c r="J55" s="331">
        <v>0.81</v>
      </c>
      <c r="K55" s="331">
        <v>0.8</v>
      </c>
      <c r="L55" s="331">
        <v>0.78</v>
      </c>
      <c r="M55" s="331">
        <v>0.79</v>
      </c>
      <c r="N55" s="331">
        <v>0.82</v>
      </c>
    </row>
    <row r="56" spans="1:14" x14ac:dyDescent="0.2">
      <c r="A56" s="271" t="s">
        <v>154</v>
      </c>
      <c r="B56" s="272" t="s">
        <v>155</v>
      </c>
      <c r="C56" s="275" t="s">
        <v>156</v>
      </c>
      <c r="D56" s="10">
        <f t="shared" si="0"/>
        <v>0.74</v>
      </c>
      <c r="E56" s="331">
        <v>0.78</v>
      </c>
      <c r="F56" s="331">
        <v>0.78</v>
      </c>
      <c r="G56" s="331">
        <v>0.76</v>
      </c>
      <c r="H56" s="331">
        <v>0.78</v>
      </c>
      <c r="I56" s="331">
        <v>0.78</v>
      </c>
      <c r="J56" s="331">
        <v>0.78</v>
      </c>
      <c r="K56" s="331">
        <v>0.75</v>
      </c>
      <c r="L56" s="331">
        <v>0.74</v>
      </c>
      <c r="M56" s="331">
        <v>0.72</v>
      </c>
      <c r="N56" s="331">
        <v>0.74</v>
      </c>
    </row>
    <row r="57" spans="1:14" x14ac:dyDescent="0.2">
      <c r="A57" s="271" t="s">
        <v>450</v>
      </c>
      <c r="B57" s="272" t="s">
        <v>451</v>
      </c>
      <c r="C57" s="275" t="s">
        <v>452</v>
      </c>
      <c r="D57" s="10" t="str">
        <f t="shared" si="0"/>
        <v>-</v>
      </c>
      <c r="E57" s="331" t="s">
        <v>453</v>
      </c>
      <c r="F57" s="331" t="s">
        <v>453</v>
      </c>
      <c r="G57" s="331" t="s">
        <v>453</v>
      </c>
      <c r="H57" s="331" t="s">
        <v>453</v>
      </c>
      <c r="I57" s="331" t="s">
        <v>453</v>
      </c>
      <c r="J57" s="331" t="s">
        <v>453</v>
      </c>
      <c r="K57" s="331" t="s">
        <v>453</v>
      </c>
      <c r="L57" s="331" t="s">
        <v>453</v>
      </c>
      <c r="M57" s="331" t="s">
        <v>453</v>
      </c>
      <c r="N57" s="331" t="s">
        <v>453</v>
      </c>
    </row>
    <row r="58" spans="1:14" x14ac:dyDescent="0.2">
      <c r="A58" s="271" t="s">
        <v>157</v>
      </c>
      <c r="B58" s="272" t="s">
        <v>158</v>
      </c>
      <c r="C58" s="275" t="s">
        <v>159</v>
      </c>
      <c r="D58" s="10">
        <f t="shared" si="0"/>
        <v>0.84</v>
      </c>
      <c r="E58" s="331">
        <v>0.85</v>
      </c>
      <c r="F58" s="331">
        <v>0.88</v>
      </c>
      <c r="G58" s="331">
        <v>0.85</v>
      </c>
      <c r="H58" s="331">
        <v>0.83</v>
      </c>
      <c r="I58" s="331">
        <v>0.85</v>
      </c>
      <c r="J58" s="331">
        <v>0.86</v>
      </c>
      <c r="K58" s="331">
        <v>0.84</v>
      </c>
      <c r="L58" s="331">
        <v>0.81</v>
      </c>
      <c r="M58" s="331">
        <v>0.81</v>
      </c>
      <c r="N58" s="331">
        <v>0.84</v>
      </c>
    </row>
    <row r="59" spans="1:14" x14ac:dyDescent="0.2">
      <c r="A59" s="271" t="s">
        <v>160</v>
      </c>
      <c r="B59" s="272" t="s">
        <v>161</v>
      </c>
      <c r="C59" s="275" t="s">
        <v>162</v>
      </c>
      <c r="D59" s="10">
        <f t="shared" si="0"/>
        <v>0.78</v>
      </c>
      <c r="E59" s="331">
        <v>0.88</v>
      </c>
      <c r="F59" s="331">
        <v>0.9</v>
      </c>
      <c r="G59" s="331">
        <v>0.87</v>
      </c>
      <c r="H59" s="331">
        <v>0.83</v>
      </c>
      <c r="I59" s="331">
        <v>0.77</v>
      </c>
      <c r="J59" s="331">
        <v>0.77</v>
      </c>
      <c r="K59" s="331">
        <v>0.84</v>
      </c>
      <c r="L59" s="331">
        <v>0.81</v>
      </c>
      <c r="M59" s="331">
        <v>0.77</v>
      </c>
      <c r="N59" s="331">
        <v>0.78</v>
      </c>
    </row>
    <row r="60" spans="1:14" x14ac:dyDescent="0.2">
      <c r="A60" s="271" t="s">
        <v>163</v>
      </c>
      <c r="B60" s="272" t="s">
        <v>164</v>
      </c>
      <c r="C60" s="275" t="s">
        <v>165</v>
      </c>
      <c r="D60" s="10">
        <f t="shared" si="0"/>
        <v>0.83</v>
      </c>
      <c r="E60" s="331">
        <v>0.89</v>
      </c>
      <c r="F60" s="331">
        <v>0.83</v>
      </c>
      <c r="G60" s="331">
        <v>0.81</v>
      </c>
      <c r="H60" s="331">
        <v>0.86</v>
      </c>
      <c r="I60" s="331">
        <v>0.85</v>
      </c>
      <c r="J60" s="331">
        <v>0.83</v>
      </c>
      <c r="K60" s="331">
        <v>0.83</v>
      </c>
      <c r="L60" s="331">
        <v>0.83</v>
      </c>
      <c r="M60" s="331">
        <v>0.81</v>
      </c>
      <c r="N60" s="331">
        <v>0.83</v>
      </c>
    </row>
    <row r="61" spans="1:14" x14ac:dyDescent="0.2">
      <c r="A61" s="271" t="s">
        <v>166</v>
      </c>
      <c r="B61" s="272" t="s">
        <v>167</v>
      </c>
      <c r="C61" s="275" t="s">
        <v>168</v>
      </c>
      <c r="D61" s="10">
        <f t="shared" si="0"/>
        <v>0.73</v>
      </c>
      <c r="E61" s="331">
        <v>0.81</v>
      </c>
      <c r="F61" s="331">
        <v>0.75</v>
      </c>
      <c r="G61" s="331">
        <v>0.76</v>
      </c>
      <c r="H61" s="331">
        <v>0.77</v>
      </c>
      <c r="I61" s="331">
        <v>0.74</v>
      </c>
      <c r="J61" s="331">
        <v>0.71</v>
      </c>
      <c r="K61" s="331">
        <v>0.72</v>
      </c>
      <c r="L61" s="331">
        <v>0.72</v>
      </c>
      <c r="M61" s="331">
        <v>0.71</v>
      </c>
      <c r="N61" s="331">
        <v>0.73</v>
      </c>
    </row>
    <row r="62" spans="1:14" x14ac:dyDescent="0.2">
      <c r="A62" s="271" t="s">
        <v>169</v>
      </c>
      <c r="B62" s="272" t="s">
        <v>170</v>
      </c>
      <c r="C62" s="275" t="s">
        <v>171</v>
      </c>
      <c r="D62" s="10">
        <f t="shared" si="0"/>
        <v>0.76</v>
      </c>
      <c r="E62" s="331">
        <v>0.8</v>
      </c>
      <c r="F62" s="331">
        <v>0.82</v>
      </c>
      <c r="G62" s="331">
        <v>0.74</v>
      </c>
      <c r="H62" s="331">
        <v>0.76</v>
      </c>
      <c r="I62" s="331">
        <v>0.72</v>
      </c>
      <c r="J62" s="331">
        <v>0.72</v>
      </c>
      <c r="K62" s="331">
        <v>0.72</v>
      </c>
      <c r="L62" s="331">
        <v>0.76</v>
      </c>
      <c r="M62" s="331">
        <v>0.82</v>
      </c>
      <c r="N62" s="331">
        <v>0.76</v>
      </c>
    </row>
    <row r="63" spans="1:14" x14ac:dyDescent="0.2">
      <c r="A63" s="271" t="s">
        <v>172</v>
      </c>
      <c r="B63" s="272" t="s">
        <v>173</v>
      </c>
      <c r="C63" s="275" t="s">
        <v>174</v>
      </c>
      <c r="D63" s="10">
        <f t="shared" si="0"/>
        <v>0.66</v>
      </c>
      <c r="E63" s="331">
        <v>0.65</v>
      </c>
      <c r="F63" s="331">
        <v>0.67</v>
      </c>
      <c r="G63" s="331">
        <v>0.7</v>
      </c>
      <c r="H63" s="331">
        <v>0.65</v>
      </c>
      <c r="I63" s="331">
        <v>0.65</v>
      </c>
      <c r="J63" s="331">
        <v>0.63</v>
      </c>
      <c r="K63" s="331">
        <v>0.62</v>
      </c>
      <c r="L63" s="331">
        <v>0.64</v>
      </c>
      <c r="M63" s="331">
        <v>0.66</v>
      </c>
      <c r="N63" s="331">
        <v>0.66</v>
      </c>
    </row>
    <row r="64" spans="1:14" x14ac:dyDescent="0.2">
      <c r="A64" s="271" t="s">
        <v>175</v>
      </c>
      <c r="B64" s="272" t="s">
        <v>176</v>
      </c>
      <c r="C64" s="275" t="s">
        <v>177</v>
      </c>
      <c r="D64" s="10">
        <f t="shared" si="0"/>
        <v>0.74</v>
      </c>
      <c r="E64" s="331">
        <v>0.79</v>
      </c>
      <c r="F64" s="331">
        <v>0.8</v>
      </c>
      <c r="G64" s="331">
        <v>0.76</v>
      </c>
      <c r="H64" s="331">
        <v>0.71</v>
      </c>
      <c r="I64" s="331">
        <v>0.73</v>
      </c>
      <c r="J64" s="331">
        <v>0.74</v>
      </c>
      <c r="K64" s="331">
        <v>0.74</v>
      </c>
      <c r="L64" s="331">
        <v>0.7</v>
      </c>
      <c r="M64" s="331">
        <v>0.71</v>
      </c>
      <c r="N64" s="331">
        <v>0.74</v>
      </c>
    </row>
    <row r="65" spans="1:14" x14ac:dyDescent="0.2">
      <c r="A65" s="271" t="s">
        <v>178</v>
      </c>
      <c r="B65" s="272" t="s">
        <v>179</v>
      </c>
      <c r="C65" s="275" t="s">
        <v>180</v>
      </c>
      <c r="D65" s="10">
        <f t="shared" si="0"/>
        <v>0.69</v>
      </c>
      <c r="E65" s="331">
        <v>0.76</v>
      </c>
      <c r="F65" s="331">
        <v>0.78</v>
      </c>
      <c r="G65" s="331">
        <v>0.79</v>
      </c>
      <c r="H65" s="331">
        <v>0.75</v>
      </c>
      <c r="I65" s="331">
        <v>0.74</v>
      </c>
      <c r="J65" s="331">
        <v>0.73</v>
      </c>
      <c r="K65" s="331">
        <v>0.73</v>
      </c>
      <c r="L65" s="331">
        <v>0.69</v>
      </c>
      <c r="M65" s="331">
        <v>0.7</v>
      </c>
      <c r="N65" s="331">
        <v>0.69</v>
      </c>
    </row>
    <row r="66" spans="1:14" x14ac:dyDescent="0.2">
      <c r="A66" s="271" t="s">
        <v>181</v>
      </c>
      <c r="B66" s="272" t="s">
        <v>182</v>
      </c>
      <c r="C66" s="275" t="s">
        <v>183</v>
      </c>
      <c r="D66" s="10">
        <f t="shared" si="0"/>
        <v>0.68</v>
      </c>
      <c r="E66" s="331">
        <v>0.73</v>
      </c>
      <c r="F66" s="331">
        <v>0.74</v>
      </c>
      <c r="G66" s="331">
        <v>0.74</v>
      </c>
      <c r="H66" s="331">
        <v>0.74</v>
      </c>
      <c r="I66" s="331">
        <v>0.71</v>
      </c>
      <c r="J66" s="331">
        <v>0.67</v>
      </c>
      <c r="K66" s="331">
        <v>0.69</v>
      </c>
      <c r="L66" s="331">
        <v>0.68</v>
      </c>
      <c r="M66" s="331">
        <v>0.71</v>
      </c>
      <c r="N66" s="331">
        <v>0.68</v>
      </c>
    </row>
    <row r="67" spans="1:14" x14ac:dyDescent="0.2">
      <c r="A67" s="271" t="s">
        <v>184</v>
      </c>
      <c r="B67" s="272" t="s">
        <v>185</v>
      </c>
      <c r="C67" s="275" t="s">
        <v>186</v>
      </c>
      <c r="D67" s="10">
        <f t="shared" si="0"/>
        <v>0.8</v>
      </c>
      <c r="E67" s="331">
        <v>0.85</v>
      </c>
      <c r="F67" s="331">
        <v>0.82</v>
      </c>
      <c r="G67" s="331">
        <v>0.82</v>
      </c>
      <c r="H67" s="331">
        <v>0.83</v>
      </c>
      <c r="I67" s="331">
        <v>0.78</v>
      </c>
      <c r="J67" s="331">
        <v>0.76</v>
      </c>
      <c r="K67" s="331">
        <v>0.8</v>
      </c>
      <c r="L67" s="331">
        <v>0.76</v>
      </c>
      <c r="M67" s="331">
        <v>0.8</v>
      </c>
      <c r="N67" s="331">
        <v>0.8</v>
      </c>
    </row>
    <row r="68" spans="1:14" x14ac:dyDescent="0.2">
      <c r="A68" s="271" t="s">
        <v>187</v>
      </c>
      <c r="B68" s="272" t="s">
        <v>188</v>
      </c>
      <c r="C68" s="275" t="s">
        <v>189</v>
      </c>
      <c r="D68" s="10">
        <f t="shared" si="0"/>
        <v>0.71</v>
      </c>
      <c r="E68" s="331">
        <v>0.79</v>
      </c>
      <c r="F68" s="331">
        <v>0.75</v>
      </c>
      <c r="G68" s="331">
        <v>0.79</v>
      </c>
      <c r="H68" s="331">
        <v>0.77</v>
      </c>
      <c r="I68" s="331">
        <v>0.75</v>
      </c>
      <c r="J68" s="331">
        <v>0.73</v>
      </c>
      <c r="K68" s="331">
        <v>0.7</v>
      </c>
      <c r="L68" s="331">
        <v>0.72</v>
      </c>
      <c r="M68" s="331">
        <v>0.73</v>
      </c>
      <c r="N68" s="331">
        <v>0.71</v>
      </c>
    </row>
    <row r="69" spans="1:14" x14ac:dyDescent="0.2">
      <c r="A69" s="271" t="s">
        <v>190</v>
      </c>
      <c r="B69" s="272" t="s">
        <v>191</v>
      </c>
      <c r="C69" s="275" t="s">
        <v>192</v>
      </c>
      <c r="D69" s="10">
        <f t="shared" si="0"/>
        <v>0.8</v>
      </c>
      <c r="E69" s="331">
        <v>0.78</v>
      </c>
      <c r="F69" s="331">
        <v>0.78</v>
      </c>
      <c r="G69" s="331">
        <v>0.81</v>
      </c>
      <c r="H69" s="331">
        <v>0.82</v>
      </c>
      <c r="I69" s="331">
        <v>0.8</v>
      </c>
      <c r="J69" s="331">
        <v>0.74</v>
      </c>
      <c r="K69" s="331">
        <v>0.75</v>
      </c>
      <c r="L69" s="331">
        <v>0.77</v>
      </c>
      <c r="M69" s="331">
        <v>0.77</v>
      </c>
      <c r="N69" s="331">
        <v>0.8</v>
      </c>
    </row>
    <row r="70" spans="1:14" x14ac:dyDescent="0.2">
      <c r="A70" s="271" t="s">
        <v>193</v>
      </c>
      <c r="B70" s="272" t="s">
        <v>194</v>
      </c>
      <c r="C70" s="275" t="s">
        <v>195</v>
      </c>
      <c r="D70" s="10">
        <f t="shared" ref="D70:D133" si="1">N70</f>
        <v>0.76</v>
      </c>
      <c r="E70" s="331">
        <v>0.79</v>
      </c>
      <c r="F70" s="331">
        <v>0.76</v>
      </c>
      <c r="G70" s="331">
        <v>0.78</v>
      </c>
      <c r="H70" s="331">
        <v>0.75</v>
      </c>
      <c r="I70" s="331">
        <v>0.78</v>
      </c>
      <c r="J70" s="331">
        <v>0.76</v>
      </c>
      <c r="K70" s="331">
        <v>0.77</v>
      </c>
      <c r="L70" s="331">
        <v>0.73</v>
      </c>
      <c r="M70" s="331">
        <v>0.74</v>
      </c>
      <c r="N70" s="331">
        <v>0.76</v>
      </c>
    </row>
    <row r="71" spans="1:14" x14ac:dyDescent="0.2">
      <c r="A71" s="271" t="s">
        <v>196</v>
      </c>
      <c r="B71" s="272" t="s">
        <v>197</v>
      </c>
      <c r="C71" s="275" t="s">
        <v>198</v>
      </c>
      <c r="D71" s="10">
        <f t="shared" si="1"/>
        <v>0.73</v>
      </c>
      <c r="E71" s="331">
        <v>0.71</v>
      </c>
      <c r="F71" s="331">
        <v>0.72</v>
      </c>
      <c r="G71" s="331">
        <v>0.71</v>
      </c>
      <c r="H71" s="331">
        <v>0.69</v>
      </c>
      <c r="I71" s="331">
        <v>0.69</v>
      </c>
      <c r="J71" s="331">
        <v>0.63</v>
      </c>
      <c r="K71" s="331">
        <v>0.65</v>
      </c>
      <c r="L71" s="331">
        <v>0.66</v>
      </c>
      <c r="M71" s="331">
        <v>0.68</v>
      </c>
      <c r="N71" s="331">
        <v>0.73</v>
      </c>
    </row>
    <row r="72" spans="1:14" x14ac:dyDescent="0.2">
      <c r="A72" s="271" t="s">
        <v>199</v>
      </c>
      <c r="B72" s="272" t="s">
        <v>200</v>
      </c>
      <c r="C72" s="275" t="s">
        <v>201</v>
      </c>
      <c r="D72" s="10">
        <f t="shared" si="1"/>
        <v>0.64</v>
      </c>
      <c r="E72" s="331">
        <v>0.65</v>
      </c>
      <c r="F72" s="331">
        <v>0.65</v>
      </c>
      <c r="G72" s="331">
        <v>0.68</v>
      </c>
      <c r="H72" s="331">
        <v>0.67</v>
      </c>
      <c r="I72" s="331">
        <v>0.62</v>
      </c>
      <c r="J72" s="331">
        <v>0.63</v>
      </c>
      <c r="K72" s="331">
        <v>0.62</v>
      </c>
      <c r="L72" s="331">
        <v>0.61</v>
      </c>
      <c r="M72" s="331">
        <v>0.61</v>
      </c>
      <c r="N72" s="331">
        <v>0.64</v>
      </c>
    </row>
    <row r="73" spans="1:14" x14ac:dyDescent="0.2">
      <c r="A73" s="271" t="s">
        <v>202</v>
      </c>
      <c r="B73" s="272" t="s">
        <v>203</v>
      </c>
      <c r="C73" s="275" t="s">
        <v>204</v>
      </c>
      <c r="D73" s="10">
        <f t="shared" si="1"/>
        <v>0.73</v>
      </c>
      <c r="E73" s="331">
        <v>0.75</v>
      </c>
      <c r="F73" s="331">
        <v>0.75</v>
      </c>
      <c r="G73" s="331">
        <v>0.74</v>
      </c>
      <c r="H73" s="331">
        <v>0.71</v>
      </c>
      <c r="I73" s="331">
        <v>0.68</v>
      </c>
      <c r="J73" s="331">
        <v>0.69</v>
      </c>
      <c r="K73" s="331">
        <v>0.74</v>
      </c>
      <c r="L73" s="331">
        <v>0.69</v>
      </c>
      <c r="M73" s="331">
        <v>0.75</v>
      </c>
      <c r="N73" s="331">
        <v>0.73</v>
      </c>
    </row>
    <row r="74" spans="1:14" x14ac:dyDescent="0.2">
      <c r="A74" s="271" t="s">
        <v>205</v>
      </c>
      <c r="B74" s="272" t="s">
        <v>206</v>
      </c>
      <c r="C74" s="275" t="s">
        <v>207</v>
      </c>
      <c r="D74" s="10">
        <f t="shared" si="1"/>
        <v>0.76</v>
      </c>
      <c r="E74" s="331">
        <v>0.74</v>
      </c>
      <c r="F74" s="331">
        <v>0.73</v>
      </c>
      <c r="G74" s="331">
        <v>0.76</v>
      </c>
      <c r="H74" s="331">
        <v>0.75</v>
      </c>
      <c r="I74" s="331">
        <v>0.76</v>
      </c>
      <c r="J74" s="331">
        <v>0.72</v>
      </c>
      <c r="K74" s="331">
        <v>0.76</v>
      </c>
      <c r="L74" s="331">
        <v>0.71</v>
      </c>
      <c r="M74" s="331">
        <v>0.71</v>
      </c>
      <c r="N74" s="331">
        <v>0.76</v>
      </c>
    </row>
    <row r="75" spans="1:14" x14ac:dyDescent="0.2">
      <c r="A75" s="271" t="s">
        <v>208</v>
      </c>
      <c r="B75" s="272" t="s">
        <v>209</v>
      </c>
      <c r="C75" s="275" t="s">
        <v>210</v>
      </c>
      <c r="D75" s="10">
        <f t="shared" si="1"/>
        <v>0.69</v>
      </c>
      <c r="E75" s="331">
        <v>0.75</v>
      </c>
      <c r="F75" s="331">
        <v>0.76</v>
      </c>
      <c r="G75" s="331">
        <v>0.71</v>
      </c>
      <c r="H75" s="331">
        <v>0.72</v>
      </c>
      <c r="I75" s="331">
        <v>0.7</v>
      </c>
      <c r="J75" s="331">
        <v>0.68</v>
      </c>
      <c r="K75" s="331">
        <v>0.7</v>
      </c>
      <c r="L75" s="331">
        <v>0.71</v>
      </c>
      <c r="M75" s="331">
        <v>0.74</v>
      </c>
      <c r="N75" s="331">
        <v>0.69</v>
      </c>
    </row>
    <row r="76" spans="1:14" x14ac:dyDescent="0.2">
      <c r="A76" s="271" t="s">
        <v>211</v>
      </c>
      <c r="B76" s="272" t="s">
        <v>212</v>
      </c>
      <c r="C76" s="275" t="s">
        <v>213</v>
      </c>
      <c r="D76" s="10">
        <f t="shared" si="1"/>
        <v>0.74</v>
      </c>
      <c r="E76" s="331">
        <v>0.76</v>
      </c>
      <c r="F76" s="331">
        <v>0.72</v>
      </c>
      <c r="G76" s="331">
        <v>0.74</v>
      </c>
      <c r="H76" s="331">
        <v>0.71</v>
      </c>
      <c r="I76" s="331">
        <v>0.7</v>
      </c>
      <c r="J76" s="331">
        <v>0.68</v>
      </c>
      <c r="K76" s="331">
        <v>0.68</v>
      </c>
      <c r="L76" s="331">
        <v>0.7</v>
      </c>
      <c r="M76" s="331">
        <v>0.75</v>
      </c>
      <c r="N76" s="331">
        <v>0.74</v>
      </c>
    </row>
    <row r="77" spans="1:14" x14ac:dyDescent="0.2">
      <c r="A77" s="271" t="s">
        <v>214</v>
      </c>
      <c r="B77" s="272" t="s">
        <v>215</v>
      </c>
      <c r="C77" s="275" t="s">
        <v>216</v>
      </c>
      <c r="D77" s="10">
        <f t="shared" si="1"/>
        <v>0.76</v>
      </c>
      <c r="E77" s="331">
        <v>0.77</v>
      </c>
      <c r="F77" s="331">
        <v>0.76</v>
      </c>
      <c r="G77" s="331">
        <v>0.79</v>
      </c>
      <c r="H77" s="331">
        <v>0.76</v>
      </c>
      <c r="I77" s="331">
        <v>0.76</v>
      </c>
      <c r="J77" s="331">
        <v>0.72</v>
      </c>
      <c r="K77" s="331">
        <v>0.73</v>
      </c>
      <c r="L77" s="331">
        <v>0.68</v>
      </c>
      <c r="M77" s="331">
        <v>0.72</v>
      </c>
      <c r="N77" s="331">
        <v>0.76</v>
      </c>
    </row>
    <row r="78" spans="1:14" x14ac:dyDescent="0.2">
      <c r="A78" s="271" t="s">
        <v>217</v>
      </c>
      <c r="B78" s="272" t="s">
        <v>218</v>
      </c>
      <c r="C78" s="275" t="s">
        <v>219</v>
      </c>
      <c r="D78" s="10">
        <f t="shared" si="1"/>
        <v>0.71</v>
      </c>
      <c r="E78" s="331">
        <v>0.78</v>
      </c>
      <c r="F78" s="331">
        <v>0.77</v>
      </c>
      <c r="G78" s="331">
        <v>0.73</v>
      </c>
      <c r="H78" s="331">
        <v>0.74</v>
      </c>
      <c r="I78" s="331">
        <v>0.72</v>
      </c>
      <c r="J78" s="331">
        <v>0.71</v>
      </c>
      <c r="K78" s="331">
        <v>0.71</v>
      </c>
      <c r="L78" s="331">
        <v>0.72</v>
      </c>
      <c r="M78" s="331">
        <v>0.74</v>
      </c>
      <c r="N78" s="331">
        <v>0.71</v>
      </c>
    </row>
    <row r="79" spans="1:14" x14ac:dyDescent="0.2">
      <c r="A79" s="271" t="s">
        <v>220</v>
      </c>
      <c r="B79" s="272" t="s">
        <v>221</v>
      </c>
      <c r="C79" s="275" t="s">
        <v>222</v>
      </c>
      <c r="D79" s="10">
        <f t="shared" si="1"/>
        <v>0.75</v>
      </c>
      <c r="E79" s="331">
        <v>0.73</v>
      </c>
      <c r="F79" s="331">
        <v>0.73</v>
      </c>
      <c r="G79" s="331">
        <v>0.74</v>
      </c>
      <c r="H79" s="331">
        <v>0.76</v>
      </c>
      <c r="I79" s="331">
        <v>0.73</v>
      </c>
      <c r="J79" s="331">
        <v>0.68</v>
      </c>
      <c r="K79" s="331">
        <v>0.7</v>
      </c>
      <c r="L79" s="331">
        <v>0.68</v>
      </c>
      <c r="M79" s="331">
        <v>0.74</v>
      </c>
      <c r="N79" s="331">
        <v>0.75</v>
      </c>
    </row>
    <row r="80" spans="1:14" x14ac:dyDescent="0.2">
      <c r="A80" s="271" t="s">
        <v>223</v>
      </c>
      <c r="B80" s="272" t="s">
        <v>224</v>
      </c>
      <c r="C80" s="275" t="s">
        <v>225</v>
      </c>
      <c r="D80" s="10">
        <f t="shared" si="1"/>
        <v>0.73</v>
      </c>
      <c r="E80" s="331">
        <v>0.75</v>
      </c>
      <c r="F80" s="331">
        <v>0.73</v>
      </c>
      <c r="G80" s="331">
        <v>0.75</v>
      </c>
      <c r="H80" s="331">
        <v>0.77</v>
      </c>
      <c r="I80" s="331">
        <v>0.74</v>
      </c>
      <c r="J80" s="331">
        <v>0.72</v>
      </c>
      <c r="K80" s="331">
        <v>0.72</v>
      </c>
      <c r="L80" s="331">
        <v>0.69</v>
      </c>
      <c r="M80" s="331">
        <v>0.68</v>
      </c>
      <c r="N80" s="331">
        <v>0.73</v>
      </c>
    </row>
    <row r="81" spans="1:14" x14ac:dyDescent="0.2">
      <c r="A81" s="271" t="s">
        <v>226</v>
      </c>
      <c r="B81" s="272" t="s">
        <v>227</v>
      </c>
      <c r="C81" s="275" t="s">
        <v>228</v>
      </c>
      <c r="D81" s="10">
        <f t="shared" si="1"/>
        <v>0.63</v>
      </c>
      <c r="E81" s="331">
        <v>0.7</v>
      </c>
      <c r="F81" s="331">
        <v>0.7</v>
      </c>
      <c r="G81" s="331">
        <v>0.72</v>
      </c>
      <c r="H81" s="331">
        <v>0.66</v>
      </c>
      <c r="I81" s="331">
        <v>0.65</v>
      </c>
      <c r="J81" s="331">
        <v>0.61</v>
      </c>
      <c r="K81" s="331">
        <v>0.69</v>
      </c>
      <c r="L81" s="331">
        <v>0.67</v>
      </c>
      <c r="M81" s="331">
        <v>0.63</v>
      </c>
      <c r="N81" s="331">
        <v>0.63</v>
      </c>
    </row>
    <row r="82" spans="1:14" x14ac:dyDescent="0.2">
      <c r="A82" s="271" t="s">
        <v>229</v>
      </c>
      <c r="B82" s="272" t="s">
        <v>230</v>
      </c>
      <c r="C82" s="275" t="s">
        <v>231</v>
      </c>
      <c r="D82" s="10">
        <f t="shared" si="1"/>
        <v>0.75</v>
      </c>
      <c r="E82" s="331">
        <v>0.8</v>
      </c>
      <c r="F82" s="331">
        <v>0.79</v>
      </c>
      <c r="G82" s="331">
        <v>0.78</v>
      </c>
      <c r="H82" s="331">
        <v>0.77</v>
      </c>
      <c r="I82" s="331">
        <v>0.76</v>
      </c>
      <c r="J82" s="331">
        <v>0.75</v>
      </c>
      <c r="K82" s="331">
        <v>0.75</v>
      </c>
      <c r="L82" s="331">
        <v>0.72</v>
      </c>
      <c r="M82" s="331">
        <v>0.72</v>
      </c>
      <c r="N82" s="331">
        <v>0.75</v>
      </c>
    </row>
    <row r="83" spans="1:14" x14ac:dyDescent="0.2">
      <c r="A83" s="271" t="s">
        <v>232</v>
      </c>
      <c r="B83" s="272" t="s">
        <v>233</v>
      </c>
      <c r="C83" s="275" t="s">
        <v>234</v>
      </c>
      <c r="D83" s="10">
        <f t="shared" si="1"/>
        <v>0.73</v>
      </c>
      <c r="E83" s="331">
        <v>0.68</v>
      </c>
      <c r="F83" s="331">
        <v>0.71</v>
      </c>
      <c r="G83" s="331">
        <v>0.68</v>
      </c>
      <c r="H83" s="331">
        <v>0.72</v>
      </c>
      <c r="I83" s="331">
        <v>0.69</v>
      </c>
      <c r="J83" s="331">
        <v>0.65</v>
      </c>
      <c r="K83" s="331">
        <v>0.68</v>
      </c>
      <c r="L83" s="331">
        <v>0.69</v>
      </c>
      <c r="M83" s="331">
        <v>0.7</v>
      </c>
      <c r="N83" s="331">
        <v>0.73</v>
      </c>
    </row>
    <row r="84" spans="1:14" x14ac:dyDescent="0.2">
      <c r="A84" s="271" t="s">
        <v>235</v>
      </c>
      <c r="B84" s="272" t="s">
        <v>236</v>
      </c>
      <c r="C84" s="275" t="s">
        <v>237</v>
      </c>
      <c r="D84" s="10">
        <f t="shared" si="1"/>
        <v>0.7</v>
      </c>
      <c r="E84" s="331">
        <v>0.7</v>
      </c>
      <c r="F84" s="331">
        <v>0.71</v>
      </c>
      <c r="G84" s="331">
        <v>0.71</v>
      </c>
      <c r="H84" s="331">
        <v>0.73</v>
      </c>
      <c r="I84" s="331">
        <v>0.75</v>
      </c>
      <c r="J84" s="331">
        <v>0.71</v>
      </c>
      <c r="K84" s="331">
        <v>0.68</v>
      </c>
      <c r="L84" s="331">
        <v>0.68</v>
      </c>
      <c r="M84" s="331">
        <v>0.72</v>
      </c>
      <c r="N84" s="331">
        <v>0.7</v>
      </c>
    </row>
    <row r="85" spans="1:14" x14ac:dyDescent="0.2">
      <c r="A85" s="271" t="s">
        <v>238</v>
      </c>
      <c r="B85" s="272" t="s">
        <v>239</v>
      </c>
      <c r="C85" s="275" t="s">
        <v>240</v>
      </c>
      <c r="D85" s="10">
        <f t="shared" si="1"/>
        <v>0.68</v>
      </c>
      <c r="E85" s="331">
        <v>0.73</v>
      </c>
      <c r="F85" s="331">
        <v>0.69</v>
      </c>
      <c r="G85" s="331">
        <v>0.69</v>
      </c>
      <c r="H85" s="331">
        <v>0.7</v>
      </c>
      <c r="I85" s="331">
        <v>0.67</v>
      </c>
      <c r="J85" s="331">
        <v>0.65</v>
      </c>
      <c r="K85" s="331">
        <v>0.67</v>
      </c>
      <c r="L85" s="331">
        <v>0.65</v>
      </c>
      <c r="M85" s="331">
        <v>0.66</v>
      </c>
      <c r="N85" s="331">
        <v>0.68</v>
      </c>
    </row>
    <row r="86" spans="1:14" x14ac:dyDescent="0.2">
      <c r="A86" s="271" t="s">
        <v>241</v>
      </c>
      <c r="B86" s="272" t="s">
        <v>242</v>
      </c>
      <c r="C86" s="275" t="s">
        <v>243</v>
      </c>
      <c r="D86" s="10">
        <f t="shared" si="1"/>
        <v>0.74</v>
      </c>
      <c r="E86" s="331">
        <v>0.78</v>
      </c>
      <c r="F86" s="331">
        <v>0.75</v>
      </c>
      <c r="G86" s="331">
        <v>0.78</v>
      </c>
      <c r="H86" s="331">
        <v>0.76</v>
      </c>
      <c r="I86" s="331">
        <v>0.73</v>
      </c>
      <c r="J86" s="331">
        <v>0.72</v>
      </c>
      <c r="K86" s="331">
        <v>0.72</v>
      </c>
      <c r="L86" s="331">
        <v>0.68</v>
      </c>
      <c r="M86" s="331">
        <v>0.7</v>
      </c>
      <c r="N86" s="331">
        <v>0.74</v>
      </c>
    </row>
    <row r="87" spans="1:14" x14ac:dyDescent="0.2">
      <c r="A87" s="271" t="s">
        <v>244</v>
      </c>
      <c r="B87" s="272" t="s">
        <v>245</v>
      </c>
      <c r="C87" s="275" t="s">
        <v>246</v>
      </c>
      <c r="D87" s="10">
        <f t="shared" si="1"/>
        <v>0.75</v>
      </c>
      <c r="E87" s="331">
        <v>0.82</v>
      </c>
      <c r="F87" s="331">
        <v>0.8</v>
      </c>
      <c r="G87" s="331">
        <v>0.8</v>
      </c>
      <c r="H87" s="331">
        <v>0.77</v>
      </c>
      <c r="I87" s="331">
        <v>0.74</v>
      </c>
      <c r="J87" s="331">
        <v>0.74</v>
      </c>
      <c r="K87" s="331">
        <v>0.7</v>
      </c>
      <c r="L87" s="331">
        <v>0.72</v>
      </c>
      <c r="M87" s="331">
        <v>0.75</v>
      </c>
      <c r="N87" s="331">
        <v>0.75</v>
      </c>
    </row>
    <row r="88" spans="1:14" x14ac:dyDescent="0.2">
      <c r="A88" s="271" t="s">
        <v>247</v>
      </c>
      <c r="B88" s="272" t="s">
        <v>248</v>
      </c>
      <c r="C88" s="275" t="s">
        <v>249</v>
      </c>
      <c r="D88" s="10">
        <f t="shared" si="1"/>
        <v>0.71</v>
      </c>
      <c r="E88" s="331">
        <v>0.7</v>
      </c>
      <c r="F88" s="331">
        <v>0.72</v>
      </c>
      <c r="G88" s="331">
        <v>0.72</v>
      </c>
      <c r="H88" s="331">
        <v>0.72</v>
      </c>
      <c r="I88" s="331">
        <v>0.66</v>
      </c>
      <c r="J88" s="331">
        <v>0.66</v>
      </c>
      <c r="K88" s="331">
        <v>0.65</v>
      </c>
      <c r="L88" s="331">
        <v>0.7</v>
      </c>
      <c r="M88" s="331">
        <v>0.69</v>
      </c>
      <c r="N88" s="331">
        <v>0.71</v>
      </c>
    </row>
    <row r="89" spans="1:14" x14ac:dyDescent="0.2">
      <c r="A89" s="271" t="s">
        <v>250</v>
      </c>
      <c r="B89" s="272" t="s">
        <v>251</v>
      </c>
      <c r="C89" s="275" t="s">
        <v>252</v>
      </c>
      <c r="D89" s="10">
        <f t="shared" si="1"/>
        <v>0.77</v>
      </c>
      <c r="E89" s="331">
        <v>0.79</v>
      </c>
      <c r="F89" s="331">
        <v>0.81</v>
      </c>
      <c r="G89" s="331">
        <v>0.81</v>
      </c>
      <c r="H89" s="331">
        <v>0.79</v>
      </c>
      <c r="I89" s="331">
        <v>0.75</v>
      </c>
      <c r="J89" s="331">
        <v>0.71</v>
      </c>
      <c r="K89" s="331">
        <v>0.72</v>
      </c>
      <c r="L89" s="331">
        <v>0.77</v>
      </c>
      <c r="M89" s="331">
        <v>0.78</v>
      </c>
      <c r="N89" s="331">
        <v>0.77</v>
      </c>
    </row>
    <row r="90" spans="1:14" x14ac:dyDescent="0.2">
      <c r="A90" s="271" t="s">
        <v>253</v>
      </c>
      <c r="B90" s="272" t="s">
        <v>254</v>
      </c>
      <c r="C90" s="275" t="s">
        <v>255</v>
      </c>
      <c r="D90" s="10">
        <f t="shared" si="1"/>
        <v>0.68</v>
      </c>
      <c r="E90" s="331">
        <v>0.76</v>
      </c>
      <c r="F90" s="331">
        <v>0.77</v>
      </c>
      <c r="G90" s="331">
        <v>0.7</v>
      </c>
      <c r="H90" s="331">
        <v>0.75</v>
      </c>
      <c r="I90" s="331">
        <v>0.74</v>
      </c>
      <c r="J90" s="331">
        <v>0.69</v>
      </c>
      <c r="K90" s="331">
        <v>0.7</v>
      </c>
      <c r="L90" s="331">
        <v>0.7</v>
      </c>
      <c r="M90" s="331">
        <v>0.67</v>
      </c>
      <c r="N90" s="331">
        <v>0.68</v>
      </c>
    </row>
    <row r="91" spans="1:14" x14ac:dyDescent="0.2">
      <c r="A91" s="271" t="s">
        <v>256</v>
      </c>
      <c r="B91" s="272" t="s">
        <v>257</v>
      </c>
      <c r="C91" s="275" t="s">
        <v>258</v>
      </c>
      <c r="D91" s="10">
        <f t="shared" si="1"/>
        <v>0.67</v>
      </c>
      <c r="E91" s="331">
        <v>0.73</v>
      </c>
      <c r="F91" s="331">
        <v>0.74</v>
      </c>
      <c r="G91" s="331">
        <v>0.76</v>
      </c>
      <c r="H91" s="331">
        <v>0.7</v>
      </c>
      <c r="I91" s="331">
        <v>0.71</v>
      </c>
      <c r="J91" s="331">
        <v>0.66</v>
      </c>
      <c r="K91" s="331">
        <v>0.64</v>
      </c>
      <c r="L91" s="331">
        <v>0.68</v>
      </c>
      <c r="M91" s="331">
        <v>0.67</v>
      </c>
      <c r="N91" s="331">
        <v>0.67</v>
      </c>
    </row>
    <row r="92" spans="1:14" x14ac:dyDescent="0.2">
      <c r="A92" s="271" t="s">
        <v>259</v>
      </c>
      <c r="B92" s="272" t="s">
        <v>260</v>
      </c>
      <c r="C92" s="275" t="s">
        <v>261</v>
      </c>
      <c r="D92" s="10">
        <f t="shared" si="1"/>
        <v>0.74</v>
      </c>
      <c r="E92" s="331">
        <v>0.75</v>
      </c>
      <c r="F92" s="331">
        <v>0.75</v>
      </c>
      <c r="G92" s="331">
        <v>0.73</v>
      </c>
      <c r="H92" s="331">
        <v>0.77</v>
      </c>
      <c r="I92" s="331">
        <v>0.79</v>
      </c>
      <c r="J92" s="331">
        <v>0.75</v>
      </c>
      <c r="K92" s="331">
        <v>0.67</v>
      </c>
      <c r="L92" s="331">
        <v>0.67</v>
      </c>
      <c r="M92" s="331">
        <v>0.72</v>
      </c>
      <c r="N92" s="331">
        <v>0.74</v>
      </c>
    </row>
    <row r="93" spans="1:14" x14ac:dyDescent="0.2">
      <c r="A93" s="271" t="s">
        <v>262</v>
      </c>
      <c r="B93" s="272" t="s">
        <v>263</v>
      </c>
      <c r="C93" s="275" t="s">
        <v>264</v>
      </c>
      <c r="D93" s="10">
        <f t="shared" si="1"/>
        <v>0.76</v>
      </c>
      <c r="E93" s="331">
        <v>0.8</v>
      </c>
      <c r="F93" s="331">
        <v>0.79</v>
      </c>
      <c r="G93" s="331">
        <v>0.79</v>
      </c>
      <c r="H93" s="331">
        <v>0.76</v>
      </c>
      <c r="I93" s="331">
        <v>0.77</v>
      </c>
      <c r="J93" s="331">
        <v>0.74</v>
      </c>
      <c r="K93" s="331">
        <v>0.73</v>
      </c>
      <c r="L93" s="331">
        <v>0.74</v>
      </c>
      <c r="M93" s="331">
        <v>0.77</v>
      </c>
      <c r="N93" s="331">
        <v>0.76</v>
      </c>
    </row>
    <row r="94" spans="1:14" x14ac:dyDescent="0.2">
      <c r="A94" s="271" t="s">
        <v>265</v>
      </c>
      <c r="B94" s="272" t="s">
        <v>266</v>
      </c>
      <c r="C94" s="275" t="s">
        <v>267</v>
      </c>
      <c r="D94" s="10">
        <f t="shared" si="1"/>
        <v>0.77</v>
      </c>
      <c r="E94" s="331">
        <v>0.79</v>
      </c>
      <c r="F94" s="331">
        <v>0.83</v>
      </c>
      <c r="G94" s="331">
        <v>0.8</v>
      </c>
      <c r="H94" s="331">
        <v>0.81</v>
      </c>
      <c r="I94" s="331">
        <v>0.77</v>
      </c>
      <c r="J94" s="331">
        <v>0.76</v>
      </c>
      <c r="K94" s="331">
        <v>0.74</v>
      </c>
      <c r="L94" s="331">
        <v>0.69</v>
      </c>
      <c r="M94" s="331">
        <v>0.73</v>
      </c>
      <c r="N94" s="331">
        <v>0.77</v>
      </c>
    </row>
    <row r="95" spans="1:14" x14ac:dyDescent="0.2">
      <c r="A95" s="271" t="s">
        <v>268</v>
      </c>
      <c r="B95" s="272" t="s">
        <v>269</v>
      </c>
      <c r="C95" s="275" t="s">
        <v>270</v>
      </c>
      <c r="D95" s="10">
        <f t="shared" si="1"/>
        <v>0.72</v>
      </c>
      <c r="E95" s="331">
        <v>0.78</v>
      </c>
      <c r="F95" s="331">
        <v>0.78</v>
      </c>
      <c r="G95" s="331">
        <v>0.81</v>
      </c>
      <c r="H95" s="331">
        <v>0.78</v>
      </c>
      <c r="I95" s="331">
        <v>0.74</v>
      </c>
      <c r="J95" s="331">
        <v>0.72</v>
      </c>
      <c r="K95" s="331">
        <v>0.73</v>
      </c>
      <c r="L95" s="331">
        <v>0.71</v>
      </c>
      <c r="M95" s="331">
        <v>0.74</v>
      </c>
      <c r="N95" s="331">
        <v>0.72</v>
      </c>
    </row>
    <row r="96" spans="1:14" x14ac:dyDescent="0.2">
      <c r="A96" s="271" t="s">
        <v>271</v>
      </c>
      <c r="B96" s="272" t="s">
        <v>272</v>
      </c>
      <c r="C96" s="275" t="s">
        <v>273</v>
      </c>
      <c r="D96" s="10">
        <f t="shared" si="1"/>
        <v>0.77</v>
      </c>
      <c r="E96" s="331">
        <v>0.79</v>
      </c>
      <c r="F96" s="331">
        <v>0.78</v>
      </c>
      <c r="G96" s="331">
        <v>0.79</v>
      </c>
      <c r="H96" s="331">
        <v>0.78</v>
      </c>
      <c r="I96" s="331">
        <v>0.78</v>
      </c>
      <c r="J96" s="331">
        <v>0.73</v>
      </c>
      <c r="K96" s="331">
        <v>0.72</v>
      </c>
      <c r="L96" s="331">
        <v>0.74</v>
      </c>
      <c r="M96" s="331">
        <v>0.75</v>
      </c>
      <c r="N96" s="331">
        <v>0.77</v>
      </c>
    </row>
    <row r="97" spans="1:14" x14ac:dyDescent="0.2">
      <c r="A97" s="271" t="s">
        <v>274</v>
      </c>
      <c r="B97" s="272" t="s">
        <v>275</v>
      </c>
      <c r="C97" s="276" t="s">
        <v>276</v>
      </c>
      <c r="D97" s="10">
        <f t="shared" si="1"/>
        <v>0.73</v>
      </c>
      <c r="E97" s="331">
        <v>0.68</v>
      </c>
      <c r="F97" s="331">
        <v>0.68</v>
      </c>
      <c r="G97" s="331">
        <v>0.75</v>
      </c>
      <c r="H97" s="331">
        <v>0.78</v>
      </c>
      <c r="I97" s="331">
        <v>0.72</v>
      </c>
      <c r="J97" s="331">
        <v>0.7</v>
      </c>
      <c r="K97" s="331">
        <v>0.7</v>
      </c>
      <c r="L97" s="331">
        <v>0.73</v>
      </c>
      <c r="M97" s="331">
        <v>0.74</v>
      </c>
      <c r="N97" s="331">
        <v>0.73</v>
      </c>
    </row>
    <row r="98" spans="1:14" x14ac:dyDescent="0.2">
      <c r="A98" s="271" t="s">
        <v>277</v>
      </c>
      <c r="B98" s="272" t="s">
        <v>278</v>
      </c>
      <c r="C98" s="275" t="s">
        <v>279</v>
      </c>
      <c r="D98" s="10">
        <f t="shared" si="1"/>
        <v>0.8</v>
      </c>
      <c r="E98" s="331">
        <v>0.78</v>
      </c>
      <c r="F98" s="331">
        <v>0.76</v>
      </c>
      <c r="G98" s="331">
        <v>0.77</v>
      </c>
      <c r="H98" s="331">
        <v>0.76</v>
      </c>
      <c r="I98" s="331">
        <v>0.75</v>
      </c>
      <c r="J98" s="331">
        <v>0.74</v>
      </c>
      <c r="K98" s="331">
        <v>0.74</v>
      </c>
      <c r="L98" s="331">
        <v>0.74</v>
      </c>
      <c r="M98" s="331">
        <v>0.78</v>
      </c>
      <c r="N98" s="331">
        <v>0.8</v>
      </c>
    </row>
    <row r="99" spans="1:14" x14ac:dyDescent="0.2">
      <c r="A99" s="271" t="s">
        <v>280</v>
      </c>
      <c r="B99" s="272" t="s">
        <v>281</v>
      </c>
      <c r="C99" s="275" t="s">
        <v>282</v>
      </c>
      <c r="D99" s="10">
        <f t="shared" si="1"/>
        <v>0.8</v>
      </c>
      <c r="E99" s="331">
        <v>0.83</v>
      </c>
      <c r="F99" s="331">
        <v>0.81</v>
      </c>
      <c r="G99" s="331">
        <v>0.81</v>
      </c>
      <c r="H99" s="331">
        <v>0.8</v>
      </c>
      <c r="I99" s="331">
        <v>0.77</v>
      </c>
      <c r="J99" s="331">
        <v>0.75</v>
      </c>
      <c r="K99" s="331">
        <v>0.74</v>
      </c>
      <c r="L99" s="331">
        <v>0.77</v>
      </c>
      <c r="M99" s="331">
        <v>0.81</v>
      </c>
      <c r="N99" s="331">
        <v>0.8</v>
      </c>
    </row>
    <row r="100" spans="1:14" x14ac:dyDescent="0.2">
      <c r="A100" s="271" t="s">
        <v>283</v>
      </c>
      <c r="B100" s="272" t="s">
        <v>284</v>
      </c>
      <c r="C100" s="275" t="s">
        <v>285</v>
      </c>
      <c r="D100" s="10">
        <f t="shared" si="1"/>
        <v>0.75</v>
      </c>
      <c r="E100" s="331">
        <v>0.73</v>
      </c>
      <c r="F100" s="331">
        <v>0.76</v>
      </c>
      <c r="G100" s="331">
        <v>0.72</v>
      </c>
      <c r="H100" s="331">
        <v>0.74</v>
      </c>
      <c r="I100" s="331">
        <v>0.82</v>
      </c>
      <c r="J100" s="331">
        <v>0.75</v>
      </c>
      <c r="K100" s="331">
        <v>0.73</v>
      </c>
      <c r="L100" s="331">
        <v>0.69</v>
      </c>
      <c r="M100" s="331">
        <v>0.74</v>
      </c>
      <c r="N100" s="331">
        <v>0.75</v>
      </c>
    </row>
    <row r="101" spans="1:14" x14ac:dyDescent="0.2">
      <c r="A101" s="271" t="s">
        <v>286</v>
      </c>
      <c r="B101" s="272" t="s">
        <v>287</v>
      </c>
      <c r="C101" s="275" t="s">
        <v>288</v>
      </c>
      <c r="D101" s="10">
        <f t="shared" si="1"/>
        <v>0.84</v>
      </c>
      <c r="E101" s="331">
        <v>0.83</v>
      </c>
      <c r="F101" s="331">
        <v>0.84</v>
      </c>
      <c r="G101" s="331">
        <v>0.86</v>
      </c>
      <c r="H101" s="331">
        <v>0.87</v>
      </c>
      <c r="I101" s="331">
        <v>0.82</v>
      </c>
      <c r="J101" s="331">
        <v>0.84</v>
      </c>
      <c r="K101" s="331">
        <v>0.78</v>
      </c>
      <c r="L101" s="331">
        <v>0.78</v>
      </c>
      <c r="M101" s="331">
        <v>0.78</v>
      </c>
      <c r="N101" s="331">
        <v>0.84</v>
      </c>
    </row>
    <row r="102" spans="1:14" x14ac:dyDescent="0.2">
      <c r="A102" s="271" t="s">
        <v>289</v>
      </c>
      <c r="B102" s="272" t="s">
        <v>290</v>
      </c>
      <c r="C102" s="275" t="s">
        <v>291</v>
      </c>
      <c r="D102" s="10">
        <f t="shared" si="1"/>
        <v>0.71</v>
      </c>
      <c r="E102" s="331">
        <v>0.74</v>
      </c>
      <c r="F102" s="331">
        <v>0.71</v>
      </c>
      <c r="G102" s="331">
        <v>0.72</v>
      </c>
      <c r="H102" s="331">
        <v>0.76</v>
      </c>
      <c r="I102" s="331">
        <v>0.74</v>
      </c>
      <c r="J102" s="331">
        <v>0.73</v>
      </c>
      <c r="K102" s="331">
        <v>0.73</v>
      </c>
      <c r="L102" s="331">
        <v>0.67</v>
      </c>
      <c r="M102" s="331">
        <v>0.75</v>
      </c>
      <c r="N102" s="331">
        <v>0.71</v>
      </c>
    </row>
    <row r="103" spans="1:14" x14ac:dyDescent="0.2">
      <c r="A103" s="271" t="s">
        <v>444</v>
      </c>
      <c r="B103" s="272" t="s">
        <v>445</v>
      </c>
      <c r="C103" s="275" t="s">
        <v>446</v>
      </c>
      <c r="D103" s="10" t="str">
        <f t="shared" si="1"/>
        <v>-</v>
      </c>
      <c r="E103" s="331">
        <v>0.87</v>
      </c>
      <c r="F103" s="331">
        <v>0.76</v>
      </c>
      <c r="G103" s="331" t="s">
        <v>453</v>
      </c>
      <c r="H103" s="331">
        <v>1</v>
      </c>
      <c r="I103" s="331">
        <v>0.89</v>
      </c>
      <c r="J103" s="331">
        <v>0.7</v>
      </c>
      <c r="K103" s="331" t="s">
        <v>453</v>
      </c>
      <c r="L103" s="331" t="s">
        <v>453</v>
      </c>
      <c r="M103" s="331" t="s">
        <v>453</v>
      </c>
      <c r="N103" s="331" t="s">
        <v>453</v>
      </c>
    </row>
    <row r="104" spans="1:14" x14ac:dyDescent="0.2">
      <c r="A104" s="271" t="s">
        <v>292</v>
      </c>
      <c r="B104" s="272" t="s">
        <v>293</v>
      </c>
      <c r="C104" s="275" t="s">
        <v>294</v>
      </c>
      <c r="D104" s="10">
        <f t="shared" si="1"/>
        <v>0.77</v>
      </c>
      <c r="E104" s="331">
        <v>0.8</v>
      </c>
      <c r="F104" s="331">
        <v>0.8</v>
      </c>
      <c r="G104" s="331">
        <v>0.77</v>
      </c>
      <c r="H104" s="331">
        <v>0.83</v>
      </c>
      <c r="I104" s="331">
        <v>0.78</v>
      </c>
      <c r="J104" s="331">
        <v>0.78</v>
      </c>
      <c r="K104" s="331">
        <v>0.81</v>
      </c>
      <c r="L104" s="331">
        <v>0.73</v>
      </c>
      <c r="M104" s="331">
        <v>0.76</v>
      </c>
      <c r="N104" s="331">
        <v>0.77</v>
      </c>
    </row>
    <row r="105" spans="1:14" x14ac:dyDescent="0.2">
      <c r="A105" s="271" t="s">
        <v>295</v>
      </c>
      <c r="B105" s="272" t="s">
        <v>296</v>
      </c>
      <c r="C105" s="275" t="s">
        <v>297</v>
      </c>
      <c r="D105" s="10">
        <f t="shared" si="1"/>
        <v>0.75</v>
      </c>
      <c r="E105" s="331">
        <v>0.8</v>
      </c>
      <c r="F105" s="331">
        <v>0.72</v>
      </c>
      <c r="G105" s="331">
        <v>0.79</v>
      </c>
      <c r="H105" s="331">
        <v>0.76</v>
      </c>
      <c r="I105" s="331">
        <v>0.78</v>
      </c>
      <c r="J105" s="331">
        <v>0.72</v>
      </c>
      <c r="K105" s="331">
        <v>0.74</v>
      </c>
      <c r="L105" s="331">
        <v>0.73</v>
      </c>
      <c r="M105" s="331">
        <v>0.76</v>
      </c>
      <c r="N105" s="331">
        <v>0.75</v>
      </c>
    </row>
    <row r="106" spans="1:14" x14ac:dyDescent="0.2">
      <c r="A106" s="271" t="s">
        <v>298</v>
      </c>
      <c r="B106" s="272" t="s">
        <v>299</v>
      </c>
      <c r="C106" s="275" t="s">
        <v>300</v>
      </c>
      <c r="D106" s="10">
        <f t="shared" si="1"/>
        <v>0.75</v>
      </c>
      <c r="E106" s="331">
        <v>0.76</v>
      </c>
      <c r="F106" s="331">
        <v>0.76</v>
      </c>
      <c r="G106" s="331">
        <v>0.81</v>
      </c>
      <c r="H106" s="331">
        <v>0.79</v>
      </c>
      <c r="I106" s="331">
        <v>0.78</v>
      </c>
      <c r="J106" s="331">
        <v>0.7</v>
      </c>
      <c r="K106" s="331">
        <v>0.72</v>
      </c>
      <c r="L106" s="331">
        <v>0.73</v>
      </c>
      <c r="M106" s="331">
        <v>0.75</v>
      </c>
      <c r="N106" s="331">
        <v>0.75</v>
      </c>
    </row>
    <row r="107" spans="1:14" x14ac:dyDescent="0.2">
      <c r="A107" s="271" t="s">
        <v>301</v>
      </c>
      <c r="B107" s="272" t="s">
        <v>302</v>
      </c>
      <c r="C107" s="275" t="s">
        <v>303</v>
      </c>
      <c r="D107" s="10">
        <f t="shared" si="1"/>
        <v>0.71</v>
      </c>
      <c r="E107" s="331">
        <v>0.72</v>
      </c>
      <c r="F107" s="331">
        <v>0.74</v>
      </c>
      <c r="G107" s="331">
        <v>0.73</v>
      </c>
      <c r="H107" s="331">
        <v>0.76</v>
      </c>
      <c r="I107" s="331">
        <v>0.76</v>
      </c>
      <c r="J107" s="331">
        <v>0.79</v>
      </c>
      <c r="K107" s="331">
        <v>0.76</v>
      </c>
      <c r="L107" s="331">
        <v>0.75</v>
      </c>
      <c r="M107" s="331">
        <v>0.75</v>
      </c>
      <c r="N107" s="331">
        <v>0.71</v>
      </c>
    </row>
    <row r="108" spans="1:14" x14ac:dyDescent="0.2">
      <c r="A108" s="271" t="s">
        <v>304</v>
      </c>
      <c r="B108" s="272" t="s">
        <v>305</v>
      </c>
      <c r="C108" s="275" t="s">
        <v>306</v>
      </c>
      <c r="D108" s="10">
        <f t="shared" si="1"/>
        <v>0.71</v>
      </c>
      <c r="E108" s="331">
        <v>0.65</v>
      </c>
      <c r="F108" s="331">
        <v>0.6</v>
      </c>
      <c r="G108" s="331">
        <v>0.68</v>
      </c>
      <c r="H108" s="331">
        <v>0.67</v>
      </c>
      <c r="I108" s="331">
        <v>0.73</v>
      </c>
      <c r="J108" s="331">
        <v>0.73</v>
      </c>
      <c r="K108" s="331">
        <v>0.75</v>
      </c>
      <c r="L108" s="331">
        <v>0.7</v>
      </c>
      <c r="M108" s="331">
        <v>0.71</v>
      </c>
      <c r="N108" s="331">
        <v>0.71</v>
      </c>
    </row>
    <row r="109" spans="1:14" x14ac:dyDescent="0.2">
      <c r="A109" s="271" t="s">
        <v>307</v>
      </c>
      <c r="B109" s="272" t="s">
        <v>308</v>
      </c>
      <c r="C109" s="275" t="s">
        <v>309</v>
      </c>
      <c r="D109" s="10">
        <f t="shared" si="1"/>
        <v>0.81</v>
      </c>
      <c r="E109" s="331">
        <v>0.75</v>
      </c>
      <c r="F109" s="331">
        <v>0.71</v>
      </c>
      <c r="G109" s="331">
        <v>0.75</v>
      </c>
      <c r="H109" s="331">
        <v>0.77</v>
      </c>
      <c r="I109" s="331">
        <v>0.76</v>
      </c>
      <c r="J109" s="331">
        <v>0.69</v>
      </c>
      <c r="K109" s="331">
        <v>0.76</v>
      </c>
      <c r="L109" s="331">
        <v>0.74</v>
      </c>
      <c r="M109" s="331">
        <v>0.78</v>
      </c>
      <c r="N109" s="331">
        <v>0.81</v>
      </c>
    </row>
    <row r="110" spans="1:14" x14ac:dyDescent="0.2">
      <c r="A110" s="271" t="s">
        <v>310</v>
      </c>
      <c r="B110" s="272" t="s">
        <v>311</v>
      </c>
      <c r="C110" s="275" t="s">
        <v>312</v>
      </c>
      <c r="D110" s="10">
        <f t="shared" si="1"/>
        <v>0.76</v>
      </c>
      <c r="E110" s="331">
        <v>0.66</v>
      </c>
      <c r="F110" s="331">
        <v>0.74</v>
      </c>
      <c r="G110" s="331">
        <v>0.75</v>
      </c>
      <c r="H110" s="331">
        <v>0.68</v>
      </c>
      <c r="I110" s="331">
        <v>0.7</v>
      </c>
      <c r="J110" s="331">
        <v>0.68</v>
      </c>
      <c r="K110" s="331">
        <v>0.71</v>
      </c>
      <c r="L110" s="331">
        <v>0.71</v>
      </c>
      <c r="M110" s="331">
        <v>0.76</v>
      </c>
      <c r="N110" s="331">
        <v>0.76</v>
      </c>
    </row>
    <row r="111" spans="1:14" x14ac:dyDescent="0.2">
      <c r="A111" s="271" t="s">
        <v>313</v>
      </c>
      <c r="B111" s="272" t="s">
        <v>314</v>
      </c>
      <c r="C111" s="275" t="s">
        <v>315</v>
      </c>
      <c r="D111" s="10">
        <f t="shared" si="1"/>
        <v>0.79</v>
      </c>
      <c r="E111" s="331">
        <v>0.79</v>
      </c>
      <c r="F111" s="331">
        <v>0.75</v>
      </c>
      <c r="G111" s="331">
        <v>0.78</v>
      </c>
      <c r="H111" s="331">
        <v>0.78</v>
      </c>
      <c r="I111" s="331">
        <v>0.8</v>
      </c>
      <c r="J111" s="331">
        <v>0.8</v>
      </c>
      <c r="K111" s="331">
        <v>0.79</v>
      </c>
      <c r="L111" s="331">
        <v>0.83</v>
      </c>
      <c r="M111" s="331">
        <v>0.81</v>
      </c>
      <c r="N111" s="331">
        <v>0.79</v>
      </c>
    </row>
    <row r="112" spans="1:14" x14ac:dyDescent="0.2">
      <c r="A112" s="271" t="s">
        <v>316</v>
      </c>
      <c r="B112" s="272" t="s">
        <v>317</v>
      </c>
      <c r="C112" s="275" t="s">
        <v>318</v>
      </c>
      <c r="D112" s="10">
        <f t="shared" si="1"/>
        <v>0.81</v>
      </c>
      <c r="E112" s="331">
        <v>0.81</v>
      </c>
      <c r="F112" s="331">
        <v>0.81</v>
      </c>
      <c r="G112" s="331">
        <v>0.82</v>
      </c>
      <c r="H112" s="331">
        <v>0.84</v>
      </c>
      <c r="I112" s="331">
        <v>0.82</v>
      </c>
      <c r="J112" s="331">
        <v>0.79</v>
      </c>
      <c r="K112" s="331">
        <v>0.78</v>
      </c>
      <c r="L112" s="331">
        <v>0.76</v>
      </c>
      <c r="M112" s="331">
        <v>0.75</v>
      </c>
      <c r="N112" s="331">
        <v>0.81</v>
      </c>
    </row>
    <row r="113" spans="1:14" x14ac:dyDescent="0.2">
      <c r="A113" s="271" t="s">
        <v>319</v>
      </c>
      <c r="B113" s="272" t="s">
        <v>320</v>
      </c>
      <c r="C113" s="275" t="s">
        <v>321</v>
      </c>
      <c r="D113" s="10">
        <f t="shared" si="1"/>
        <v>0.8</v>
      </c>
      <c r="E113" s="331">
        <v>0.81</v>
      </c>
      <c r="F113" s="331">
        <v>0.76</v>
      </c>
      <c r="G113" s="331">
        <v>0.76</v>
      </c>
      <c r="H113" s="331">
        <v>0.76</v>
      </c>
      <c r="I113" s="331">
        <v>0.79</v>
      </c>
      <c r="J113" s="331">
        <v>0.8</v>
      </c>
      <c r="K113" s="331">
        <v>0.77</v>
      </c>
      <c r="L113" s="331">
        <v>0.79</v>
      </c>
      <c r="M113" s="331">
        <v>0.79</v>
      </c>
      <c r="N113" s="331">
        <v>0.8</v>
      </c>
    </row>
    <row r="114" spans="1:14" x14ac:dyDescent="0.2">
      <c r="A114" s="271" t="s">
        <v>322</v>
      </c>
      <c r="B114" s="272" t="s">
        <v>323</v>
      </c>
      <c r="C114" s="275" t="s">
        <v>324</v>
      </c>
      <c r="D114" s="10">
        <f t="shared" si="1"/>
        <v>0.84</v>
      </c>
      <c r="E114" s="331">
        <v>0.74</v>
      </c>
      <c r="F114" s="331">
        <v>0.81</v>
      </c>
      <c r="G114" s="331">
        <v>0.8</v>
      </c>
      <c r="H114" s="331">
        <v>0.8</v>
      </c>
      <c r="I114" s="331">
        <v>0.78</v>
      </c>
      <c r="J114" s="331">
        <v>0.75</v>
      </c>
      <c r="K114" s="331">
        <v>0.79</v>
      </c>
      <c r="L114" s="331">
        <v>0.79</v>
      </c>
      <c r="M114" s="331">
        <v>0.78</v>
      </c>
      <c r="N114" s="331">
        <v>0.84</v>
      </c>
    </row>
    <row r="115" spans="1:14" x14ac:dyDescent="0.2">
      <c r="A115" s="271" t="s">
        <v>325</v>
      </c>
      <c r="B115" s="272" t="s">
        <v>326</v>
      </c>
      <c r="C115" s="275" t="s">
        <v>327</v>
      </c>
      <c r="D115" s="10">
        <f t="shared" si="1"/>
        <v>0.72</v>
      </c>
      <c r="E115" s="331">
        <v>0.71</v>
      </c>
      <c r="F115" s="331">
        <v>0.66</v>
      </c>
      <c r="G115" s="331">
        <v>0.75</v>
      </c>
      <c r="H115" s="331">
        <v>0.73</v>
      </c>
      <c r="I115" s="331">
        <v>0.73</v>
      </c>
      <c r="J115" s="331">
        <v>0.72</v>
      </c>
      <c r="K115" s="331">
        <v>0.73</v>
      </c>
      <c r="L115" s="331">
        <v>0.72</v>
      </c>
      <c r="M115" s="331">
        <v>0.67</v>
      </c>
      <c r="N115" s="331">
        <v>0.72</v>
      </c>
    </row>
    <row r="116" spans="1:14" x14ac:dyDescent="0.2">
      <c r="A116" s="271" t="s">
        <v>328</v>
      </c>
      <c r="B116" s="272" t="s">
        <v>329</v>
      </c>
      <c r="C116" s="275" t="s">
        <v>330</v>
      </c>
      <c r="D116" s="10">
        <f t="shared" si="1"/>
        <v>0.72</v>
      </c>
      <c r="E116" s="331">
        <v>0.74</v>
      </c>
      <c r="F116" s="331">
        <v>0.79</v>
      </c>
      <c r="G116" s="331">
        <v>0.73</v>
      </c>
      <c r="H116" s="331">
        <v>0.75</v>
      </c>
      <c r="I116" s="331">
        <v>0.75</v>
      </c>
      <c r="J116" s="331">
        <v>0.71</v>
      </c>
      <c r="K116" s="331">
        <v>0.74</v>
      </c>
      <c r="L116" s="331">
        <v>0.79</v>
      </c>
      <c r="M116" s="331">
        <v>0.78</v>
      </c>
      <c r="N116" s="331">
        <v>0.72</v>
      </c>
    </row>
    <row r="117" spans="1:14" x14ac:dyDescent="0.2">
      <c r="A117" s="271" t="s">
        <v>331</v>
      </c>
      <c r="B117" s="272" t="s">
        <v>332</v>
      </c>
      <c r="C117" s="275" t="s">
        <v>333</v>
      </c>
      <c r="D117" s="10">
        <f t="shared" si="1"/>
        <v>0.82</v>
      </c>
      <c r="E117" s="331">
        <v>0.78</v>
      </c>
      <c r="F117" s="331">
        <v>0.77</v>
      </c>
      <c r="G117" s="331">
        <v>0.83</v>
      </c>
      <c r="H117" s="331">
        <v>0.79</v>
      </c>
      <c r="I117" s="331">
        <v>0.77</v>
      </c>
      <c r="J117" s="331">
        <v>0.73</v>
      </c>
      <c r="K117" s="331">
        <v>0.73</v>
      </c>
      <c r="L117" s="331">
        <v>0.72</v>
      </c>
      <c r="M117" s="331">
        <v>0.76</v>
      </c>
      <c r="N117" s="331">
        <v>0.82</v>
      </c>
    </row>
    <row r="118" spans="1:14" x14ac:dyDescent="0.2">
      <c r="A118" s="271" t="s">
        <v>334</v>
      </c>
      <c r="B118" s="272" t="s">
        <v>335</v>
      </c>
      <c r="C118" s="275" t="s">
        <v>336</v>
      </c>
      <c r="D118" s="10">
        <f t="shared" si="1"/>
        <v>0.82</v>
      </c>
      <c r="E118" s="331">
        <v>0.74</v>
      </c>
      <c r="F118" s="331">
        <v>0.69</v>
      </c>
      <c r="G118" s="331">
        <v>0.78</v>
      </c>
      <c r="H118" s="331">
        <v>0.77</v>
      </c>
      <c r="I118" s="331">
        <v>0.73</v>
      </c>
      <c r="J118" s="331">
        <v>0.79</v>
      </c>
      <c r="K118" s="331">
        <v>0.74</v>
      </c>
      <c r="L118" s="331">
        <v>0.78</v>
      </c>
      <c r="M118" s="331">
        <v>0.83</v>
      </c>
      <c r="N118" s="331">
        <v>0.82</v>
      </c>
    </row>
    <row r="119" spans="1:14" x14ac:dyDescent="0.2">
      <c r="A119" s="271" t="s">
        <v>337</v>
      </c>
      <c r="B119" s="272" t="s">
        <v>338</v>
      </c>
      <c r="C119" s="275" t="s">
        <v>339</v>
      </c>
      <c r="D119" s="10">
        <f t="shared" si="1"/>
        <v>0.81</v>
      </c>
      <c r="E119" s="331">
        <v>0.81</v>
      </c>
      <c r="F119" s="331">
        <v>0.75</v>
      </c>
      <c r="G119" s="331">
        <v>0.74</v>
      </c>
      <c r="H119" s="331">
        <v>0.71</v>
      </c>
      <c r="I119" s="331">
        <v>0.78</v>
      </c>
      <c r="J119" s="331">
        <v>0.75</v>
      </c>
      <c r="K119" s="331">
        <v>0.77</v>
      </c>
      <c r="L119" s="331">
        <v>0.76</v>
      </c>
      <c r="M119" s="331">
        <v>0.74</v>
      </c>
      <c r="N119" s="331">
        <v>0.81</v>
      </c>
    </row>
    <row r="120" spans="1:14" x14ac:dyDescent="0.2">
      <c r="A120" s="271" t="s">
        <v>340</v>
      </c>
      <c r="B120" s="272" t="s">
        <v>341</v>
      </c>
      <c r="C120" s="275" t="s">
        <v>342</v>
      </c>
      <c r="D120" s="10">
        <f t="shared" si="1"/>
        <v>0.84</v>
      </c>
      <c r="E120" s="331">
        <v>0.82</v>
      </c>
      <c r="F120" s="331">
        <v>0.77</v>
      </c>
      <c r="G120" s="331">
        <v>0.79</v>
      </c>
      <c r="H120" s="331">
        <v>0.85</v>
      </c>
      <c r="I120" s="331">
        <v>0.87</v>
      </c>
      <c r="J120" s="331">
        <v>0.83</v>
      </c>
      <c r="K120" s="331">
        <v>0.8</v>
      </c>
      <c r="L120" s="331">
        <v>0.81</v>
      </c>
      <c r="M120" s="331">
        <v>0.8</v>
      </c>
      <c r="N120" s="331">
        <v>0.84</v>
      </c>
    </row>
    <row r="121" spans="1:14" x14ac:dyDescent="0.2">
      <c r="A121" s="271" t="s">
        <v>343</v>
      </c>
      <c r="B121" s="272" t="s">
        <v>344</v>
      </c>
      <c r="C121" s="275" t="s">
        <v>345</v>
      </c>
      <c r="D121" s="10">
        <f t="shared" si="1"/>
        <v>0.71</v>
      </c>
      <c r="E121" s="331">
        <v>0.68</v>
      </c>
      <c r="F121" s="331">
        <v>0.68</v>
      </c>
      <c r="G121" s="331">
        <v>0.71</v>
      </c>
      <c r="H121" s="331">
        <v>0.68</v>
      </c>
      <c r="I121" s="331">
        <v>0.69</v>
      </c>
      <c r="J121" s="331">
        <v>0.63</v>
      </c>
      <c r="K121" s="331">
        <v>0.65</v>
      </c>
      <c r="L121" s="331">
        <v>0.7</v>
      </c>
      <c r="M121" s="331">
        <v>0.71</v>
      </c>
      <c r="N121" s="331">
        <v>0.71</v>
      </c>
    </row>
    <row r="122" spans="1:14" x14ac:dyDescent="0.2">
      <c r="A122" s="271" t="s">
        <v>346</v>
      </c>
      <c r="B122" s="272" t="s">
        <v>347</v>
      </c>
      <c r="C122" s="275" t="s">
        <v>348</v>
      </c>
      <c r="D122" s="10">
        <f t="shared" si="1"/>
        <v>0.78</v>
      </c>
      <c r="E122" s="331">
        <v>0.79</v>
      </c>
      <c r="F122" s="331">
        <v>0.75</v>
      </c>
      <c r="G122" s="331">
        <v>0.75</v>
      </c>
      <c r="H122" s="331">
        <v>0.77</v>
      </c>
      <c r="I122" s="331">
        <v>0.76</v>
      </c>
      <c r="J122" s="331">
        <v>0.76</v>
      </c>
      <c r="K122" s="331">
        <v>0.75</v>
      </c>
      <c r="L122" s="331">
        <v>0.77</v>
      </c>
      <c r="M122" s="331">
        <v>0.76</v>
      </c>
      <c r="N122" s="331">
        <v>0.78</v>
      </c>
    </row>
    <row r="123" spans="1:14" x14ac:dyDescent="0.2">
      <c r="A123" s="271" t="s">
        <v>349</v>
      </c>
      <c r="B123" s="272" t="s">
        <v>350</v>
      </c>
      <c r="C123" s="275" t="s">
        <v>351</v>
      </c>
      <c r="D123" s="10">
        <f t="shared" si="1"/>
        <v>0.86</v>
      </c>
      <c r="E123" s="331">
        <v>0.78</v>
      </c>
      <c r="F123" s="331">
        <v>0.81</v>
      </c>
      <c r="G123" s="331">
        <v>0.82</v>
      </c>
      <c r="H123" s="331">
        <v>0.84</v>
      </c>
      <c r="I123" s="331">
        <v>0.84</v>
      </c>
      <c r="J123" s="331">
        <v>0.81</v>
      </c>
      <c r="K123" s="331">
        <v>0.82</v>
      </c>
      <c r="L123" s="331">
        <v>0.79</v>
      </c>
      <c r="M123" s="331">
        <v>0.84</v>
      </c>
      <c r="N123" s="331">
        <v>0.86</v>
      </c>
    </row>
    <row r="124" spans="1:14" x14ac:dyDescent="0.2">
      <c r="A124" s="271" t="s">
        <v>352</v>
      </c>
      <c r="B124" s="272" t="s">
        <v>353</v>
      </c>
      <c r="C124" s="275" t="s">
        <v>354</v>
      </c>
      <c r="D124" s="10">
        <f t="shared" si="1"/>
        <v>0.74</v>
      </c>
      <c r="E124" s="331">
        <v>0.71</v>
      </c>
      <c r="F124" s="331">
        <v>0.71</v>
      </c>
      <c r="G124" s="331">
        <v>0.73</v>
      </c>
      <c r="H124" s="331">
        <v>0.74</v>
      </c>
      <c r="I124" s="331">
        <v>0.78</v>
      </c>
      <c r="J124" s="331">
        <v>0.75</v>
      </c>
      <c r="K124" s="331">
        <v>0.74</v>
      </c>
      <c r="L124" s="331">
        <v>0.72</v>
      </c>
      <c r="M124" s="331">
        <v>0.77</v>
      </c>
      <c r="N124" s="331">
        <v>0.74</v>
      </c>
    </row>
    <row r="125" spans="1:14" x14ac:dyDescent="0.2">
      <c r="A125" s="271" t="s">
        <v>355</v>
      </c>
      <c r="B125" s="272" t="s">
        <v>356</v>
      </c>
      <c r="C125" s="275" t="s">
        <v>357</v>
      </c>
      <c r="D125" s="10">
        <f t="shared" si="1"/>
        <v>0.86</v>
      </c>
      <c r="E125" s="331">
        <v>0.82</v>
      </c>
      <c r="F125" s="331">
        <v>0.86</v>
      </c>
      <c r="G125" s="331">
        <v>0.86</v>
      </c>
      <c r="H125" s="331">
        <v>0.79</v>
      </c>
      <c r="I125" s="331">
        <v>0.82</v>
      </c>
      <c r="J125" s="331">
        <v>0.85</v>
      </c>
      <c r="K125" s="331">
        <v>0.85</v>
      </c>
      <c r="L125" s="331">
        <v>0.8</v>
      </c>
      <c r="M125" s="331">
        <v>0.83</v>
      </c>
      <c r="N125" s="331">
        <v>0.86</v>
      </c>
    </row>
    <row r="126" spans="1:14" x14ac:dyDescent="0.2">
      <c r="A126" s="271" t="s">
        <v>358</v>
      </c>
      <c r="B126" s="272" t="s">
        <v>359</v>
      </c>
      <c r="C126" s="275" t="s">
        <v>360</v>
      </c>
      <c r="D126" s="10">
        <f t="shared" si="1"/>
        <v>0.75</v>
      </c>
      <c r="E126" s="331">
        <v>0.64</v>
      </c>
      <c r="F126" s="331">
        <v>0.67</v>
      </c>
      <c r="G126" s="331">
        <v>0.66</v>
      </c>
      <c r="H126" s="331">
        <v>0.71</v>
      </c>
      <c r="I126" s="331">
        <v>0.73</v>
      </c>
      <c r="J126" s="331">
        <v>0.68</v>
      </c>
      <c r="K126" s="331">
        <v>0.73</v>
      </c>
      <c r="L126" s="331">
        <v>0.72</v>
      </c>
      <c r="M126" s="331">
        <v>0.71</v>
      </c>
      <c r="N126" s="331">
        <v>0.75</v>
      </c>
    </row>
    <row r="127" spans="1:14" x14ac:dyDescent="0.2">
      <c r="A127" s="271" t="s">
        <v>361</v>
      </c>
      <c r="B127" s="272" t="s">
        <v>362</v>
      </c>
      <c r="C127" s="275" t="s">
        <v>363</v>
      </c>
      <c r="D127" s="10">
        <f t="shared" si="1"/>
        <v>0.79</v>
      </c>
      <c r="E127" s="331">
        <v>0.72</v>
      </c>
      <c r="F127" s="331">
        <v>0.72</v>
      </c>
      <c r="G127" s="331">
        <v>0.72</v>
      </c>
      <c r="H127" s="331">
        <v>0.77</v>
      </c>
      <c r="I127" s="331">
        <v>0.74</v>
      </c>
      <c r="J127" s="331">
        <v>0.71</v>
      </c>
      <c r="K127" s="331">
        <v>0.73</v>
      </c>
      <c r="L127" s="331">
        <v>0.78</v>
      </c>
      <c r="M127" s="331">
        <v>0.79</v>
      </c>
      <c r="N127" s="331">
        <v>0.79</v>
      </c>
    </row>
    <row r="128" spans="1:14" x14ac:dyDescent="0.2">
      <c r="A128" s="271" t="s">
        <v>364</v>
      </c>
      <c r="B128" s="272" t="s">
        <v>365</v>
      </c>
      <c r="C128" s="275" t="s">
        <v>366</v>
      </c>
      <c r="D128" s="10">
        <f t="shared" si="1"/>
        <v>0.82</v>
      </c>
      <c r="E128" s="331">
        <v>0.82</v>
      </c>
      <c r="F128" s="331">
        <v>0.77</v>
      </c>
      <c r="G128" s="331">
        <v>0.78</v>
      </c>
      <c r="H128" s="331">
        <v>0.81</v>
      </c>
      <c r="I128" s="331">
        <v>0.83</v>
      </c>
      <c r="J128" s="331">
        <v>0.81</v>
      </c>
      <c r="K128" s="331">
        <v>0.83</v>
      </c>
      <c r="L128" s="331">
        <v>0.85</v>
      </c>
      <c r="M128" s="331">
        <v>0.81</v>
      </c>
      <c r="N128" s="331">
        <v>0.82</v>
      </c>
    </row>
    <row r="129" spans="1:14" x14ac:dyDescent="0.2">
      <c r="A129" s="271" t="s">
        <v>367</v>
      </c>
      <c r="B129" s="272" t="s">
        <v>368</v>
      </c>
      <c r="C129" s="275" t="s">
        <v>369</v>
      </c>
      <c r="D129" s="10">
        <f t="shared" si="1"/>
        <v>0.75</v>
      </c>
      <c r="E129" s="331">
        <v>0.74</v>
      </c>
      <c r="F129" s="331">
        <v>0.68</v>
      </c>
      <c r="G129" s="331">
        <v>0.67</v>
      </c>
      <c r="H129" s="331">
        <v>0.72</v>
      </c>
      <c r="I129" s="331">
        <v>0.74</v>
      </c>
      <c r="J129" s="331">
        <v>0.72</v>
      </c>
      <c r="K129" s="331">
        <v>0.71</v>
      </c>
      <c r="L129" s="331">
        <v>0.71</v>
      </c>
      <c r="M129" s="331">
        <v>0.72</v>
      </c>
      <c r="N129" s="331">
        <v>0.75</v>
      </c>
    </row>
    <row r="130" spans="1:14" x14ac:dyDescent="0.2">
      <c r="A130" s="271" t="s">
        <v>370</v>
      </c>
      <c r="B130" s="272">
        <v>11</v>
      </c>
      <c r="C130" s="275" t="s">
        <v>371</v>
      </c>
      <c r="D130" s="10">
        <f t="shared" si="1"/>
        <v>0.84</v>
      </c>
      <c r="E130" s="331">
        <v>0.86</v>
      </c>
      <c r="F130" s="331">
        <v>0.85</v>
      </c>
      <c r="G130" s="331">
        <v>0.84</v>
      </c>
      <c r="H130" s="331">
        <v>0.85</v>
      </c>
      <c r="I130" s="331">
        <v>0.86</v>
      </c>
      <c r="J130" s="331">
        <v>0.82</v>
      </c>
      <c r="K130" s="331">
        <v>0.84</v>
      </c>
      <c r="L130" s="331">
        <v>0.84</v>
      </c>
      <c r="M130" s="331">
        <v>0.81</v>
      </c>
      <c r="N130" s="331">
        <v>0.84</v>
      </c>
    </row>
    <row r="131" spans="1:14" x14ac:dyDescent="0.2">
      <c r="A131" s="271" t="s">
        <v>372</v>
      </c>
      <c r="B131" s="272">
        <v>12</v>
      </c>
      <c r="C131" s="275" t="s">
        <v>373</v>
      </c>
      <c r="D131" s="10">
        <f t="shared" si="1"/>
        <v>0.84</v>
      </c>
      <c r="E131" s="331">
        <v>0.85</v>
      </c>
      <c r="F131" s="331">
        <v>0.84</v>
      </c>
      <c r="G131" s="331">
        <v>0.83</v>
      </c>
      <c r="H131" s="331">
        <v>0.86</v>
      </c>
      <c r="I131" s="331">
        <v>0.82</v>
      </c>
      <c r="J131" s="331">
        <v>0.8</v>
      </c>
      <c r="K131" s="331">
        <v>0.8</v>
      </c>
      <c r="L131" s="331">
        <v>0.79</v>
      </c>
      <c r="M131" s="331">
        <v>0.81</v>
      </c>
      <c r="N131" s="331">
        <v>0.84</v>
      </c>
    </row>
    <row r="132" spans="1:14" x14ac:dyDescent="0.2">
      <c r="A132" s="271" t="s">
        <v>374</v>
      </c>
      <c r="B132" s="272">
        <v>16</v>
      </c>
      <c r="C132" s="275" t="s">
        <v>375</v>
      </c>
      <c r="D132" s="10">
        <f t="shared" si="1"/>
        <v>0.79</v>
      </c>
      <c r="E132" s="331">
        <v>0.8</v>
      </c>
      <c r="F132" s="331">
        <v>0.79</v>
      </c>
      <c r="G132" s="331">
        <v>0.77</v>
      </c>
      <c r="H132" s="331">
        <v>0.81</v>
      </c>
      <c r="I132" s="331">
        <v>0.8</v>
      </c>
      <c r="J132" s="331">
        <v>0.78</v>
      </c>
      <c r="K132" s="331">
        <v>0.78</v>
      </c>
      <c r="L132" s="331">
        <v>0.77</v>
      </c>
      <c r="M132" s="331">
        <v>0.77</v>
      </c>
      <c r="N132" s="331">
        <v>0.79</v>
      </c>
    </row>
    <row r="133" spans="1:14" x14ac:dyDescent="0.2">
      <c r="A133" s="271" t="s">
        <v>376</v>
      </c>
      <c r="B133" s="272">
        <v>17</v>
      </c>
      <c r="C133" s="275" t="s">
        <v>377</v>
      </c>
      <c r="D133" s="10">
        <f t="shared" si="1"/>
        <v>0.8</v>
      </c>
      <c r="E133" s="331">
        <v>0.81</v>
      </c>
      <c r="F133" s="331">
        <v>0.82</v>
      </c>
      <c r="G133" s="331">
        <v>0.8</v>
      </c>
      <c r="H133" s="331">
        <v>0.79</v>
      </c>
      <c r="I133" s="331">
        <v>0.8</v>
      </c>
      <c r="J133" s="331">
        <v>0.78</v>
      </c>
      <c r="K133" s="331">
        <v>0.77</v>
      </c>
      <c r="L133" s="331">
        <v>0.81</v>
      </c>
      <c r="M133" s="331">
        <v>0.8</v>
      </c>
      <c r="N133" s="331">
        <v>0.8</v>
      </c>
    </row>
    <row r="134" spans="1:14" x14ac:dyDescent="0.2">
      <c r="A134" s="271" t="s">
        <v>378</v>
      </c>
      <c r="B134" s="272">
        <v>18</v>
      </c>
      <c r="C134" s="275" t="s">
        <v>379</v>
      </c>
      <c r="D134" s="10">
        <f t="shared" ref="D134:D166" si="2">N134</f>
        <v>0.78</v>
      </c>
      <c r="E134" s="331">
        <v>0.81</v>
      </c>
      <c r="F134" s="331">
        <v>0.82</v>
      </c>
      <c r="G134" s="331">
        <v>0.82</v>
      </c>
      <c r="H134" s="331">
        <v>0.8</v>
      </c>
      <c r="I134" s="331">
        <v>0.83</v>
      </c>
      <c r="J134" s="331">
        <v>0.78</v>
      </c>
      <c r="K134" s="331">
        <v>0.77</v>
      </c>
      <c r="L134" s="331">
        <v>0.78</v>
      </c>
      <c r="M134" s="331">
        <v>0.81</v>
      </c>
      <c r="N134" s="331">
        <v>0.78</v>
      </c>
    </row>
    <row r="135" spans="1:14" x14ac:dyDescent="0.2">
      <c r="A135" s="271" t="s">
        <v>380</v>
      </c>
      <c r="B135" s="272">
        <v>19</v>
      </c>
      <c r="C135" s="275" t="s">
        <v>381</v>
      </c>
      <c r="D135" s="10">
        <f t="shared" si="2"/>
        <v>0.8</v>
      </c>
      <c r="E135" s="331">
        <v>0.84</v>
      </c>
      <c r="F135" s="331">
        <v>0.82</v>
      </c>
      <c r="G135" s="331">
        <v>0.83</v>
      </c>
      <c r="H135" s="331">
        <v>0.81</v>
      </c>
      <c r="I135" s="331">
        <v>0.81</v>
      </c>
      <c r="J135" s="331">
        <v>0.77</v>
      </c>
      <c r="K135" s="331">
        <v>0.79</v>
      </c>
      <c r="L135" s="331">
        <v>0.83</v>
      </c>
      <c r="M135" s="331">
        <v>0.8</v>
      </c>
      <c r="N135" s="331">
        <v>0.8</v>
      </c>
    </row>
    <row r="136" spans="1:14" x14ac:dyDescent="0.2">
      <c r="A136" s="271" t="s">
        <v>382</v>
      </c>
      <c r="B136" s="272">
        <v>21</v>
      </c>
      <c r="C136" s="275" t="s">
        <v>383</v>
      </c>
      <c r="D136" s="10">
        <f t="shared" si="2"/>
        <v>0.78</v>
      </c>
      <c r="E136" s="331">
        <v>0.81</v>
      </c>
      <c r="F136" s="331">
        <v>0.82</v>
      </c>
      <c r="G136" s="331">
        <v>0.79</v>
      </c>
      <c r="H136" s="331">
        <v>0.83</v>
      </c>
      <c r="I136" s="331">
        <v>0.8</v>
      </c>
      <c r="J136" s="331">
        <v>0.79</v>
      </c>
      <c r="K136" s="331">
        <v>0.8</v>
      </c>
      <c r="L136" s="331">
        <v>0.76</v>
      </c>
      <c r="M136" s="331">
        <v>0.77</v>
      </c>
      <c r="N136" s="331">
        <v>0.78</v>
      </c>
    </row>
    <row r="137" spans="1:14" x14ac:dyDescent="0.2">
      <c r="A137" s="271" t="s">
        <v>384</v>
      </c>
      <c r="B137" s="272">
        <v>22</v>
      </c>
      <c r="C137" s="275" t="s">
        <v>385</v>
      </c>
      <c r="D137" s="10">
        <f t="shared" si="2"/>
        <v>0.81</v>
      </c>
      <c r="E137" s="331">
        <v>0.85</v>
      </c>
      <c r="F137" s="331">
        <v>0.84</v>
      </c>
      <c r="G137" s="331">
        <v>0.83</v>
      </c>
      <c r="H137" s="331">
        <v>0.84</v>
      </c>
      <c r="I137" s="331">
        <v>0.81</v>
      </c>
      <c r="J137" s="331">
        <v>0.8</v>
      </c>
      <c r="K137" s="331">
        <v>0.79</v>
      </c>
      <c r="L137" s="331">
        <v>0.81</v>
      </c>
      <c r="M137" s="331">
        <v>0.79</v>
      </c>
      <c r="N137" s="331">
        <v>0.81</v>
      </c>
    </row>
    <row r="138" spans="1:14" x14ac:dyDescent="0.2">
      <c r="A138" s="271" t="s">
        <v>386</v>
      </c>
      <c r="B138" s="272">
        <v>23</v>
      </c>
      <c r="C138" s="275" t="s">
        <v>387</v>
      </c>
      <c r="D138" s="10">
        <f t="shared" si="2"/>
        <v>0.83</v>
      </c>
      <c r="E138" s="331">
        <v>0.83</v>
      </c>
      <c r="F138" s="331">
        <v>0.83</v>
      </c>
      <c r="G138" s="331">
        <v>0.84</v>
      </c>
      <c r="H138" s="331">
        <v>0.86</v>
      </c>
      <c r="I138" s="331">
        <v>0.83</v>
      </c>
      <c r="J138" s="331">
        <v>0.79</v>
      </c>
      <c r="K138" s="331">
        <v>0.8</v>
      </c>
      <c r="L138" s="331">
        <v>0.81</v>
      </c>
      <c r="M138" s="331">
        <v>0.82</v>
      </c>
      <c r="N138" s="331">
        <v>0.83</v>
      </c>
    </row>
    <row r="139" spans="1:14" x14ac:dyDescent="0.2">
      <c r="A139" s="271" t="s">
        <v>388</v>
      </c>
      <c r="B139" s="272">
        <v>24</v>
      </c>
      <c r="C139" s="275" t="s">
        <v>389</v>
      </c>
      <c r="D139" s="10">
        <f t="shared" si="2"/>
        <v>0.84</v>
      </c>
      <c r="E139" s="331">
        <v>0.88</v>
      </c>
      <c r="F139" s="331">
        <v>0.86</v>
      </c>
      <c r="G139" s="331">
        <v>0.86</v>
      </c>
      <c r="H139" s="331">
        <v>0.87</v>
      </c>
      <c r="I139" s="331">
        <v>0.85</v>
      </c>
      <c r="J139" s="331">
        <v>0.84</v>
      </c>
      <c r="K139" s="331">
        <v>0.8</v>
      </c>
      <c r="L139" s="331">
        <v>0.81</v>
      </c>
      <c r="M139" s="331">
        <v>0.82</v>
      </c>
      <c r="N139" s="331">
        <v>0.84</v>
      </c>
    </row>
    <row r="140" spans="1:14" x14ac:dyDescent="0.2">
      <c r="A140" s="271" t="s">
        <v>390</v>
      </c>
      <c r="B140" s="272">
        <v>26</v>
      </c>
      <c r="C140" s="275" t="s">
        <v>391</v>
      </c>
      <c r="D140" s="10">
        <f t="shared" si="2"/>
        <v>0.84</v>
      </c>
      <c r="E140" s="331">
        <v>0.86</v>
      </c>
      <c r="F140" s="331">
        <v>0.85</v>
      </c>
      <c r="G140" s="331">
        <v>0.85</v>
      </c>
      <c r="H140" s="331">
        <v>0.84</v>
      </c>
      <c r="I140" s="331">
        <v>0.84</v>
      </c>
      <c r="J140" s="331">
        <v>0.81</v>
      </c>
      <c r="K140" s="331">
        <v>0.81</v>
      </c>
      <c r="L140" s="331">
        <v>0.82</v>
      </c>
      <c r="M140" s="331">
        <v>0.82</v>
      </c>
      <c r="N140" s="331">
        <v>0.84</v>
      </c>
    </row>
    <row r="141" spans="1:14" x14ac:dyDescent="0.2">
      <c r="A141" s="271" t="s">
        <v>392</v>
      </c>
      <c r="B141" s="272">
        <v>29</v>
      </c>
      <c r="C141" s="275" t="s">
        <v>393</v>
      </c>
      <c r="D141" s="10">
        <f t="shared" si="2"/>
        <v>0.77</v>
      </c>
      <c r="E141" s="331">
        <v>0.83</v>
      </c>
      <c r="F141" s="331">
        <v>0.82</v>
      </c>
      <c r="G141" s="331">
        <v>0.81</v>
      </c>
      <c r="H141" s="331">
        <v>0.8</v>
      </c>
      <c r="I141" s="331">
        <v>0.81</v>
      </c>
      <c r="J141" s="331">
        <v>0.78</v>
      </c>
      <c r="K141" s="331">
        <v>0.77</v>
      </c>
      <c r="L141" s="331">
        <v>0.78</v>
      </c>
      <c r="M141" s="331">
        <v>0.77</v>
      </c>
      <c r="N141" s="331">
        <v>0.77</v>
      </c>
    </row>
    <row r="142" spans="1:14" x14ac:dyDescent="0.2">
      <c r="A142" s="271" t="s">
        <v>394</v>
      </c>
      <c r="B142" s="272">
        <v>30</v>
      </c>
      <c r="C142" s="275" t="s">
        <v>395</v>
      </c>
      <c r="D142" s="10">
        <f t="shared" si="2"/>
        <v>0.73</v>
      </c>
      <c r="E142" s="331">
        <v>0.78</v>
      </c>
      <c r="F142" s="331">
        <v>0.77</v>
      </c>
      <c r="G142" s="331">
        <v>0.77</v>
      </c>
      <c r="H142" s="331">
        <v>0.8</v>
      </c>
      <c r="I142" s="331">
        <v>0.76</v>
      </c>
      <c r="J142" s="331">
        <v>0.75</v>
      </c>
      <c r="K142" s="331">
        <v>0.78</v>
      </c>
      <c r="L142" s="331">
        <v>0.75</v>
      </c>
      <c r="M142" s="331">
        <v>0.75</v>
      </c>
      <c r="N142" s="331">
        <v>0.73</v>
      </c>
    </row>
    <row r="143" spans="1:14" x14ac:dyDescent="0.2">
      <c r="A143" s="271" t="s">
        <v>396</v>
      </c>
      <c r="B143" s="272">
        <v>31</v>
      </c>
      <c r="C143" s="275" t="s">
        <v>397</v>
      </c>
      <c r="D143" s="10">
        <f t="shared" si="2"/>
        <v>0.78</v>
      </c>
      <c r="E143" s="331">
        <v>0.85</v>
      </c>
      <c r="F143" s="331">
        <v>0.85</v>
      </c>
      <c r="G143" s="331">
        <v>0.84</v>
      </c>
      <c r="H143" s="331">
        <v>0.84</v>
      </c>
      <c r="I143" s="331">
        <v>0.82</v>
      </c>
      <c r="J143" s="331">
        <v>0.81</v>
      </c>
      <c r="K143" s="331">
        <v>0.79</v>
      </c>
      <c r="L143" s="331">
        <v>0.8</v>
      </c>
      <c r="M143" s="331">
        <v>0.8</v>
      </c>
      <c r="N143" s="331">
        <v>0.78</v>
      </c>
    </row>
    <row r="144" spans="1:14" x14ac:dyDescent="0.2">
      <c r="A144" s="271" t="s">
        <v>398</v>
      </c>
      <c r="B144" s="272">
        <v>32</v>
      </c>
      <c r="C144" s="275" t="s">
        <v>399</v>
      </c>
      <c r="D144" s="10">
        <f t="shared" si="2"/>
        <v>0.79</v>
      </c>
      <c r="E144" s="331">
        <v>0.8</v>
      </c>
      <c r="F144" s="331">
        <v>0.82</v>
      </c>
      <c r="G144" s="331">
        <v>0.81</v>
      </c>
      <c r="H144" s="331">
        <v>0.82</v>
      </c>
      <c r="I144" s="331">
        <v>0.79</v>
      </c>
      <c r="J144" s="331">
        <v>0.78</v>
      </c>
      <c r="K144" s="331">
        <v>0.81</v>
      </c>
      <c r="L144" s="331">
        <v>0.78</v>
      </c>
      <c r="M144" s="331">
        <v>0.78</v>
      </c>
      <c r="N144" s="331">
        <v>0.79</v>
      </c>
    </row>
    <row r="145" spans="1:14" x14ac:dyDescent="0.2">
      <c r="A145" s="271" t="s">
        <v>400</v>
      </c>
      <c r="B145" s="272">
        <v>33</v>
      </c>
      <c r="C145" s="275" t="s">
        <v>401</v>
      </c>
      <c r="D145" s="10">
        <f t="shared" si="2"/>
        <v>0.78</v>
      </c>
      <c r="E145" s="331">
        <v>0.81</v>
      </c>
      <c r="F145" s="331">
        <v>0.79</v>
      </c>
      <c r="G145" s="331">
        <v>0.8</v>
      </c>
      <c r="H145" s="331">
        <v>0.78</v>
      </c>
      <c r="I145" s="331">
        <v>0.78</v>
      </c>
      <c r="J145" s="331">
        <v>0.77</v>
      </c>
      <c r="K145" s="331">
        <v>0.79</v>
      </c>
      <c r="L145" s="331">
        <v>0.76</v>
      </c>
      <c r="M145" s="331">
        <v>0.79</v>
      </c>
      <c r="N145" s="331">
        <v>0.78</v>
      </c>
    </row>
    <row r="146" spans="1:14" x14ac:dyDescent="0.2">
      <c r="A146" s="271" t="s">
        <v>402</v>
      </c>
      <c r="B146" s="272">
        <v>34</v>
      </c>
      <c r="C146" s="275" t="s">
        <v>403</v>
      </c>
      <c r="D146" s="10">
        <f t="shared" si="2"/>
        <v>0.83</v>
      </c>
      <c r="E146" s="331">
        <v>0.86</v>
      </c>
      <c r="F146" s="331">
        <v>0.87</v>
      </c>
      <c r="G146" s="331">
        <v>0.84</v>
      </c>
      <c r="H146" s="331">
        <v>0.85</v>
      </c>
      <c r="I146" s="331">
        <v>0.82</v>
      </c>
      <c r="J146" s="331">
        <v>0.81</v>
      </c>
      <c r="K146" s="331">
        <v>0.82</v>
      </c>
      <c r="L146" s="331">
        <v>0.81</v>
      </c>
      <c r="M146" s="331">
        <v>0.82</v>
      </c>
      <c r="N146" s="331">
        <v>0.83</v>
      </c>
    </row>
    <row r="147" spans="1:14" x14ac:dyDescent="0.2">
      <c r="A147" s="271" t="s">
        <v>404</v>
      </c>
      <c r="B147" s="272">
        <v>36</v>
      </c>
      <c r="C147" s="275" t="s">
        <v>405</v>
      </c>
      <c r="D147" s="10">
        <f t="shared" si="2"/>
        <v>0.79</v>
      </c>
      <c r="E147" s="331">
        <v>0.84</v>
      </c>
      <c r="F147" s="331">
        <v>0.82</v>
      </c>
      <c r="G147" s="331">
        <v>0.82</v>
      </c>
      <c r="H147" s="331">
        <v>0.83</v>
      </c>
      <c r="I147" s="331">
        <v>0.8</v>
      </c>
      <c r="J147" s="331">
        <v>0.77</v>
      </c>
      <c r="K147" s="331">
        <v>0.79</v>
      </c>
      <c r="L147" s="331">
        <v>0.8</v>
      </c>
      <c r="M147" s="331">
        <v>0.83</v>
      </c>
      <c r="N147" s="331">
        <v>0.79</v>
      </c>
    </row>
    <row r="148" spans="1:14" x14ac:dyDescent="0.2">
      <c r="A148" s="271" t="s">
        <v>406</v>
      </c>
      <c r="B148" s="272">
        <v>37</v>
      </c>
      <c r="C148" s="275" t="s">
        <v>407</v>
      </c>
      <c r="D148" s="10">
        <f t="shared" si="2"/>
        <v>0.76</v>
      </c>
      <c r="E148" s="331">
        <v>0.8</v>
      </c>
      <c r="F148" s="331">
        <v>0.78</v>
      </c>
      <c r="G148" s="331">
        <v>0.78</v>
      </c>
      <c r="H148" s="331">
        <v>0.78</v>
      </c>
      <c r="I148" s="331">
        <v>0.78</v>
      </c>
      <c r="J148" s="331">
        <v>0.76</v>
      </c>
      <c r="K148" s="331">
        <v>0.76</v>
      </c>
      <c r="L148" s="331">
        <v>0.76</v>
      </c>
      <c r="M148" s="331">
        <v>0.76</v>
      </c>
      <c r="N148" s="331">
        <v>0.76</v>
      </c>
    </row>
    <row r="149" spans="1:14" x14ac:dyDescent="0.2">
      <c r="A149" s="271" t="s">
        <v>408</v>
      </c>
      <c r="B149" s="272">
        <v>38</v>
      </c>
      <c r="C149" s="275" t="s">
        <v>409</v>
      </c>
      <c r="D149" s="10">
        <f t="shared" si="2"/>
        <v>0.82</v>
      </c>
      <c r="E149" s="331">
        <v>0.84</v>
      </c>
      <c r="F149" s="331">
        <v>0.86</v>
      </c>
      <c r="G149" s="331">
        <v>0.87</v>
      </c>
      <c r="H149" s="331">
        <v>0.83</v>
      </c>
      <c r="I149" s="331">
        <v>0.83</v>
      </c>
      <c r="J149" s="331">
        <v>0.78</v>
      </c>
      <c r="K149" s="331">
        <v>0.8</v>
      </c>
      <c r="L149" s="331">
        <v>0.83</v>
      </c>
      <c r="M149" s="331">
        <v>0.84</v>
      </c>
      <c r="N149" s="331">
        <v>0.82</v>
      </c>
    </row>
    <row r="150" spans="1:14" x14ac:dyDescent="0.2">
      <c r="A150" s="271" t="s">
        <v>410</v>
      </c>
      <c r="B150" s="272">
        <v>40</v>
      </c>
      <c r="C150" s="275" t="s">
        <v>411</v>
      </c>
      <c r="D150" s="10">
        <f t="shared" si="2"/>
        <v>0.81</v>
      </c>
      <c r="E150" s="331">
        <v>0.82</v>
      </c>
      <c r="F150" s="331">
        <v>0.8</v>
      </c>
      <c r="G150" s="331">
        <v>0.79</v>
      </c>
      <c r="H150" s="331">
        <v>0.83</v>
      </c>
      <c r="I150" s="331">
        <v>0.82</v>
      </c>
      <c r="J150" s="331">
        <v>0.77</v>
      </c>
      <c r="K150" s="331">
        <v>0.77</v>
      </c>
      <c r="L150" s="331">
        <v>0.8</v>
      </c>
      <c r="M150" s="331">
        <v>0.83</v>
      </c>
      <c r="N150" s="331">
        <v>0.81</v>
      </c>
    </row>
    <row r="151" spans="1:14" x14ac:dyDescent="0.2">
      <c r="A151" s="271" t="s">
        <v>412</v>
      </c>
      <c r="B151" s="272">
        <v>41</v>
      </c>
      <c r="C151" s="275" t="s">
        <v>413</v>
      </c>
      <c r="D151" s="10">
        <f t="shared" si="2"/>
        <v>0.79</v>
      </c>
      <c r="E151" s="331">
        <v>0.82</v>
      </c>
      <c r="F151" s="331">
        <v>0.84</v>
      </c>
      <c r="G151" s="331">
        <v>0.83</v>
      </c>
      <c r="H151" s="331">
        <v>0.8</v>
      </c>
      <c r="I151" s="331">
        <v>0.8</v>
      </c>
      <c r="J151" s="331">
        <v>0.77</v>
      </c>
      <c r="K151" s="331">
        <v>0.77</v>
      </c>
      <c r="L151" s="331">
        <v>0.77</v>
      </c>
      <c r="M151" s="331">
        <v>0.8</v>
      </c>
      <c r="N151" s="331">
        <v>0.79</v>
      </c>
    </row>
    <row r="152" spans="1:14" x14ac:dyDescent="0.2">
      <c r="A152" s="271" t="s">
        <v>414</v>
      </c>
      <c r="B152" s="272">
        <v>42</v>
      </c>
      <c r="C152" s="275" t="s">
        <v>415</v>
      </c>
      <c r="D152" s="10">
        <f t="shared" si="2"/>
        <v>0.81</v>
      </c>
      <c r="E152" s="331">
        <v>0.85</v>
      </c>
      <c r="F152" s="331">
        <v>0.83</v>
      </c>
      <c r="G152" s="331">
        <v>0.83</v>
      </c>
      <c r="H152" s="331">
        <v>0.85</v>
      </c>
      <c r="I152" s="331">
        <v>0.85</v>
      </c>
      <c r="J152" s="331">
        <v>0.8</v>
      </c>
      <c r="K152" s="331">
        <v>0.79</v>
      </c>
      <c r="L152" s="331">
        <v>0.81</v>
      </c>
      <c r="M152" s="331">
        <v>0.82</v>
      </c>
      <c r="N152" s="331">
        <v>0.81</v>
      </c>
    </row>
    <row r="153" spans="1:14" x14ac:dyDescent="0.2">
      <c r="A153" s="271" t="s">
        <v>416</v>
      </c>
      <c r="B153" s="272">
        <v>43</v>
      </c>
      <c r="C153" s="275" t="s">
        <v>417</v>
      </c>
      <c r="D153" s="10">
        <f t="shared" si="2"/>
        <v>0.83</v>
      </c>
      <c r="E153" s="331">
        <v>0.86</v>
      </c>
      <c r="F153" s="331">
        <v>0.87</v>
      </c>
      <c r="G153" s="331">
        <v>0.84</v>
      </c>
      <c r="H153" s="331">
        <v>0.86</v>
      </c>
      <c r="I153" s="331">
        <v>0.85</v>
      </c>
      <c r="J153" s="331">
        <v>0.82</v>
      </c>
      <c r="K153" s="331">
        <v>0.86</v>
      </c>
      <c r="L153" s="331">
        <v>0.83</v>
      </c>
      <c r="M153" s="331">
        <v>0.83</v>
      </c>
      <c r="N153" s="331">
        <v>0.83</v>
      </c>
    </row>
    <row r="154" spans="1:14" x14ac:dyDescent="0.2">
      <c r="A154" s="271" t="s">
        <v>418</v>
      </c>
      <c r="B154" s="272">
        <v>44</v>
      </c>
      <c r="C154" s="275" t="s">
        <v>419</v>
      </c>
      <c r="D154" s="10">
        <f t="shared" si="2"/>
        <v>0.81</v>
      </c>
      <c r="E154" s="331">
        <v>0.82</v>
      </c>
      <c r="F154" s="331">
        <v>0.83</v>
      </c>
      <c r="G154" s="331">
        <v>0.82</v>
      </c>
      <c r="H154" s="331">
        <v>0.81</v>
      </c>
      <c r="I154" s="331">
        <v>0.8</v>
      </c>
      <c r="J154" s="331">
        <v>0.78</v>
      </c>
      <c r="K154" s="331">
        <v>0.78</v>
      </c>
      <c r="L154" s="331">
        <v>0.79</v>
      </c>
      <c r="M154" s="331">
        <v>0.8</v>
      </c>
      <c r="N154" s="331">
        <v>0.81</v>
      </c>
    </row>
    <row r="155" spans="1:14" x14ac:dyDescent="0.2">
      <c r="A155" s="271" t="s">
        <v>420</v>
      </c>
      <c r="B155" s="272">
        <v>45</v>
      </c>
      <c r="C155" s="275" t="s">
        <v>421</v>
      </c>
      <c r="D155" s="10">
        <f t="shared" si="2"/>
        <v>0.84</v>
      </c>
      <c r="E155" s="331">
        <v>0.84</v>
      </c>
      <c r="F155" s="331">
        <v>0.85</v>
      </c>
      <c r="G155" s="331">
        <v>0.84</v>
      </c>
      <c r="H155" s="331">
        <v>0.83</v>
      </c>
      <c r="I155" s="331">
        <v>0.84</v>
      </c>
      <c r="J155" s="331">
        <v>0.83</v>
      </c>
      <c r="K155" s="331">
        <v>0.83</v>
      </c>
      <c r="L155" s="331">
        <v>0.84</v>
      </c>
      <c r="M155" s="331">
        <v>0.83</v>
      </c>
      <c r="N155" s="331">
        <v>0.84</v>
      </c>
    </row>
    <row r="156" spans="1:14" x14ac:dyDescent="0.2">
      <c r="A156" s="271" t="s">
        <v>422</v>
      </c>
      <c r="B156" s="272">
        <v>47</v>
      </c>
      <c r="C156" s="277" t="s">
        <v>423</v>
      </c>
      <c r="D156" s="10">
        <f t="shared" si="2"/>
        <v>0.82</v>
      </c>
      <c r="E156" s="331">
        <v>0.82</v>
      </c>
      <c r="F156" s="331">
        <v>0.84</v>
      </c>
      <c r="G156" s="331">
        <v>0.86</v>
      </c>
      <c r="H156" s="331">
        <v>0.82</v>
      </c>
      <c r="I156" s="331">
        <v>0.8</v>
      </c>
      <c r="J156" s="331">
        <v>0.81</v>
      </c>
      <c r="K156" s="331">
        <v>0.78</v>
      </c>
      <c r="L156" s="331">
        <v>0.79</v>
      </c>
      <c r="M156" s="331">
        <v>0.83</v>
      </c>
      <c r="N156" s="331">
        <v>0.82</v>
      </c>
    </row>
    <row r="157" spans="1:14" x14ac:dyDescent="0.2">
      <c r="A157" s="278" t="s">
        <v>489</v>
      </c>
      <c r="B157" s="278"/>
      <c r="C157" s="279" t="s">
        <v>428</v>
      </c>
      <c r="D157" s="10">
        <f t="shared" si="2"/>
        <v>0.71</v>
      </c>
      <c r="E157" s="331">
        <v>0.73</v>
      </c>
      <c r="F157" s="331">
        <v>0.74</v>
      </c>
      <c r="G157" s="331">
        <v>0.74</v>
      </c>
      <c r="H157" s="331">
        <v>0.74</v>
      </c>
      <c r="I157" s="331">
        <v>0.72</v>
      </c>
      <c r="J157" s="331">
        <v>0.69</v>
      </c>
      <c r="K157" s="331">
        <v>0.7</v>
      </c>
      <c r="L157" s="331">
        <v>0.7</v>
      </c>
      <c r="M157" s="331">
        <v>0.7</v>
      </c>
      <c r="N157" s="331">
        <v>0.71</v>
      </c>
    </row>
    <row r="158" spans="1:14" x14ac:dyDescent="0.2">
      <c r="A158" s="278" t="s">
        <v>490</v>
      </c>
      <c r="B158" s="278"/>
      <c r="C158" s="279" t="s">
        <v>429</v>
      </c>
      <c r="D158" s="10">
        <f t="shared" si="2"/>
        <v>0.73</v>
      </c>
      <c r="E158" s="331">
        <v>0.76</v>
      </c>
      <c r="F158" s="331">
        <v>0.76</v>
      </c>
      <c r="G158" s="331">
        <v>0.76</v>
      </c>
      <c r="H158" s="331">
        <v>0.76</v>
      </c>
      <c r="I158" s="331">
        <v>0.74</v>
      </c>
      <c r="J158" s="331">
        <v>0.72</v>
      </c>
      <c r="K158" s="331">
        <v>0.73</v>
      </c>
      <c r="L158" s="331">
        <v>0.72</v>
      </c>
      <c r="M158" s="331">
        <v>0.73</v>
      </c>
      <c r="N158" s="331">
        <v>0.73</v>
      </c>
    </row>
    <row r="159" spans="1:14" x14ac:dyDescent="0.2">
      <c r="A159" s="278" t="s">
        <v>491</v>
      </c>
      <c r="B159" s="278"/>
      <c r="C159" s="279" t="s">
        <v>734</v>
      </c>
      <c r="D159" s="10">
        <f t="shared" si="2"/>
        <v>0.75</v>
      </c>
      <c r="E159" s="331">
        <v>0.78</v>
      </c>
      <c r="F159" s="331">
        <v>0.78</v>
      </c>
      <c r="G159" s="331">
        <v>0.78</v>
      </c>
      <c r="H159" s="331">
        <v>0.78</v>
      </c>
      <c r="I159" s="331">
        <v>0.76</v>
      </c>
      <c r="J159" s="331">
        <v>0.73</v>
      </c>
      <c r="K159" s="331">
        <v>0.73</v>
      </c>
      <c r="L159" s="331">
        <v>0.72</v>
      </c>
      <c r="M159" s="331">
        <v>0.75</v>
      </c>
      <c r="N159" s="331">
        <v>0.75</v>
      </c>
    </row>
    <row r="160" spans="1:14" x14ac:dyDescent="0.2">
      <c r="A160" s="278" t="s">
        <v>492</v>
      </c>
      <c r="B160" s="278"/>
      <c r="C160" s="279" t="s">
        <v>431</v>
      </c>
      <c r="D160" s="10">
        <f t="shared" si="2"/>
        <v>0.77</v>
      </c>
      <c r="E160" s="331">
        <v>0.8</v>
      </c>
      <c r="F160" s="331">
        <v>0.8</v>
      </c>
      <c r="G160" s="331">
        <v>0.8</v>
      </c>
      <c r="H160" s="331">
        <v>0.8</v>
      </c>
      <c r="I160" s="331">
        <v>0.78</v>
      </c>
      <c r="J160" s="331">
        <v>0.77</v>
      </c>
      <c r="K160" s="331">
        <v>0.76</v>
      </c>
      <c r="L160" s="331">
        <v>0.77</v>
      </c>
      <c r="M160" s="331">
        <v>0.77</v>
      </c>
      <c r="N160" s="331">
        <v>0.77</v>
      </c>
    </row>
    <row r="161" spans="1:14" x14ac:dyDescent="0.2">
      <c r="A161" s="278" t="s">
        <v>493</v>
      </c>
      <c r="B161" s="278"/>
      <c r="C161" s="279" t="s">
        <v>432</v>
      </c>
      <c r="D161" s="10">
        <f t="shared" si="2"/>
        <v>0.75</v>
      </c>
      <c r="E161" s="331">
        <v>0.79</v>
      </c>
      <c r="F161" s="331">
        <v>0.78</v>
      </c>
      <c r="G161" s="331">
        <v>0.78</v>
      </c>
      <c r="H161" s="331">
        <v>0.77</v>
      </c>
      <c r="I161" s="331">
        <v>0.75</v>
      </c>
      <c r="J161" s="331">
        <v>0.73</v>
      </c>
      <c r="K161" s="331">
        <v>0.73</v>
      </c>
      <c r="L161" s="331">
        <v>0.73</v>
      </c>
      <c r="M161" s="331">
        <v>0.74</v>
      </c>
      <c r="N161" s="331">
        <v>0.75</v>
      </c>
    </row>
    <row r="162" spans="1:14" x14ac:dyDescent="0.2">
      <c r="A162" s="278" t="s">
        <v>494</v>
      </c>
      <c r="B162" s="278"/>
      <c r="C162" s="279" t="s">
        <v>735</v>
      </c>
      <c r="D162" s="10">
        <f t="shared" si="2"/>
        <v>0.81</v>
      </c>
      <c r="E162" s="331">
        <v>0.84</v>
      </c>
      <c r="F162" s="331">
        <v>0.83</v>
      </c>
      <c r="G162" s="331">
        <v>0.83</v>
      </c>
      <c r="H162" s="331">
        <v>0.83</v>
      </c>
      <c r="I162" s="331">
        <v>0.81</v>
      </c>
      <c r="J162" s="331">
        <v>0.79</v>
      </c>
      <c r="K162" s="331">
        <v>0.8</v>
      </c>
      <c r="L162" s="331">
        <v>0.8</v>
      </c>
      <c r="M162" s="331">
        <v>0.8</v>
      </c>
      <c r="N162" s="331">
        <v>0.81</v>
      </c>
    </row>
    <row r="163" spans="1:14" x14ac:dyDescent="0.2">
      <c r="A163" s="278" t="s">
        <v>495</v>
      </c>
      <c r="B163" s="278"/>
      <c r="C163" s="279" t="s">
        <v>427</v>
      </c>
      <c r="D163" s="10">
        <f t="shared" si="2"/>
        <v>0.78</v>
      </c>
      <c r="E163" s="331">
        <v>0.76</v>
      </c>
      <c r="F163" s="331">
        <v>0.75</v>
      </c>
      <c r="G163" s="331">
        <v>0.76</v>
      </c>
      <c r="H163" s="331">
        <v>0.77</v>
      </c>
      <c r="I163" s="331">
        <v>0.77</v>
      </c>
      <c r="J163" s="331">
        <v>0.75</v>
      </c>
      <c r="K163" s="331">
        <v>0.75</v>
      </c>
      <c r="L163" s="331">
        <v>0.75</v>
      </c>
      <c r="M163" s="331">
        <v>0.77</v>
      </c>
      <c r="N163" s="331">
        <v>0.78</v>
      </c>
    </row>
    <row r="164" spans="1:14" x14ac:dyDescent="0.2">
      <c r="A164" s="278" t="s">
        <v>496</v>
      </c>
      <c r="B164" s="278"/>
      <c r="C164" s="279" t="s">
        <v>426</v>
      </c>
      <c r="D164" s="10">
        <f t="shared" si="2"/>
        <v>0.81</v>
      </c>
      <c r="E164" s="331">
        <v>0.84</v>
      </c>
      <c r="F164" s="331">
        <v>0.84</v>
      </c>
      <c r="G164" s="331">
        <v>0.83</v>
      </c>
      <c r="H164" s="331">
        <v>0.83</v>
      </c>
      <c r="I164" s="331">
        <v>0.83</v>
      </c>
      <c r="J164" s="331">
        <v>0.8</v>
      </c>
      <c r="K164" s="331">
        <v>0.8</v>
      </c>
      <c r="L164" s="331">
        <v>0.8</v>
      </c>
      <c r="M164" s="331">
        <v>0.8</v>
      </c>
      <c r="N164" s="331">
        <v>0.81</v>
      </c>
    </row>
    <row r="165" spans="1:14" x14ac:dyDescent="0.2">
      <c r="A165" s="278" t="s">
        <v>497</v>
      </c>
      <c r="B165" s="278"/>
      <c r="C165" s="279" t="s">
        <v>433</v>
      </c>
      <c r="D165" s="10">
        <f t="shared" si="2"/>
        <v>0.79</v>
      </c>
      <c r="E165" s="331">
        <v>0.82</v>
      </c>
      <c r="F165" s="331">
        <v>0.81</v>
      </c>
      <c r="G165" s="331">
        <v>0.81</v>
      </c>
      <c r="H165" s="331">
        <v>0.81</v>
      </c>
      <c r="I165" s="331">
        <v>0.81</v>
      </c>
      <c r="J165" s="331">
        <v>0.78</v>
      </c>
      <c r="K165" s="331">
        <v>0.78</v>
      </c>
      <c r="L165" s="331">
        <v>0.78</v>
      </c>
      <c r="M165" s="331">
        <v>0.79</v>
      </c>
      <c r="N165" s="331">
        <v>0.79</v>
      </c>
    </row>
    <row r="166" spans="1:14" x14ac:dyDescent="0.2">
      <c r="A166" s="280" t="s">
        <v>498</v>
      </c>
      <c r="B166" s="280"/>
      <c r="C166" s="281" t="s">
        <v>424</v>
      </c>
      <c r="D166" s="369">
        <f t="shared" si="2"/>
        <v>0.77</v>
      </c>
      <c r="E166" s="351">
        <v>0.79</v>
      </c>
      <c r="F166" s="351">
        <v>0.79</v>
      </c>
      <c r="G166" s="351">
        <v>0.79</v>
      </c>
      <c r="H166" s="351">
        <v>0.79</v>
      </c>
      <c r="I166" s="351">
        <v>0.78</v>
      </c>
      <c r="J166" s="351">
        <v>0.76</v>
      </c>
      <c r="K166" s="351">
        <v>0.76</v>
      </c>
      <c r="L166" s="351">
        <v>0.76</v>
      </c>
      <c r="M166" s="351">
        <v>0.77</v>
      </c>
      <c r="N166" s="351">
        <v>0.77</v>
      </c>
    </row>
    <row r="168" spans="1:14" x14ac:dyDescent="0.2">
      <c r="A168" s="355" t="s">
        <v>838</v>
      </c>
    </row>
    <row r="169" spans="1:14" x14ac:dyDescent="0.2">
      <c r="A169" s="355" t="s">
        <v>839</v>
      </c>
    </row>
    <row r="170" spans="1:14" x14ac:dyDescent="0.2">
      <c r="A170" s="355" t="s">
        <v>840</v>
      </c>
    </row>
    <row r="171" spans="1:14" x14ac:dyDescent="0.2">
      <c r="A171" s="9" t="s">
        <v>841</v>
      </c>
    </row>
    <row r="172" spans="1:14" x14ac:dyDescent="0.2">
      <c r="A172" s="9" t="s">
        <v>842</v>
      </c>
    </row>
    <row r="173" spans="1:14" ht="15" x14ac:dyDescent="0.2">
      <c r="A173" s="13"/>
    </row>
    <row r="174" spans="1:14" x14ac:dyDescent="0.2">
      <c r="A174" s="334" t="s">
        <v>826</v>
      </c>
    </row>
  </sheetData>
  <mergeCells count="1">
    <mergeCell ref="E3:N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9"/>
  </sheetPr>
  <dimension ref="A1:N174"/>
  <sheetViews>
    <sheetView topLeftCell="A129" zoomScale="80" zoomScaleNormal="80" workbookViewId="0">
      <selection activeCell="N57" sqref="N57"/>
    </sheetView>
  </sheetViews>
  <sheetFormatPr defaultRowHeight="12.75" x14ac:dyDescent="0.2"/>
  <cols>
    <col min="1" max="1" width="10.21875" style="9" bestFit="1" customWidth="1"/>
    <col min="2" max="2" width="8.88671875" style="9"/>
    <col min="3" max="3" width="37" style="9" bestFit="1" customWidth="1"/>
    <col min="4" max="16384" width="8.88671875" style="9"/>
  </cols>
  <sheetData>
    <row r="1" spans="1:14" ht="18" x14ac:dyDescent="0.25">
      <c r="A1" s="8" t="s">
        <v>487</v>
      </c>
    </row>
    <row r="2" spans="1:14" ht="18" x14ac:dyDescent="0.25">
      <c r="A2" s="8"/>
      <c r="C2" s="9">
        <v>1</v>
      </c>
      <c r="D2" s="9">
        <v>2</v>
      </c>
      <c r="E2" s="9">
        <v>3</v>
      </c>
      <c r="F2" s="9">
        <v>4</v>
      </c>
      <c r="G2" s="9">
        <v>5</v>
      </c>
      <c r="H2" s="9">
        <v>6</v>
      </c>
      <c r="I2" s="9">
        <v>7</v>
      </c>
      <c r="J2" s="9">
        <v>8</v>
      </c>
      <c r="K2" s="9">
        <v>9</v>
      </c>
      <c r="L2" s="9">
        <v>10</v>
      </c>
      <c r="M2" s="9">
        <v>11</v>
      </c>
      <c r="N2" s="9">
        <v>12</v>
      </c>
    </row>
    <row r="3" spans="1:14" x14ac:dyDescent="0.2">
      <c r="E3" s="575" t="s">
        <v>737</v>
      </c>
      <c r="F3" s="575"/>
      <c r="G3" s="575"/>
      <c r="H3" s="575"/>
      <c r="I3" s="575"/>
      <c r="J3" s="575"/>
      <c r="K3" s="575"/>
      <c r="L3" s="575"/>
      <c r="M3" s="575"/>
      <c r="N3" s="575"/>
    </row>
    <row r="4" spans="1:14" ht="38.25" x14ac:dyDescent="0.2">
      <c r="A4" s="12" t="s">
        <v>0</v>
      </c>
      <c r="B4" s="12" t="s">
        <v>1</v>
      </c>
      <c r="C4" s="12" t="s">
        <v>2</v>
      </c>
      <c r="D4" s="12" t="s">
        <v>3</v>
      </c>
      <c r="E4" s="12" t="s">
        <v>425</v>
      </c>
      <c r="F4" s="12" t="s">
        <v>434</v>
      </c>
      <c r="G4" s="12" t="s">
        <v>435</v>
      </c>
      <c r="H4" s="12" t="s">
        <v>436</v>
      </c>
      <c r="I4" s="12" t="s">
        <v>437</v>
      </c>
      <c r="J4" s="12" t="s">
        <v>438</v>
      </c>
      <c r="K4" s="12" t="s">
        <v>439</v>
      </c>
      <c r="L4" s="12" t="s">
        <v>440</v>
      </c>
      <c r="M4" s="12" t="s">
        <v>441</v>
      </c>
      <c r="N4" s="12" t="s">
        <v>442</v>
      </c>
    </row>
    <row r="5" spans="1:14" x14ac:dyDescent="0.2">
      <c r="A5" s="271" t="s">
        <v>4</v>
      </c>
      <c r="B5" s="272" t="s">
        <v>5</v>
      </c>
      <c r="C5" s="273" t="s">
        <v>6</v>
      </c>
      <c r="D5" s="331">
        <f>N5</f>
        <v>0.6</v>
      </c>
      <c r="E5" s="331">
        <v>0.6</v>
      </c>
      <c r="F5" s="331">
        <v>0.59</v>
      </c>
      <c r="G5" s="331">
        <v>0.59</v>
      </c>
      <c r="H5" s="331">
        <v>0.61</v>
      </c>
      <c r="I5" s="331">
        <v>0.56999999999999995</v>
      </c>
      <c r="J5" s="331">
        <v>0.56000000000000005</v>
      </c>
      <c r="K5" s="331">
        <v>0.59</v>
      </c>
      <c r="L5" s="331">
        <v>0.56999999999999995</v>
      </c>
      <c r="M5" s="331">
        <v>0.57999999999999996</v>
      </c>
      <c r="N5" s="331">
        <v>0.6</v>
      </c>
    </row>
    <row r="6" spans="1:14" x14ac:dyDescent="0.2">
      <c r="A6" s="271" t="s">
        <v>7</v>
      </c>
      <c r="B6" s="272" t="s">
        <v>8</v>
      </c>
      <c r="C6" s="275" t="s">
        <v>9</v>
      </c>
      <c r="D6" s="331">
        <f t="shared" ref="D6:D69" si="0">N6</f>
        <v>0.56000000000000005</v>
      </c>
      <c r="E6" s="331">
        <v>0.59</v>
      </c>
      <c r="F6" s="331">
        <v>0.61</v>
      </c>
      <c r="G6" s="331">
        <v>0.61</v>
      </c>
      <c r="H6" s="331">
        <v>0.62</v>
      </c>
      <c r="I6" s="331">
        <v>0.6</v>
      </c>
      <c r="J6" s="331">
        <v>0.59</v>
      </c>
      <c r="K6" s="331">
        <v>0.55000000000000004</v>
      </c>
      <c r="L6" s="331">
        <v>0.53</v>
      </c>
      <c r="M6" s="331">
        <v>0.54</v>
      </c>
      <c r="N6" s="331">
        <v>0.56000000000000005</v>
      </c>
    </row>
    <row r="7" spans="1:14" x14ac:dyDescent="0.2">
      <c r="A7" s="271" t="s">
        <v>10</v>
      </c>
      <c r="B7" s="272" t="s">
        <v>11</v>
      </c>
      <c r="C7" s="275" t="s">
        <v>12</v>
      </c>
      <c r="D7" s="331">
        <f t="shared" si="0"/>
        <v>0.65</v>
      </c>
      <c r="E7" s="331">
        <v>0.66</v>
      </c>
      <c r="F7" s="331">
        <v>0.63</v>
      </c>
      <c r="G7" s="331">
        <v>0.64</v>
      </c>
      <c r="H7" s="331">
        <v>0.63</v>
      </c>
      <c r="I7" s="331">
        <v>0.62</v>
      </c>
      <c r="J7" s="331">
        <v>0.57999999999999996</v>
      </c>
      <c r="K7" s="331">
        <v>0.6</v>
      </c>
      <c r="L7" s="331">
        <v>0.59</v>
      </c>
      <c r="M7" s="331">
        <v>0.6</v>
      </c>
      <c r="N7" s="331">
        <v>0.65</v>
      </c>
    </row>
    <row r="8" spans="1:14" x14ac:dyDescent="0.2">
      <c r="A8" s="271" t="s">
        <v>13</v>
      </c>
      <c r="B8" s="272" t="s">
        <v>14</v>
      </c>
      <c r="C8" s="275" t="s">
        <v>15</v>
      </c>
      <c r="D8" s="331">
        <f t="shared" si="0"/>
        <v>0.66</v>
      </c>
      <c r="E8" s="331">
        <v>0.65</v>
      </c>
      <c r="F8" s="331">
        <v>0.69</v>
      </c>
      <c r="G8" s="331">
        <v>0.65</v>
      </c>
      <c r="H8" s="331">
        <v>0.67</v>
      </c>
      <c r="I8" s="331">
        <v>0.62</v>
      </c>
      <c r="J8" s="331">
        <v>0.67</v>
      </c>
      <c r="K8" s="331">
        <v>0.67</v>
      </c>
      <c r="L8" s="331">
        <v>0.63</v>
      </c>
      <c r="M8" s="331">
        <v>0.66</v>
      </c>
      <c r="N8" s="331">
        <v>0.66</v>
      </c>
    </row>
    <row r="9" spans="1:14" x14ac:dyDescent="0.2">
      <c r="A9" s="271" t="s">
        <v>16</v>
      </c>
      <c r="B9" s="272" t="s">
        <v>17</v>
      </c>
      <c r="C9" s="275" t="s">
        <v>18</v>
      </c>
      <c r="D9" s="331">
        <f t="shared" si="0"/>
        <v>0.71</v>
      </c>
      <c r="E9" s="331">
        <v>0.71</v>
      </c>
      <c r="F9" s="331">
        <v>0.67</v>
      </c>
      <c r="G9" s="331">
        <v>0.71</v>
      </c>
      <c r="H9" s="331">
        <v>0.65</v>
      </c>
      <c r="I9" s="331">
        <v>0.65</v>
      </c>
      <c r="J9" s="331">
        <v>0.65</v>
      </c>
      <c r="K9" s="331">
        <v>0.67</v>
      </c>
      <c r="L9" s="331">
        <v>0.64</v>
      </c>
      <c r="M9" s="331">
        <v>0.64</v>
      </c>
      <c r="N9" s="331">
        <v>0.71</v>
      </c>
    </row>
    <row r="10" spans="1:14" x14ac:dyDescent="0.2">
      <c r="A10" s="271" t="s">
        <v>19</v>
      </c>
      <c r="B10" s="272" t="s">
        <v>20</v>
      </c>
      <c r="C10" s="275" t="s">
        <v>21</v>
      </c>
      <c r="D10" s="331">
        <f t="shared" si="0"/>
        <v>0.65</v>
      </c>
      <c r="E10" s="331">
        <v>0.64</v>
      </c>
      <c r="F10" s="331">
        <v>0.63</v>
      </c>
      <c r="G10" s="331">
        <v>0.64</v>
      </c>
      <c r="H10" s="331">
        <v>0.66</v>
      </c>
      <c r="I10" s="331">
        <v>0.63</v>
      </c>
      <c r="J10" s="331">
        <v>0.63</v>
      </c>
      <c r="K10" s="331">
        <v>0.64</v>
      </c>
      <c r="L10" s="331">
        <v>0.65</v>
      </c>
      <c r="M10" s="331">
        <v>0.67</v>
      </c>
      <c r="N10" s="331">
        <v>0.65</v>
      </c>
    </row>
    <row r="11" spans="1:14" x14ac:dyDescent="0.2">
      <c r="A11" s="271" t="s">
        <v>22</v>
      </c>
      <c r="B11" s="272" t="s">
        <v>23</v>
      </c>
      <c r="C11" s="275" t="s">
        <v>24</v>
      </c>
      <c r="D11" s="331">
        <f t="shared" si="0"/>
        <v>0.76</v>
      </c>
      <c r="E11" s="331">
        <v>0.71</v>
      </c>
      <c r="F11" s="331">
        <v>0.75</v>
      </c>
      <c r="G11" s="331">
        <v>0.75</v>
      </c>
      <c r="H11" s="331">
        <v>0.71</v>
      </c>
      <c r="I11" s="331">
        <v>0.72</v>
      </c>
      <c r="J11" s="331">
        <v>0.68</v>
      </c>
      <c r="K11" s="331">
        <v>0.73</v>
      </c>
      <c r="L11" s="331">
        <v>0.68</v>
      </c>
      <c r="M11" s="331">
        <v>0.7</v>
      </c>
      <c r="N11" s="331">
        <v>0.76</v>
      </c>
    </row>
    <row r="12" spans="1:14" x14ac:dyDescent="0.2">
      <c r="A12" s="271" t="s">
        <v>25</v>
      </c>
      <c r="B12" s="272" t="s">
        <v>26</v>
      </c>
      <c r="C12" s="275" t="s">
        <v>27</v>
      </c>
      <c r="D12" s="331">
        <f t="shared" si="0"/>
        <v>0.57999999999999996</v>
      </c>
      <c r="E12" s="331">
        <v>0.6</v>
      </c>
      <c r="F12" s="331">
        <v>0.56000000000000005</v>
      </c>
      <c r="G12" s="331">
        <v>0.56999999999999995</v>
      </c>
      <c r="H12" s="331">
        <v>0.57999999999999996</v>
      </c>
      <c r="I12" s="331">
        <v>0.56999999999999995</v>
      </c>
      <c r="J12" s="331">
        <v>0.57999999999999996</v>
      </c>
      <c r="K12" s="331">
        <v>0.56999999999999995</v>
      </c>
      <c r="L12" s="331">
        <v>0.54</v>
      </c>
      <c r="M12" s="331">
        <v>0.57999999999999996</v>
      </c>
      <c r="N12" s="331">
        <v>0.57999999999999996</v>
      </c>
    </row>
    <row r="13" spans="1:14" x14ac:dyDescent="0.2">
      <c r="A13" s="271" t="s">
        <v>28</v>
      </c>
      <c r="B13" s="272" t="s">
        <v>29</v>
      </c>
      <c r="C13" s="275" t="s">
        <v>30</v>
      </c>
      <c r="D13" s="331">
        <f t="shared" si="0"/>
        <v>0.67</v>
      </c>
      <c r="E13" s="331">
        <v>0.64</v>
      </c>
      <c r="F13" s="331">
        <v>0.64</v>
      </c>
      <c r="G13" s="331">
        <v>0.64</v>
      </c>
      <c r="H13" s="331">
        <v>0.61</v>
      </c>
      <c r="I13" s="331">
        <v>0.66</v>
      </c>
      <c r="J13" s="331">
        <v>0.64</v>
      </c>
      <c r="K13" s="331">
        <v>0.65</v>
      </c>
      <c r="L13" s="331">
        <v>0.63</v>
      </c>
      <c r="M13" s="331">
        <v>0.62</v>
      </c>
      <c r="N13" s="331">
        <v>0.67</v>
      </c>
    </row>
    <row r="14" spans="1:14" x14ac:dyDescent="0.2">
      <c r="A14" s="271" t="s">
        <v>31</v>
      </c>
      <c r="B14" s="272" t="s">
        <v>32</v>
      </c>
      <c r="C14" s="275" t="s">
        <v>33</v>
      </c>
      <c r="D14" s="331">
        <f t="shared" si="0"/>
        <v>0.56999999999999995</v>
      </c>
      <c r="E14" s="331">
        <v>0.6</v>
      </c>
      <c r="F14" s="331">
        <v>0.57999999999999996</v>
      </c>
      <c r="G14" s="331">
        <v>0.59</v>
      </c>
      <c r="H14" s="331">
        <v>0.6</v>
      </c>
      <c r="I14" s="331">
        <v>0.57999999999999996</v>
      </c>
      <c r="J14" s="331">
        <v>0.56000000000000005</v>
      </c>
      <c r="K14" s="331">
        <v>0.56000000000000005</v>
      </c>
      <c r="L14" s="331">
        <v>0.56000000000000005</v>
      </c>
      <c r="M14" s="331">
        <v>0.59</v>
      </c>
      <c r="N14" s="331">
        <v>0.56999999999999995</v>
      </c>
    </row>
    <row r="15" spans="1:14" x14ac:dyDescent="0.2">
      <c r="A15" s="271" t="s">
        <v>34</v>
      </c>
      <c r="B15" s="272" t="s">
        <v>35</v>
      </c>
      <c r="C15" s="275" t="s">
        <v>36</v>
      </c>
      <c r="D15" s="331">
        <f t="shared" si="0"/>
        <v>0.71</v>
      </c>
      <c r="E15" s="331">
        <v>0.68</v>
      </c>
      <c r="F15" s="331">
        <v>0.68</v>
      </c>
      <c r="G15" s="331">
        <v>0.71</v>
      </c>
      <c r="H15" s="331">
        <v>0.71</v>
      </c>
      <c r="I15" s="331">
        <v>0.69</v>
      </c>
      <c r="J15" s="331">
        <v>0.69</v>
      </c>
      <c r="K15" s="331">
        <v>0.7</v>
      </c>
      <c r="L15" s="331">
        <v>0.72</v>
      </c>
      <c r="M15" s="331">
        <v>0.68</v>
      </c>
      <c r="N15" s="331">
        <v>0.71</v>
      </c>
    </row>
    <row r="16" spans="1:14" x14ac:dyDescent="0.2">
      <c r="A16" s="271" t="s">
        <v>37</v>
      </c>
      <c r="B16" s="272" t="s">
        <v>38</v>
      </c>
      <c r="C16" s="275" t="s">
        <v>39</v>
      </c>
      <c r="D16" s="331">
        <f t="shared" si="0"/>
        <v>0.64</v>
      </c>
      <c r="E16" s="331">
        <v>0.62</v>
      </c>
      <c r="F16" s="331">
        <v>0.61</v>
      </c>
      <c r="G16" s="331">
        <v>0.65</v>
      </c>
      <c r="H16" s="331">
        <v>0.67</v>
      </c>
      <c r="I16" s="331">
        <v>0.62</v>
      </c>
      <c r="J16" s="331">
        <v>0.65</v>
      </c>
      <c r="K16" s="331">
        <v>0.66</v>
      </c>
      <c r="L16" s="331">
        <v>0.63</v>
      </c>
      <c r="M16" s="331">
        <v>0.63</v>
      </c>
      <c r="N16" s="331">
        <v>0.64</v>
      </c>
    </row>
    <row r="17" spans="1:14" x14ac:dyDescent="0.2">
      <c r="A17" s="271" t="s">
        <v>40</v>
      </c>
      <c r="B17" s="272" t="s">
        <v>41</v>
      </c>
      <c r="C17" s="275" t="s">
        <v>42</v>
      </c>
      <c r="D17" s="331">
        <f t="shared" si="0"/>
        <v>0.71</v>
      </c>
      <c r="E17" s="331">
        <v>0.64</v>
      </c>
      <c r="F17" s="331">
        <v>0.67</v>
      </c>
      <c r="G17" s="331">
        <v>0.66</v>
      </c>
      <c r="H17" s="331">
        <v>0.67</v>
      </c>
      <c r="I17" s="331">
        <v>0.65</v>
      </c>
      <c r="J17" s="331">
        <v>0.67</v>
      </c>
      <c r="K17" s="331">
        <v>0.68</v>
      </c>
      <c r="L17" s="331">
        <v>0.67</v>
      </c>
      <c r="M17" s="331">
        <v>0.68</v>
      </c>
      <c r="N17" s="331">
        <v>0.71</v>
      </c>
    </row>
    <row r="18" spans="1:14" x14ac:dyDescent="0.2">
      <c r="A18" s="271" t="s">
        <v>43</v>
      </c>
      <c r="B18" s="272" t="s">
        <v>44</v>
      </c>
      <c r="C18" s="275" t="s">
        <v>45</v>
      </c>
      <c r="D18" s="331">
        <f t="shared" si="0"/>
        <v>0.72</v>
      </c>
      <c r="E18" s="331">
        <v>0.72</v>
      </c>
      <c r="F18" s="331">
        <v>0.72</v>
      </c>
      <c r="G18" s="331">
        <v>0.74</v>
      </c>
      <c r="H18" s="331">
        <v>0.69</v>
      </c>
      <c r="I18" s="331">
        <v>0.75</v>
      </c>
      <c r="J18" s="331">
        <v>0.71</v>
      </c>
      <c r="K18" s="331">
        <v>0.68</v>
      </c>
      <c r="L18" s="331">
        <v>0.75</v>
      </c>
      <c r="M18" s="331">
        <v>0.73</v>
      </c>
      <c r="N18" s="331">
        <v>0.72</v>
      </c>
    </row>
    <row r="19" spans="1:14" x14ac:dyDescent="0.2">
      <c r="A19" s="271" t="s">
        <v>46</v>
      </c>
      <c r="B19" s="272" t="s">
        <v>47</v>
      </c>
      <c r="C19" s="275" t="s">
        <v>48</v>
      </c>
      <c r="D19" s="331">
        <f t="shared" si="0"/>
        <v>0.66</v>
      </c>
      <c r="E19" s="331">
        <v>0.61</v>
      </c>
      <c r="F19" s="331">
        <v>0.62</v>
      </c>
      <c r="G19" s="331">
        <v>0.63</v>
      </c>
      <c r="H19" s="331">
        <v>0.64</v>
      </c>
      <c r="I19" s="331">
        <v>0.65</v>
      </c>
      <c r="J19" s="331">
        <v>0.65</v>
      </c>
      <c r="K19" s="331">
        <v>0.66</v>
      </c>
      <c r="L19" s="331">
        <v>0.66</v>
      </c>
      <c r="M19" s="331">
        <v>0.65</v>
      </c>
      <c r="N19" s="331">
        <v>0.66</v>
      </c>
    </row>
    <row r="20" spans="1:14" x14ac:dyDescent="0.2">
      <c r="A20" s="271" t="s">
        <v>49</v>
      </c>
      <c r="B20" s="272" t="s">
        <v>50</v>
      </c>
      <c r="C20" s="275" t="s">
        <v>51</v>
      </c>
      <c r="D20" s="331">
        <f t="shared" si="0"/>
        <v>0.56000000000000005</v>
      </c>
      <c r="E20" s="331">
        <v>0.56999999999999995</v>
      </c>
      <c r="F20" s="331">
        <v>0.56999999999999995</v>
      </c>
      <c r="G20" s="331">
        <v>0.6</v>
      </c>
      <c r="H20" s="331">
        <v>0.56999999999999995</v>
      </c>
      <c r="I20" s="331">
        <v>0.55000000000000004</v>
      </c>
      <c r="J20" s="331">
        <v>0.54</v>
      </c>
      <c r="K20" s="331">
        <v>0.56000000000000005</v>
      </c>
      <c r="L20" s="331">
        <v>0.55000000000000004</v>
      </c>
      <c r="M20" s="331">
        <v>0.56999999999999995</v>
      </c>
      <c r="N20" s="331">
        <v>0.56000000000000005</v>
      </c>
    </row>
    <row r="21" spans="1:14" x14ac:dyDescent="0.2">
      <c r="A21" s="271" t="s">
        <v>52</v>
      </c>
      <c r="B21" s="272" t="s">
        <v>53</v>
      </c>
      <c r="C21" s="275" t="s">
        <v>54</v>
      </c>
      <c r="D21" s="331">
        <f t="shared" si="0"/>
        <v>0.75</v>
      </c>
      <c r="E21" s="331">
        <v>0.72</v>
      </c>
      <c r="F21" s="331">
        <v>0.74</v>
      </c>
      <c r="G21" s="331">
        <v>0.73</v>
      </c>
      <c r="H21" s="331">
        <v>0.7</v>
      </c>
      <c r="I21" s="331">
        <v>0.66</v>
      </c>
      <c r="J21" s="331">
        <v>0.65</v>
      </c>
      <c r="K21" s="331">
        <v>0.69</v>
      </c>
      <c r="L21" s="331">
        <v>0.72</v>
      </c>
      <c r="M21" s="331">
        <v>0.7</v>
      </c>
      <c r="N21" s="331">
        <v>0.75</v>
      </c>
    </row>
    <row r="22" spans="1:14" x14ac:dyDescent="0.2">
      <c r="A22" s="271" t="s">
        <v>55</v>
      </c>
      <c r="B22" s="272" t="s">
        <v>56</v>
      </c>
      <c r="C22" s="275" t="s">
        <v>57</v>
      </c>
      <c r="D22" s="331">
        <f t="shared" si="0"/>
        <v>0.59</v>
      </c>
      <c r="E22" s="331">
        <v>0.57999999999999996</v>
      </c>
      <c r="F22" s="331">
        <v>0.6</v>
      </c>
      <c r="G22" s="331">
        <v>0.61</v>
      </c>
      <c r="H22" s="331">
        <v>0.53</v>
      </c>
      <c r="I22" s="331">
        <v>0.6</v>
      </c>
      <c r="J22" s="331">
        <v>0.54</v>
      </c>
      <c r="K22" s="331">
        <v>0.51</v>
      </c>
      <c r="L22" s="331">
        <v>0.55000000000000004</v>
      </c>
      <c r="M22" s="331">
        <v>0.54</v>
      </c>
      <c r="N22" s="331">
        <v>0.59</v>
      </c>
    </row>
    <row r="23" spans="1:14" x14ac:dyDescent="0.2">
      <c r="A23" s="271" t="s">
        <v>447</v>
      </c>
      <c r="B23" s="272" t="s">
        <v>448</v>
      </c>
      <c r="C23" s="275" t="s">
        <v>449</v>
      </c>
      <c r="D23" s="331">
        <f t="shared" si="0"/>
        <v>0.7</v>
      </c>
      <c r="E23" s="331">
        <v>0.72</v>
      </c>
      <c r="F23" s="331">
        <v>0.69</v>
      </c>
      <c r="G23" s="331">
        <v>0.7</v>
      </c>
      <c r="H23" s="331">
        <v>0.69</v>
      </c>
      <c r="I23" s="331">
        <v>0.68</v>
      </c>
      <c r="J23" s="331">
        <v>0.72</v>
      </c>
      <c r="K23" s="331">
        <v>0.68</v>
      </c>
      <c r="L23" s="331">
        <v>0.67</v>
      </c>
      <c r="M23" s="331">
        <v>0.65</v>
      </c>
      <c r="N23" s="331">
        <v>0.7</v>
      </c>
    </row>
    <row r="24" spans="1:14" x14ac:dyDescent="0.2">
      <c r="A24" s="271" t="s">
        <v>58</v>
      </c>
      <c r="B24" s="272" t="s">
        <v>59</v>
      </c>
      <c r="C24" s="275" t="s">
        <v>60</v>
      </c>
      <c r="D24" s="331">
        <f t="shared" si="0"/>
        <v>0.65</v>
      </c>
      <c r="E24" s="331">
        <v>0.66</v>
      </c>
      <c r="F24" s="331">
        <v>0.7</v>
      </c>
      <c r="G24" s="331">
        <v>0.66</v>
      </c>
      <c r="H24" s="331">
        <v>0.66</v>
      </c>
      <c r="I24" s="331">
        <v>0.67</v>
      </c>
      <c r="J24" s="331">
        <v>0.64</v>
      </c>
      <c r="K24" s="331">
        <v>0.61</v>
      </c>
      <c r="L24" s="331">
        <v>0.62</v>
      </c>
      <c r="M24" s="331">
        <v>0.64</v>
      </c>
      <c r="N24" s="331">
        <v>0.65</v>
      </c>
    </row>
    <row r="25" spans="1:14" x14ac:dyDescent="0.2">
      <c r="A25" s="271" t="s">
        <v>61</v>
      </c>
      <c r="B25" s="272" t="s">
        <v>62</v>
      </c>
      <c r="C25" s="275" t="s">
        <v>63</v>
      </c>
      <c r="D25" s="331">
        <f t="shared" si="0"/>
        <v>0.6</v>
      </c>
      <c r="E25" s="331">
        <v>0.62</v>
      </c>
      <c r="F25" s="331">
        <v>0.61</v>
      </c>
      <c r="G25" s="331">
        <v>0.64</v>
      </c>
      <c r="H25" s="331">
        <v>0.59</v>
      </c>
      <c r="I25" s="331">
        <v>0.61</v>
      </c>
      <c r="J25" s="331">
        <v>0.61</v>
      </c>
      <c r="K25" s="331">
        <v>0.6</v>
      </c>
      <c r="L25" s="331">
        <v>0.61</v>
      </c>
      <c r="M25" s="331">
        <v>0.6</v>
      </c>
      <c r="N25" s="331">
        <v>0.6</v>
      </c>
    </row>
    <row r="26" spans="1:14" x14ac:dyDescent="0.2">
      <c r="A26" s="271" t="s">
        <v>64</v>
      </c>
      <c r="B26" s="272" t="s">
        <v>65</v>
      </c>
      <c r="C26" s="275" t="s">
        <v>66</v>
      </c>
      <c r="D26" s="331">
        <f t="shared" si="0"/>
        <v>0.68</v>
      </c>
      <c r="E26" s="331">
        <v>0.68</v>
      </c>
      <c r="F26" s="331">
        <v>0.73</v>
      </c>
      <c r="G26" s="331">
        <v>0.69</v>
      </c>
      <c r="H26" s="331">
        <v>0.74</v>
      </c>
      <c r="I26" s="331">
        <v>0.68</v>
      </c>
      <c r="J26" s="331">
        <v>0.71</v>
      </c>
      <c r="K26" s="331">
        <v>0.67</v>
      </c>
      <c r="L26" s="331">
        <v>0.69</v>
      </c>
      <c r="M26" s="331">
        <v>0.7</v>
      </c>
      <c r="N26" s="331">
        <v>0.68</v>
      </c>
    </row>
    <row r="27" spans="1:14" x14ac:dyDescent="0.2">
      <c r="A27" s="271" t="s">
        <v>67</v>
      </c>
      <c r="B27" s="272" t="s">
        <v>68</v>
      </c>
      <c r="C27" s="275" t="s">
        <v>69</v>
      </c>
      <c r="D27" s="331">
        <f t="shared" si="0"/>
        <v>0.67</v>
      </c>
      <c r="E27" s="331">
        <v>0.68</v>
      </c>
      <c r="F27" s="331">
        <v>0.69</v>
      </c>
      <c r="G27" s="331">
        <v>0.7</v>
      </c>
      <c r="H27" s="331">
        <v>0.68</v>
      </c>
      <c r="I27" s="331">
        <v>0.69</v>
      </c>
      <c r="J27" s="331">
        <v>0.68</v>
      </c>
      <c r="K27" s="331">
        <v>0.72</v>
      </c>
      <c r="L27" s="331">
        <v>0.67</v>
      </c>
      <c r="M27" s="331">
        <v>0.65</v>
      </c>
      <c r="N27" s="331">
        <v>0.67</v>
      </c>
    </row>
    <row r="28" spans="1:14" x14ac:dyDescent="0.2">
      <c r="A28" s="271" t="s">
        <v>70</v>
      </c>
      <c r="B28" s="272" t="s">
        <v>71</v>
      </c>
      <c r="C28" s="275" t="s">
        <v>72</v>
      </c>
      <c r="D28" s="331">
        <f t="shared" si="0"/>
        <v>0.71</v>
      </c>
      <c r="E28" s="331">
        <v>0.69</v>
      </c>
      <c r="F28" s="331">
        <v>0.71</v>
      </c>
      <c r="G28" s="331">
        <v>0.73</v>
      </c>
      <c r="H28" s="331">
        <v>0.76</v>
      </c>
      <c r="I28" s="331">
        <v>0.73</v>
      </c>
      <c r="J28" s="331">
        <v>0.71</v>
      </c>
      <c r="K28" s="331">
        <v>0.71</v>
      </c>
      <c r="L28" s="331">
        <v>0.69</v>
      </c>
      <c r="M28" s="331">
        <v>0.66</v>
      </c>
      <c r="N28" s="331">
        <v>0.71</v>
      </c>
    </row>
    <row r="29" spans="1:14" x14ac:dyDescent="0.2">
      <c r="A29" s="271" t="s">
        <v>73</v>
      </c>
      <c r="B29" s="272" t="s">
        <v>74</v>
      </c>
      <c r="C29" s="275" t="s">
        <v>75</v>
      </c>
      <c r="D29" s="331">
        <f t="shared" si="0"/>
        <v>0.73</v>
      </c>
      <c r="E29" s="331">
        <v>0.78</v>
      </c>
      <c r="F29" s="331">
        <v>0.76</v>
      </c>
      <c r="G29" s="331">
        <v>0.76</v>
      </c>
      <c r="H29" s="331">
        <v>0.77</v>
      </c>
      <c r="I29" s="331">
        <v>0.77</v>
      </c>
      <c r="J29" s="331">
        <v>0.73</v>
      </c>
      <c r="K29" s="331">
        <v>0.76</v>
      </c>
      <c r="L29" s="331">
        <v>0.73</v>
      </c>
      <c r="M29" s="331">
        <v>0.74</v>
      </c>
      <c r="N29" s="331">
        <v>0.73</v>
      </c>
    </row>
    <row r="30" spans="1:14" x14ac:dyDescent="0.2">
      <c r="A30" s="271" t="s">
        <v>76</v>
      </c>
      <c r="B30" s="272" t="s">
        <v>77</v>
      </c>
      <c r="C30" s="275" t="s">
        <v>78</v>
      </c>
      <c r="D30" s="331">
        <f t="shared" si="0"/>
        <v>0.69</v>
      </c>
      <c r="E30" s="331">
        <v>0.67</v>
      </c>
      <c r="F30" s="331">
        <v>0.65</v>
      </c>
      <c r="G30" s="331">
        <v>0.68</v>
      </c>
      <c r="H30" s="331">
        <v>0.67</v>
      </c>
      <c r="I30" s="331">
        <v>0.65</v>
      </c>
      <c r="J30" s="331">
        <v>0.68</v>
      </c>
      <c r="K30" s="331">
        <v>0.68</v>
      </c>
      <c r="L30" s="331">
        <v>0.67</v>
      </c>
      <c r="M30" s="331">
        <v>0.65</v>
      </c>
      <c r="N30" s="331">
        <v>0.69</v>
      </c>
    </row>
    <row r="31" spans="1:14" x14ac:dyDescent="0.2">
      <c r="A31" s="271" t="s">
        <v>79</v>
      </c>
      <c r="B31" s="272" t="s">
        <v>80</v>
      </c>
      <c r="C31" s="275" t="s">
        <v>81</v>
      </c>
      <c r="D31" s="331">
        <f t="shared" si="0"/>
        <v>0.64</v>
      </c>
      <c r="E31" s="331">
        <v>0.65</v>
      </c>
      <c r="F31" s="331">
        <v>0.65</v>
      </c>
      <c r="G31" s="331">
        <v>0.68</v>
      </c>
      <c r="H31" s="331">
        <v>0.68</v>
      </c>
      <c r="I31" s="331">
        <v>0.69</v>
      </c>
      <c r="J31" s="331">
        <v>0.67</v>
      </c>
      <c r="K31" s="331">
        <v>0.66</v>
      </c>
      <c r="L31" s="331">
        <v>0.66</v>
      </c>
      <c r="M31" s="331">
        <v>0.67</v>
      </c>
      <c r="N31" s="331">
        <v>0.64</v>
      </c>
    </row>
    <row r="32" spans="1:14" x14ac:dyDescent="0.2">
      <c r="A32" s="271" t="s">
        <v>82</v>
      </c>
      <c r="B32" s="272" t="s">
        <v>83</v>
      </c>
      <c r="C32" s="275" t="s">
        <v>84</v>
      </c>
      <c r="D32" s="331">
        <f t="shared" si="0"/>
        <v>0.65</v>
      </c>
      <c r="E32" s="331">
        <v>0.68</v>
      </c>
      <c r="F32" s="331">
        <v>0.69</v>
      </c>
      <c r="G32" s="331">
        <v>0.66</v>
      </c>
      <c r="H32" s="331">
        <v>0.7</v>
      </c>
      <c r="I32" s="331">
        <v>0.69</v>
      </c>
      <c r="J32" s="331">
        <v>0.63</v>
      </c>
      <c r="K32" s="331">
        <v>0.66</v>
      </c>
      <c r="L32" s="331">
        <v>0.66</v>
      </c>
      <c r="M32" s="331">
        <v>0.67</v>
      </c>
      <c r="N32" s="331">
        <v>0.65</v>
      </c>
    </row>
    <row r="33" spans="1:14" x14ac:dyDescent="0.2">
      <c r="A33" s="271" t="s">
        <v>85</v>
      </c>
      <c r="B33" s="272" t="s">
        <v>86</v>
      </c>
      <c r="C33" s="275" t="s">
        <v>87</v>
      </c>
      <c r="D33" s="331">
        <f t="shared" si="0"/>
        <v>0.72</v>
      </c>
      <c r="E33" s="331">
        <v>0.69</v>
      </c>
      <c r="F33" s="331">
        <v>0.64</v>
      </c>
      <c r="G33" s="331">
        <v>0.68</v>
      </c>
      <c r="H33" s="331">
        <v>0.68</v>
      </c>
      <c r="I33" s="331">
        <v>0.7</v>
      </c>
      <c r="J33" s="331">
        <v>0.72</v>
      </c>
      <c r="K33" s="331">
        <v>0.68</v>
      </c>
      <c r="L33" s="331">
        <v>0.68</v>
      </c>
      <c r="M33" s="331">
        <v>0.7</v>
      </c>
      <c r="N33" s="331">
        <v>0.72</v>
      </c>
    </row>
    <row r="34" spans="1:14" x14ac:dyDescent="0.2">
      <c r="A34" s="271" t="s">
        <v>88</v>
      </c>
      <c r="B34" s="272" t="s">
        <v>89</v>
      </c>
      <c r="C34" s="275" t="s">
        <v>90</v>
      </c>
      <c r="D34" s="331">
        <f t="shared" si="0"/>
        <v>0.74</v>
      </c>
      <c r="E34" s="331">
        <v>0.72</v>
      </c>
      <c r="F34" s="331">
        <v>0.72</v>
      </c>
      <c r="G34" s="331">
        <v>0.74</v>
      </c>
      <c r="H34" s="331">
        <v>0.76</v>
      </c>
      <c r="I34" s="331">
        <v>0.72</v>
      </c>
      <c r="J34" s="331">
        <v>0.73</v>
      </c>
      <c r="K34" s="331">
        <v>0.71</v>
      </c>
      <c r="L34" s="331">
        <v>0.68</v>
      </c>
      <c r="M34" s="331">
        <v>0.66</v>
      </c>
      <c r="N34" s="331">
        <v>0.74</v>
      </c>
    </row>
    <row r="35" spans="1:14" x14ac:dyDescent="0.2">
      <c r="A35" s="271" t="s">
        <v>91</v>
      </c>
      <c r="B35" s="272" t="s">
        <v>92</v>
      </c>
      <c r="C35" s="275" t="s">
        <v>93</v>
      </c>
      <c r="D35" s="331">
        <f t="shared" si="0"/>
        <v>0.69</v>
      </c>
      <c r="E35" s="331">
        <v>0.67</v>
      </c>
      <c r="F35" s="331">
        <v>0.68</v>
      </c>
      <c r="G35" s="331">
        <v>0.67</v>
      </c>
      <c r="H35" s="331">
        <v>0.65</v>
      </c>
      <c r="I35" s="331">
        <v>0.65</v>
      </c>
      <c r="J35" s="331">
        <v>0.63</v>
      </c>
      <c r="K35" s="331">
        <v>0.61</v>
      </c>
      <c r="L35" s="331">
        <v>0.61</v>
      </c>
      <c r="M35" s="331">
        <v>0.62</v>
      </c>
      <c r="N35" s="331">
        <v>0.69</v>
      </c>
    </row>
    <row r="36" spans="1:14" x14ac:dyDescent="0.2">
      <c r="A36" s="271" t="s">
        <v>94</v>
      </c>
      <c r="B36" s="272" t="s">
        <v>95</v>
      </c>
      <c r="C36" s="275" t="s">
        <v>96</v>
      </c>
      <c r="D36" s="331">
        <f t="shared" si="0"/>
        <v>0.59</v>
      </c>
      <c r="E36" s="331">
        <v>0.63</v>
      </c>
      <c r="F36" s="331">
        <v>0.56000000000000005</v>
      </c>
      <c r="G36" s="331">
        <v>0.56999999999999995</v>
      </c>
      <c r="H36" s="331">
        <v>0.56000000000000005</v>
      </c>
      <c r="I36" s="331">
        <v>0.54</v>
      </c>
      <c r="J36" s="331">
        <v>0.56999999999999995</v>
      </c>
      <c r="K36" s="331">
        <v>0.59</v>
      </c>
      <c r="L36" s="331">
        <v>0.56999999999999995</v>
      </c>
      <c r="M36" s="331">
        <v>0.59</v>
      </c>
      <c r="N36" s="331">
        <v>0.59</v>
      </c>
    </row>
    <row r="37" spans="1:14" x14ac:dyDescent="0.2">
      <c r="A37" s="271" t="s">
        <v>97</v>
      </c>
      <c r="B37" s="272" t="s">
        <v>98</v>
      </c>
      <c r="C37" s="275" t="s">
        <v>99</v>
      </c>
      <c r="D37" s="331">
        <f t="shared" si="0"/>
        <v>0.65</v>
      </c>
      <c r="E37" s="331">
        <v>0.7</v>
      </c>
      <c r="F37" s="331">
        <v>0.65</v>
      </c>
      <c r="G37" s="331">
        <v>0.68</v>
      </c>
      <c r="H37" s="331">
        <v>0.68</v>
      </c>
      <c r="I37" s="331">
        <v>0.66</v>
      </c>
      <c r="J37" s="331">
        <v>0.67</v>
      </c>
      <c r="K37" s="331">
        <v>0.66</v>
      </c>
      <c r="L37" s="331">
        <v>0.63</v>
      </c>
      <c r="M37" s="331">
        <v>0.66</v>
      </c>
      <c r="N37" s="331">
        <v>0.65</v>
      </c>
    </row>
    <row r="38" spans="1:14" x14ac:dyDescent="0.2">
      <c r="A38" s="271" t="s">
        <v>100</v>
      </c>
      <c r="B38" s="272" t="s">
        <v>101</v>
      </c>
      <c r="C38" s="275" t="s">
        <v>102</v>
      </c>
      <c r="D38" s="331">
        <f t="shared" si="0"/>
        <v>0.68</v>
      </c>
      <c r="E38" s="331">
        <v>0.7</v>
      </c>
      <c r="F38" s="331">
        <v>0.67</v>
      </c>
      <c r="G38" s="331">
        <v>0.64</v>
      </c>
      <c r="H38" s="331">
        <v>0.69</v>
      </c>
      <c r="I38" s="331">
        <v>0.68</v>
      </c>
      <c r="J38" s="331">
        <v>0.65</v>
      </c>
      <c r="K38" s="331">
        <v>0.65</v>
      </c>
      <c r="L38" s="331">
        <v>0.62</v>
      </c>
      <c r="M38" s="331">
        <v>0.68</v>
      </c>
      <c r="N38" s="331">
        <v>0.68</v>
      </c>
    </row>
    <row r="39" spans="1:14" x14ac:dyDescent="0.2">
      <c r="A39" s="271" t="s">
        <v>103</v>
      </c>
      <c r="B39" s="272" t="s">
        <v>104</v>
      </c>
      <c r="C39" s="275" t="s">
        <v>105</v>
      </c>
      <c r="D39" s="331">
        <f t="shared" si="0"/>
        <v>0.63</v>
      </c>
      <c r="E39" s="331">
        <v>0.66</v>
      </c>
      <c r="F39" s="331">
        <v>0.67</v>
      </c>
      <c r="G39" s="331">
        <v>0.68</v>
      </c>
      <c r="H39" s="331">
        <v>0.69</v>
      </c>
      <c r="I39" s="331">
        <v>0.63</v>
      </c>
      <c r="J39" s="331">
        <v>0.6</v>
      </c>
      <c r="K39" s="331">
        <v>0.61</v>
      </c>
      <c r="L39" s="331">
        <v>0.61</v>
      </c>
      <c r="M39" s="331">
        <v>0.63</v>
      </c>
      <c r="N39" s="331">
        <v>0.63</v>
      </c>
    </row>
    <row r="40" spans="1:14" x14ac:dyDescent="0.2">
      <c r="A40" s="271" t="s">
        <v>106</v>
      </c>
      <c r="B40" s="272" t="s">
        <v>107</v>
      </c>
      <c r="C40" s="275" t="s">
        <v>108</v>
      </c>
      <c r="D40" s="331">
        <f t="shared" si="0"/>
        <v>0.77</v>
      </c>
      <c r="E40" s="331">
        <v>0.75</v>
      </c>
      <c r="F40" s="331">
        <v>0.75</v>
      </c>
      <c r="G40" s="331">
        <v>0.74</v>
      </c>
      <c r="H40" s="331">
        <v>0.77</v>
      </c>
      <c r="I40" s="331">
        <v>0.76</v>
      </c>
      <c r="J40" s="331">
        <v>0.75</v>
      </c>
      <c r="K40" s="331">
        <v>0.78</v>
      </c>
      <c r="L40" s="331">
        <v>0.72</v>
      </c>
      <c r="M40" s="331">
        <v>0.75</v>
      </c>
      <c r="N40" s="331">
        <v>0.77</v>
      </c>
    </row>
    <row r="41" spans="1:14" x14ac:dyDescent="0.2">
      <c r="A41" s="271" t="s">
        <v>109</v>
      </c>
      <c r="B41" s="272" t="s">
        <v>110</v>
      </c>
      <c r="C41" s="275" t="s">
        <v>111</v>
      </c>
      <c r="D41" s="331">
        <f t="shared" si="0"/>
        <v>0.79</v>
      </c>
      <c r="E41" s="331">
        <v>0.73</v>
      </c>
      <c r="F41" s="331">
        <v>0.76</v>
      </c>
      <c r="G41" s="331">
        <v>0.73</v>
      </c>
      <c r="H41" s="331">
        <v>0.76</v>
      </c>
      <c r="I41" s="331">
        <v>0.75</v>
      </c>
      <c r="J41" s="331">
        <v>0.74</v>
      </c>
      <c r="K41" s="331">
        <v>0.73</v>
      </c>
      <c r="L41" s="331">
        <v>0.72</v>
      </c>
      <c r="M41" s="331">
        <v>0.72</v>
      </c>
      <c r="N41" s="331">
        <v>0.79</v>
      </c>
    </row>
    <row r="42" spans="1:14" x14ac:dyDescent="0.2">
      <c r="A42" s="271" t="s">
        <v>112</v>
      </c>
      <c r="B42" s="272" t="s">
        <v>113</v>
      </c>
      <c r="C42" s="275" t="s">
        <v>114</v>
      </c>
      <c r="D42" s="331">
        <f t="shared" si="0"/>
        <v>0.68</v>
      </c>
      <c r="E42" s="331">
        <v>0.7</v>
      </c>
      <c r="F42" s="331">
        <v>0.71</v>
      </c>
      <c r="G42" s="331">
        <v>0.7</v>
      </c>
      <c r="H42" s="331">
        <v>0.68</v>
      </c>
      <c r="I42" s="331">
        <v>0.68</v>
      </c>
      <c r="J42" s="331">
        <v>0.67</v>
      </c>
      <c r="K42" s="331">
        <v>0.66</v>
      </c>
      <c r="L42" s="331">
        <v>0.68</v>
      </c>
      <c r="M42" s="331">
        <v>0.65</v>
      </c>
      <c r="N42" s="331">
        <v>0.68</v>
      </c>
    </row>
    <row r="43" spans="1:14" x14ac:dyDescent="0.2">
      <c r="A43" s="271" t="s">
        <v>115</v>
      </c>
      <c r="B43" s="272" t="s">
        <v>116</v>
      </c>
      <c r="C43" s="275" t="s">
        <v>117</v>
      </c>
      <c r="D43" s="331">
        <f t="shared" si="0"/>
        <v>0.63</v>
      </c>
      <c r="E43" s="331">
        <v>0.68</v>
      </c>
      <c r="F43" s="331">
        <v>0.65</v>
      </c>
      <c r="G43" s="331">
        <v>0.64</v>
      </c>
      <c r="H43" s="331">
        <v>0.64</v>
      </c>
      <c r="I43" s="331">
        <v>0.64</v>
      </c>
      <c r="J43" s="331">
        <v>0.62</v>
      </c>
      <c r="K43" s="331">
        <v>0.62</v>
      </c>
      <c r="L43" s="331">
        <v>0.57999999999999996</v>
      </c>
      <c r="M43" s="331">
        <v>0.61</v>
      </c>
      <c r="N43" s="331">
        <v>0.63</v>
      </c>
    </row>
    <row r="44" spans="1:14" x14ac:dyDescent="0.2">
      <c r="A44" s="271" t="s">
        <v>118</v>
      </c>
      <c r="B44" s="272" t="s">
        <v>119</v>
      </c>
      <c r="C44" s="275" t="s">
        <v>120</v>
      </c>
      <c r="D44" s="331">
        <f t="shared" si="0"/>
        <v>0.74</v>
      </c>
      <c r="E44" s="331">
        <v>0.68</v>
      </c>
      <c r="F44" s="331">
        <v>0.73</v>
      </c>
      <c r="G44" s="331">
        <v>0.7</v>
      </c>
      <c r="H44" s="331">
        <v>0.7</v>
      </c>
      <c r="I44" s="331">
        <v>0.71</v>
      </c>
      <c r="J44" s="331">
        <v>0.72</v>
      </c>
      <c r="K44" s="331">
        <v>0.65</v>
      </c>
      <c r="L44" s="331">
        <v>0.68</v>
      </c>
      <c r="M44" s="331">
        <v>0.71</v>
      </c>
      <c r="N44" s="331">
        <v>0.74</v>
      </c>
    </row>
    <row r="45" spans="1:14" x14ac:dyDescent="0.2">
      <c r="A45" s="271" t="s">
        <v>121</v>
      </c>
      <c r="B45" s="272" t="s">
        <v>122</v>
      </c>
      <c r="C45" s="275" t="s">
        <v>123</v>
      </c>
      <c r="D45" s="331">
        <f t="shared" si="0"/>
        <v>0.75</v>
      </c>
      <c r="E45" s="331">
        <v>0.73</v>
      </c>
      <c r="F45" s="331">
        <v>0.74</v>
      </c>
      <c r="G45" s="331">
        <v>0.74</v>
      </c>
      <c r="H45" s="331">
        <v>0.76</v>
      </c>
      <c r="I45" s="331">
        <v>0.73</v>
      </c>
      <c r="J45" s="331">
        <v>0.72</v>
      </c>
      <c r="K45" s="331">
        <v>0.72</v>
      </c>
      <c r="L45" s="331">
        <v>0.71</v>
      </c>
      <c r="M45" s="331">
        <v>0.74</v>
      </c>
      <c r="N45" s="331">
        <v>0.75</v>
      </c>
    </row>
    <row r="46" spans="1:14" x14ac:dyDescent="0.2">
      <c r="A46" s="271" t="s">
        <v>124</v>
      </c>
      <c r="B46" s="272" t="s">
        <v>125</v>
      </c>
      <c r="C46" s="275" t="s">
        <v>126</v>
      </c>
      <c r="D46" s="331">
        <f t="shared" si="0"/>
        <v>0.69</v>
      </c>
      <c r="E46" s="331">
        <v>0.72</v>
      </c>
      <c r="F46" s="331">
        <v>0.71</v>
      </c>
      <c r="G46" s="331">
        <v>0.72</v>
      </c>
      <c r="H46" s="331">
        <v>0.75</v>
      </c>
      <c r="I46" s="331">
        <v>0.77</v>
      </c>
      <c r="J46" s="331">
        <v>0.7</v>
      </c>
      <c r="K46" s="331">
        <v>0.68</v>
      </c>
      <c r="L46" s="331">
        <v>0.73</v>
      </c>
      <c r="M46" s="331">
        <v>0.7</v>
      </c>
      <c r="N46" s="331">
        <v>0.69</v>
      </c>
    </row>
    <row r="47" spans="1:14" x14ac:dyDescent="0.2">
      <c r="A47" s="271" t="s">
        <v>127</v>
      </c>
      <c r="B47" s="272" t="s">
        <v>128</v>
      </c>
      <c r="C47" s="275" t="s">
        <v>129</v>
      </c>
      <c r="D47" s="331">
        <f t="shared" si="0"/>
        <v>0.69</v>
      </c>
      <c r="E47" s="331">
        <v>0.7</v>
      </c>
      <c r="F47" s="331">
        <v>0.69</v>
      </c>
      <c r="G47" s="331">
        <v>0.67</v>
      </c>
      <c r="H47" s="331">
        <v>0.68</v>
      </c>
      <c r="I47" s="331">
        <v>0.7</v>
      </c>
      <c r="J47" s="331">
        <v>0.67</v>
      </c>
      <c r="K47" s="331">
        <v>0.7</v>
      </c>
      <c r="L47" s="331">
        <v>0.68</v>
      </c>
      <c r="M47" s="331">
        <v>0.66</v>
      </c>
      <c r="N47" s="331">
        <v>0.69</v>
      </c>
    </row>
    <row r="48" spans="1:14" x14ac:dyDescent="0.2">
      <c r="A48" s="271" t="s">
        <v>130</v>
      </c>
      <c r="B48" s="272" t="s">
        <v>131</v>
      </c>
      <c r="C48" s="275" t="s">
        <v>132</v>
      </c>
      <c r="D48" s="331">
        <f t="shared" si="0"/>
        <v>0.68</v>
      </c>
      <c r="E48" s="331">
        <v>0.66</v>
      </c>
      <c r="F48" s="331">
        <v>0.71</v>
      </c>
      <c r="G48" s="331">
        <v>0.7</v>
      </c>
      <c r="H48" s="331">
        <v>0.66</v>
      </c>
      <c r="I48" s="331">
        <v>0.7</v>
      </c>
      <c r="J48" s="331">
        <v>0.71</v>
      </c>
      <c r="K48" s="331">
        <v>0.69</v>
      </c>
      <c r="L48" s="331">
        <v>0.71</v>
      </c>
      <c r="M48" s="331">
        <v>0.69</v>
      </c>
      <c r="N48" s="331">
        <v>0.68</v>
      </c>
    </row>
    <row r="49" spans="1:14" x14ac:dyDescent="0.2">
      <c r="A49" s="271" t="s">
        <v>133</v>
      </c>
      <c r="B49" s="272" t="s">
        <v>134</v>
      </c>
      <c r="C49" s="275" t="s">
        <v>135</v>
      </c>
      <c r="D49" s="331">
        <f t="shared" si="0"/>
        <v>0.68</v>
      </c>
      <c r="E49" s="331">
        <v>0.67</v>
      </c>
      <c r="F49" s="331">
        <v>0.66</v>
      </c>
      <c r="G49" s="331">
        <v>0.65</v>
      </c>
      <c r="H49" s="331">
        <v>0.67</v>
      </c>
      <c r="I49" s="331">
        <v>0.69</v>
      </c>
      <c r="J49" s="331">
        <v>0.64</v>
      </c>
      <c r="K49" s="331">
        <v>0.62</v>
      </c>
      <c r="L49" s="331">
        <v>0.65</v>
      </c>
      <c r="M49" s="331">
        <v>0.66</v>
      </c>
      <c r="N49" s="331">
        <v>0.68</v>
      </c>
    </row>
    <row r="50" spans="1:14" x14ac:dyDescent="0.2">
      <c r="A50" s="271" t="s">
        <v>136</v>
      </c>
      <c r="B50" s="272" t="s">
        <v>137</v>
      </c>
      <c r="C50" s="275" t="s">
        <v>138</v>
      </c>
      <c r="D50" s="331">
        <f t="shared" si="0"/>
        <v>0.67</v>
      </c>
      <c r="E50" s="331">
        <v>0.67</v>
      </c>
      <c r="F50" s="331">
        <v>0.7</v>
      </c>
      <c r="G50" s="331">
        <v>0.66</v>
      </c>
      <c r="H50" s="331">
        <v>0.62</v>
      </c>
      <c r="I50" s="331">
        <v>0.62</v>
      </c>
      <c r="J50" s="331">
        <v>0.59</v>
      </c>
      <c r="K50" s="331">
        <v>0.61</v>
      </c>
      <c r="L50" s="331">
        <v>0.62</v>
      </c>
      <c r="M50" s="331">
        <v>0.66</v>
      </c>
      <c r="N50" s="331">
        <v>0.67</v>
      </c>
    </row>
    <row r="51" spans="1:14" x14ac:dyDescent="0.2">
      <c r="A51" s="271" t="s">
        <v>139</v>
      </c>
      <c r="B51" s="272" t="s">
        <v>140</v>
      </c>
      <c r="C51" s="275" t="s">
        <v>141</v>
      </c>
      <c r="D51" s="331">
        <f t="shared" si="0"/>
        <v>0.62</v>
      </c>
      <c r="E51" s="331">
        <v>0.61</v>
      </c>
      <c r="F51" s="331">
        <v>0.63</v>
      </c>
      <c r="G51" s="331">
        <v>0.67</v>
      </c>
      <c r="H51" s="331">
        <v>0.66</v>
      </c>
      <c r="I51" s="331">
        <v>0.64</v>
      </c>
      <c r="J51" s="331">
        <v>0.62</v>
      </c>
      <c r="K51" s="331">
        <v>0.6</v>
      </c>
      <c r="L51" s="331">
        <v>0.6</v>
      </c>
      <c r="M51" s="331">
        <v>0.61</v>
      </c>
      <c r="N51" s="331">
        <v>0.62</v>
      </c>
    </row>
    <row r="52" spans="1:14" x14ac:dyDescent="0.2">
      <c r="A52" s="271" t="s">
        <v>142</v>
      </c>
      <c r="B52" s="272" t="s">
        <v>143</v>
      </c>
      <c r="C52" s="275" t="s">
        <v>144</v>
      </c>
      <c r="D52" s="331">
        <f t="shared" si="0"/>
        <v>0.69</v>
      </c>
      <c r="E52" s="331">
        <v>0.67</v>
      </c>
      <c r="F52" s="331">
        <v>0.67</v>
      </c>
      <c r="G52" s="331">
        <v>0.64</v>
      </c>
      <c r="H52" s="331">
        <v>0.68</v>
      </c>
      <c r="I52" s="331">
        <v>0.69</v>
      </c>
      <c r="J52" s="331">
        <v>0.66</v>
      </c>
      <c r="K52" s="331">
        <v>0.64</v>
      </c>
      <c r="L52" s="331">
        <v>0.67</v>
      </c>
      <c r="M52" s="331">
        <v>0.7</v>
      </c>
      <c r="N52" s="331">
        <v>0.69</v>
      </c>
    </row>
    <row r="53" spans="1:14" x14ac:dyDescent="0.2">
      <c r="A53" s="271" t="s">
        <v>145</v>
      </c>
      <c r="B53" s="272" t="s">
        <v>146</v>
      </c>
      <c r="C53" s="275" t="s">
        <v>147</v>
      </c>
      <c r="D53" s="331">
        <f t="shared" si="0"/>
        <v>0.67</v>
      </c>
      <c r="E53" s="331">
        <v>0.7</v>
      </c>
      <c r="F53" s="331">
        <v>0.73</v>
      </c>
      <c r="G53" s="331">
        <v>0.75</v>
      </c>
      <c r="H53" s="331">
        <v>0.7</v>
      </c>
      <c r="I53" s="331">
        <v>0.7</v>
      </c>
      <c r="J53" s="331">
        <v>0.67</v>
      </c>
      <c r="K53" s="331">
        <v>0.67</v>
      </c>
      <c r="L53" s="331">
        <v>0.71</v>
      </c>
      <c r="M53" s="331">
        <v>0.68</v>
      </c>
      <c r="N53" s="331">
        <v>0.67</v>
      </c>
    </row>
    <row r="54" spans="1:14" x14ac:dyDescent="0.2">
      <c r="A54" s="271" t="s">
        <v>148</v>
      </c>
      <c r="B54" s="272" t="s">
        <v>149</v>
      </c>
      <c r="C54" s="275" t="s">
        <v>150</v>
      </c>
      <c r="D54" s="331">
        <f t="shared" si="0"/>
        <v>0.67</v>
      </c>
      <c r="E54" s="331">
        <v>0.7</v>
      </c>
      <c r="F54" s="331">
        <v>0.71</v>
      </c>
      <c r="G54" s="331">
        <v>0.67</v>
      </c>
      <c r="H54" s="331">
        <v>0.7</v>
      </c>
      <c r="I54" s="331">
        <v>0.71</v>
      </c>
      <c r="J54" s="331">
        <v>0.65</v>
      </c>
      <c r="K54" s="331">
        <v>0.68</v>
      </c>
      <c r="L54" s="331">
        <v>0.64</v>
      </c>
      <c r="M54" s="331">
        <v>0.69</v>
      </c>
      <c r="N54" s="331">
        <v>0.67</v>
      </c>
    </row>
    <row r="55" spans="1:14" x14ac:dyDescent="0.2">
      <c r="A55" s="271" t="s">
        <v>151</v>
      </c>
      <c r="B55" s="272" t="s">
        <v>152</v>
      </c>
      <c r="C55" s="275" t="s">
        <v>153</v>
      </c>
      <c r="D55" s="331">
        <f t="shared" si="0"/>
        <v>0.73</v>
      </c>
      <c r="E55" s="331">
        <v>0.7</v>
      </c>
      <c r="F55" s="331">
        <v>0.7</v>
      </c>
      <c r="G55" s="331">
        <v>0.68</v>
      </c>
      <c r="H55" s="331">
        <v>0.67</v>
      </c>
      <c r="I55" s="331">
        <v>0.68</v>
      </c>
      <c r="J55" s="331">
        <v>0.7</v>
      </c>
      <c r="K55" s="331">
        <v>0.72</v>
      </c>
      <c r="L55" s="331">
        <v>0.71</v>
      </c>
      <c r="M55" s="331">
        <v>0.75</v>
      </c>
      <c r="N55" s="331">
        <v>0.73</v>
      </c>
    </row>
    <row r="56" spans="1:14" x14ac:dyDescent="0.2">
      <c r="A56" s="271" t="s">
        <v>154</v>
      </c>
      <c r="B56" s="272" t="s">
        <v>155</v>
      </c>
      <c r="C56" s="275" t="s">
        <v>156</v>
      </c>
      <c r="D56" s="331">
        <f t="shared" si="0"/>
        <v>0.68</v>
      </c>
      <c r="E56" s="331">
        <v>0.67</v>
      </c>
      <c r="F56" s="331">
        <v>0.65</v>
      </c>
      <c r="G56" s="331">
        <v>0.66</v>
      </c>
      <c r="H56" s="331">
        <v>0.66</v>
      </c>
      <c r="I56" s="331">
        <v>0.61</v>
      </c>
      <c r="J56" s="331">
        <v>0.63</v>
      </c>
      <c r="K56" s="331">
        <v>0.64</v>
      </c>
      <c r="L56" s="331">
        <v>0.67</v>
      </c>
      <c r="M56" s="331">
        <v>0.64</v>
      </c>
      <c r="N56" s="331">
        <v>0.68</v>
      </c>
    </row>
    <row r="57" spans="1:14" x14ac:dyDescent="0.2">
      <c r="A57" s="271" t="s">
        <v>450</v>
      </c>
      <c r="B57" s="272" t="s">
        <v>451</v>
      </c>
      <c r="C57" s="275" t="s">
        <v>452</v>
      </c>
      <c r="D57" s="331" t="str">
        <f t="shared" si="0"/>
        <v>-</v>
      </c>
      <c r="E57" s="331" t="s">
        <v>453</v>
      </c>
      <c r="F57" s="331" t="s">
        <v>453</v>
      </c>
      <c r="G57" s="331" t="s">
        <v>453</v>
      </c>
      <c r="H57" s="331" t="s">
        <v>453</v>
      </c>
      <c r="I57" s="331" t="s">
        <v>453</v>
      </c>
      <c r="J57" s="331" t="s">
        <v>453</v>
      </c>
      <c r="K57" s="331" t="s">
        <v>453</v>
      </c>
      <c r="L57" s="331" t="s">
        <v>453</v>
      </c>
      <c r="M57" s="331" t="s">
        <v>453</v>
      </c>
      <c r="N57" s="331" t="s">
        <v>453</v>
      </c>
    </row>
    <row r="58" spans="1:14" x14ac:dyDescent="0.2">
      <c r="A58" s="271" t="s">
        <v>157</v>
      </c>
      <c r="B58" s="272" t="s">
        <v>158</v>
      </c>
      <c r="C58" s="275" t="s">
        <v>159</v>
      </c>
      <c r="D58" s="331">
        <f t="shared" si="0"/>
        <v>0.7</v>
      </c>
      <c r="E58" s="331">
        <v>0.73</v>
      </c>
      <c r="F58" s="331">
        <v>0.73</v>
      </c>
      <c r="G58" s="331">
        <v>0.72</v>
      </c>
      <c r="H58" s="331">
        <v>0.71</v>
      </c>
      <c r="I58" s="331">
        <v>0.7</v>
      </c>
      <c r="J58" s="331">
        <v>0.74</v>
      </c>
      <c r="K58" s="331">
        <v>0.68</v>
      </c>
      <c r="L58" s="331">
        <v>0.68</v>
      </c>
      <c r="M58" s="331">
        <v>0.69</v>
      </c>
      <c r="N58" s="331">
        <v>0.7</v>
      </c>
    </row>
    <row r="59" spans="1:14" x14ac:dyDescent="0.2">
      <c r="A59" s="271" t="s">
        <v>160</v>
      </c>
      <c r="B59" s="272" t="s">
        <v>161</v>
      </c>
      <c r="C59" s="275" t="s">
        <v>162</v>
      </c>
      <c r="D59" s="331">
        <f t="shared" si="0"/>
        <v>0.75</v>
      </c>
      <c r="E59" s="331">
        <v>0.68</v>
      </c>
      <c r="F59" s="331">
        <v>0.73</v>
      </c>
      <c r="G59" s="331">
        <v>0.64</v>
      </c>
      <c r="H59" s="331">
        <v>0.69</v>
      </c>
      <c r="I59" s="331">
        <v>0.67</v>
      </c>
      <c r="J59" s="331">
        <v>0.72</v>
      </c>
      <c r="K59" s="331">
        <v>0.65</v>
      </c>
      <c r="L59" s="331">
        <v>0.72</v>
      </c>
      <c r="M59" s="331">
        <v>0.77</v>
      </c>
      <c r="N59" s="331">
        <v>0.75</v>
      </c>
    </row>
    <row r="60" spans="1:14" x14ac:dyDescent="0.2">
      <c r="A60" s="271" t="s">
        <v>163</v>
      </c>
      <c r="B60" s="272" t="s">
        <v>164</v>
      </c>
      <c r="C60" s="275" t="s">
        <v>165</v>
      </c>
      <c r="D60" s="331">
        <f t="shared" si="0"/>
        <v>0.72</v>
      </c>
      <c r="E60" s="331">
        <v>0.76</v>
      </c>
      <c r="F60" s="331">
        <v>0.7</v>
      </c>
      <c r="G60" s="331">
        <v>0.66</v>
      </c>
      <c r="H60" s="331">
        <v>0.76</v>
      </c>
      <c r="I60" s="331">
        <v>0.76</v>
      </c>
      <c r="J60" s="331">
        <v>0.7</v>
      </c>
      <c r="K60" s="331">
        <v>0.7</v>
      </c>
      <c r="L60" s="331">
        <v>0.7</v>
      </c>
      <c r="M60" s="331">
        <v>0.68</v>
      </c>
      <c r="N60" s="331">
        <v>0.72</v>
      </c>
    </row>
    <row r="61" spans="1:14" x14ac:dyDescent="0.2">
      <c r="A61" s="271" t="s">
        <v>166</v>
      </c>
      <c r="B61" s="272" t="s">
        <v>167</v>
      </c>
      <c r="C61" s="275" t="s">
        <v>168</v>
      </c>
      <c r="D61" s="331">
        <f t="shared" si="0"/>
        <v>0.6</v>
      </c>
      <c r="E61" s="331">
        <v>0.67</v>
      </c>
      <c r="F61" s="331">
        <v>0.63</v>
      </c>
      <c r="G61" s="331">
        <v>0.64</v>
      </c>
      <c r="H61" s="331">
        <v>0.65</v>
      </c>
      <c r="I61" s="331">
        <v>0.64</v>
      </c>
      <c r="J61" s="331">
        <v>0.62</v>
      </c>
      <c r="K61" s="331">
        <v>0.59</v>
      </c>
      <c r="L61" s="331">
        <v>0.62</v>
      </c>
      <c r="M61" s="331">
        <v>0.61</v>
      </c>
      <c r="N61" s="331">
        <v>0.6</v>
      </c>
    </row>
    <row r="62" spans="1:14" x14ac:dyDescent="0.2">
      <c r="A62" s="271" t="s">
        <v>169</v>
      </c>
      <c r="B62" s="272" t="s">
        <v>170</v>
      </c>
      <c r="C62" s="275" t="s">
        <v>171</v>
      </c>
      <c r="D62" s="331">
        <f t="shared" si="0"/>
        <v>0.7</v>
      </c>
      <c r="E62" s="331">
        <v>0.7</v>
      </c>
      <c r="F62" s="331">
        <v>0.71</v>
      </c>
      <c r="G62" s="331">
        <v>0.66</v>
      </c>
      <c r="H62" s="331">
        <v>0.7</v>
      </c>
      <c r="I62" s="331">
        <v>0.68</v>
      </c>
      <c r="J62" s="331">
        <v>0.66</v>
      </c>
      <c r="K62" s="331">
        <v>0.7</v>
      </c>
      <c r="L62" s="331">
        <v>0.67</v>
      </c>
      <c r="M62" s="331">
        <v>0.74</v>
      </c>
      <c r="N62" s="331">
        <v>0.7</v>
      </c>
    </row>
    <row r="63" spans="1:14" x14ac:dyDescent="0.2">
      <c r="A63" s="271" t="s">
        <v>172</v>
      </c>
      <c r="B63" s="272" t="s">
        <v>173</v>
      </c>
      <c r="C63" s="275" t="s">
        <v>174</v>
      </c>
      <c r="D63" s="331">
        <f t="shared" si="0"/>
        <v>0.57999999999999996</v>
      </c>
      <c r="E63" s="331">
        <v>0.55000000000000004</v>
      </c>
      <c r="F63" s="331">
        <v>0.55000000000000004</v>
      </c>
      <c r="G63" s="331">
        <v>0.6</v>
      </c>
      <c r="H63" s="331">
        <v>0.57999999999999996</v>
      </c>
      <c r="I63" s="331">
        <v>0.54</v>
      </c>
      <c r="J63" s="331">
        <v>0.53</v>
      </c>
      <c r="K63" s="331">
        <v>0.55000000000000004</v>
      </c>
      <c r="L63" s="331">
        <v>0.53</v>
      </c>
      <c r="M63" s="331">
        <v>0.56999999999999995</v>
      </c>
      <c r="N63" s="331">
        <v>0.57999999999999996</v>
      </c>
    </row>
    <row r="64" spans="1:14" x14ac:dyDescent="0.2">
      <c r="A64" s="271" t="s">
        <v>175</v>
      </c>
      <c r="B64" s="272" t="s">
        <v>176</v>
      </c>
      <c r="C64" s="275" t="s">
        <v>177</v>
      </c>
      <c r="D64" s="331">
        <f t="shared" si="0"/>
        <v>0.6</v>
      </c>
      <c r="E64" s="331">
        <v>0.62</v>
      </c>
      <c r="F64" s="331">
        <v>0.65</v>
      </c>
      <c r="G64" s="331">
        <v>0.59</v>
      </c>
      <c r="H64" s="331">
        <v>0.6</v>
      </c>
      <c r="I64" s="331">
        <v>0.57999999999999996</v>
      </c>
      <c r="J64" s="331">
        <v>0.61</v>
      </c>
      <c r="K64" s="331">
        <v>0.59</v>
      </c>
      <c r="L64" s="331">
        <v>0.59</v>
      </c>
      <c r="M64" s="331">
        <v>0.59</v>
      </c>
      <c r="N64" s="331">
        <v>0.6</v>
      </c>
    </row>
    <row r="65" spans="1:14" x14ac:dyDescent="0.2">
      <c r="A65" s="271" t="s">
        <v>178</v>
      </c>
      <c r="B65" s="272" t="s">
        <v>179</v>
      </c>
      <c r="C65" s="275" t="s">
        <v>180</v>
      </c>
      <c r="D65" s="331">
        <f t="shared" si="0"/>
        <v>0.56000000000000005</v>
      </c>
      <c r="E65" s="331">
        <v>0.65</v>
      </c>
      <c r="F65" s="331">
        <v>0.66</v>
      </c>
      <c r="G65" s="331">
        <v>0.6</v>
      </c>
      <c r="H65" s="331">
        <v>0.6</v>
      </c>
      <c r="I65" s="331">
        <v>0.6</v>
      </c>
      <c r="J65" s="331">
        <v>0.6</v>
      </c>
      <c r="K65" s="331">
        <v>0.59</v>
      </c>
      <c r="L65" s="331">
        <v>0.56000000000000005</v>
      </c>
      <c r="M65" s="331">
        <v>0.55000000000000004</v>
      </c>
      <c r="N65" s="331">
        <v>0.56000000000000005</v>
      </c>
    </row>
    <row r="66" spans="1:14" x14ac:dyDescent="0.2">
      <c r="A66" s="271" t="s">
        <v>181</v>
      </c>
      <c r="B66" s="272" t="s">
        <v>182</v>
      </c>
      <c r="C66" s="275" t="s">
        <v>183</v>
      </c>
      <c r="D66" s="331">
        <f t="shared" si="0"/>
        <v>0.62</v>
      </c>
      <c r="E66" s="331">
        <v>0.62</v>
      </c>
      <c r="F66" s="331">
        <v>0.62</v>
      </c>
      <c r="G66" s="331">
        <v>0.67</v>
      </c>
      <c r="H66" s="331">
        <v>0.69</v>
      </c>
      <c r="I66" s="331">
        <v>0.66</v>
      </c>
      <c r="J66" s="331">
        <v>0.59</v>
      </c>
      <c r="K66" s="331">
        <v>0.62</v>
      </c>
      <c r="L66" s="331">
        <v>0.63</v>
      </c>
      <c r="M66" s="331">
        <v>0.62</v>
      </c>
      <c r="N66" s="331">
        <v>0.62</v>
      </c>
    </row>
    <row r="67" spans="1:14" x14ac:dyDescent="0.2">
      <c r="A67" s="271" t="s">
        <v>184</v>
      </c>
      <c r="B67" s="272" t="s">
        <v>185</v>
      </c>
      <c r="C67" s="275" t="s">
        <v>186</v>
      </c>
      <c r="D67" s="331">
        <f t="shared" si="0"/>
        <v>0.71</v>
      </c>
      <c r="E67" s="331">
        <v>0.73</v>
      </c>
      <c r="F67" s="331">
        <v>0.72</v>
      </c>
      <c r="G67" s="331">
        <v>0.74</v>
      </c>
      <c r="H67" s="331">
        <v>0.72</v>
      </c>
      <c r="I67" s="331">
        <v>0.68</v>
      </c>
      <c r="J67" s="331">
        <v>0.69</v>
      </c>
      <c r="K67" s="331">
        <v>0.7</v>
      </c>
      <c r="L67" s="331">
        <v>0.67</v>
      </c>
      <c r="M67" s="331">
        <v>0.71</v>
      </c>
      <c r="N67" s="331">
        <v>0.71</v>
      </c>
    </row>
    <row r="68" spans="1:14" x14ac:dyDescent="0.2">
      <c r="A68" s="271" t="s">
        <v>187</v>
      </c>
      <c r="B68" s="272" t="s">
        <v>188</v>
      </c>
      <c r="C68" s="275" t="s">
        <v>189</v>
      </c>
      <c r="D68" s="331">
        <f t="shared" si="0"/>
        <v>0.65</v>
      </c>
      <c r="E68" s="331">
        <v>0.65</v>
      </c>
      <c r="F68" s="331">
        <v>0.65</v>
      </c>
      <c r="G68" s="331">
        <v>0.65</v>
      </c>
      <c r="H68" s="331">
        <v>0.65</v>
      </c>
      <c r="I68" s="331">
        <v>0.66</v>
      </c>
      <c r="J68" s="331">
        <v>0.67</v>
      </c>
      <c r="K68" s="331">
        <v>0.6</v>
      </c>
      <c r="L68" s="331">
        <v>0.61</v>
      </c>
      <c r="M68" s="331">
        <v>0.64</v>
      </c>
      <c r="N68" s="331">
        <v>0.65</v>
      </c>
    </row>
    <row r="69" spans="1:14" x14ac:dyDescent="0.2">
      <c r="A69" s="271" t="s">
        <v>190</v>
      </c>
      <c r="B69" s="272" t="s">
        <v>191</v>
      </c>
      <c r="C69" s="275" t="s">
        <v>192</v>
      </c>
      <c r="D69" s="331">
        <f t="shared" si="0"/>
        <v>0.67</v>
      </c>
      <c r="E69" s="331">
        <v>0.69</v>
      </c>
      <c r="F69" s="331">
        <v>0.7</v>
      </c>
      <c r="G69" s="331">
        <v>0.72</v>
      </c>
      <c r="H69" s="331">
        <v>0.69</v>
      </c>
      <c r="I69" s="331">
        <v>0.68</v>
      </c>
      <c r="J69" s="331">
        <v>0.67</v>
      </c>
      <c r="K69" s="331">
        <v>0.7</v>
      </c>
      <c r="L69" s="331">
        <v>0.66</v>
      </c>
      <c r="M69" s="331">
        <v>0.67</v>
      </c>
      <c r="N69" s="331">
        <v>0.67</v>
      </c>
    </row>
    <row r="70" spans="1:14" x14ac:dyDescent="0.2">
      <c r="A70" s="271" t="s">
        <v>193</v>
      </c>
      <c r="B70" s="272" t="s">
        <v>194</v>
      </c>
      <c r="C70" s="275" t="s">
        <v>195</v>
      </c>
      <c r="D70" s="331">
        <f t="shared" ref="D70:D133" si="1">N70</f>
        <v>0.67</v>
      </c>
      <c r="E70" s="331">
        <v>0.68</v>
      </c>
      <c r="F70" s="331">
        <v>0.64</v>
      </c>
      <c r="G70" s="331">
        <v>0.63</v>
      </c>
      <c r="H70" s="331">
        <v>0.63</v>
      </c>
      <c r="I70" s="331">
        <v>0.68</v>
      </c>
      <c r="J70" s="331">
        <v>0.64</v>
      </c>
      <c r="K70" s="331">
        <v>0.65</v>
      </c>
      <c r="L70" s="331">
        <v>0.67</v>
      </c>
      <c r="M70" s="331">
        <v>0.66</v>
      </c>
      <c r="N70" s="331">
        <v>0.67</v>
      </c>
    </row>
    <row r="71" spans="1:14" x14ac:dyDescent="0.2">
      <c r="A71" s="271" t="s">
        <v>196</v>
      </c>
      <c r="B71" s="272" t="s">
        <v>197</v>
      </c>
      <c r="C71" s="275" t="s">
        <v>198</v>
      </c>
      <c r="D71" s="331">
        <f t="shared" si="1"/>
        <v>0.6</v>
      </c>
      <c r="E71" s="331">
        <v>0.57999999999999996</v>
      </c>
      <c r="F71" s="331">
        <v>0.6</v>
      </c>
      <c r="G71" s="331">
        <v>0.61</v>
      </c>
      <c r="H71" s="331">
        <v>0.59</v>
      </c>
      <c r="I71" s="331">
        <v>0.61</v>
      </c>
      <c r="J71" s="331">
        <v>0.62</v>
      </c>
      <c r="K71" s="331">
        <v>0.59</v>
      </c>
      <c r="L71" s="331">
        <v>0.61</v>
      </c>
      <c r="M71" s="331">
        <v>0.6</v>
      </c>
      <c r="N71" s="331">
        <v>0.6</v>
      </c>
    </row>
    <row r="72" spans="1:14" x14ac:dyDescent="0.2">
      <c r="A72" s="271" t="s">
        <v>199</v>
      </c>
      <c r="B72" s="272" t="s">
        <v>200</v>
      </c>
      <c r="C72" s="275" t="s">
        <v>201</v>
      </c>
      <c r="D72" s="331">
        <f t="shared" si="1"/>
        <v>0.59</v>
      </c>
      <c r="E72" s="331">
        <v>0.56999999999999995</v>
      </c>
      <c r="F72" s="331">
        <v>0.56999999999999995</v>
      </c>
      <c r="G72" s="331">
        <v>0.57999999999999996</v>
      </c>
      <c r="H72" s="331">
        <v>0.61</v>
      </c>
      <c r="I72" s="331">
        <v>0.54</v>
      </c>
      <c r="J72" s="331">
        <v>0.56999999999999995</v>
      </c>
      <c r="K72" s="331">
        <v>0.57999999999999996</v>
      </c>
      <c r="L72" s="331">
        <v>0.59</v>
      </c>
      <c r="M72" s="331">
        <v>0.59</v>
      </c>
      <c r="N72" s="331">
        <v>0.59</v>
      </c>
    </row>
    <row r="73" spans="1:14" x14ac:dyDescent="0.2">
      <c r="A73" s="271" t="s">
        <v>202</v>
      </c>
      <c r="B73" s="272" t="s">
        <v>203</v>
      </c>
      <c r="C73" s="275" t="s">
        <v>204</v>
      </c>
      <c r="D73" s="331">
        <f t="shared" si="1"/>
        <v>0.66</v>
      </c>
      <c r="E73" s="331">
        <v>0.62</v>
      </c>
      <c r="F73" s="331">
        <v>0.65</v>
      </c>
      <c r="G73" s="331">
        <v>0.62</v>
      </c>
      <c r="H73" s="331">
        <v>0.59</v>
      </c>
      <c r="I73" s="331">
        <v>0.63</v>
      </c>
      <c r="J73" s="331">
        <v>0.65</v>
      </c>
      <c r="K73" s="331">
        <v>0.64</v>
      </c>
      <c r="L73" s="331">
        <v>0.64</v>
      </c>
      <c r="M73" s="331">
        <v>0.68</v>
      </c>
      <c r="N73" s="331">
        <v>0.66</v>
      </c>
    </row>
    <row r="74" spans="1:14" x14ac:dyDescent="0.2">
      <c r="A74" s="271" t="s">
        <v>205</v>
      </c>
      <c r="B74" s="272" t="s">
        <v>206</v>
      </c>
      <c r="C74" s="275" t="s">
        <v>207</v>
      </c>
      <c r="D74" s="331">
        <f t="shared" si="1"/>
        <v>0.69</v>
      </c>
      <c r="E74" s="331">
        <v>0.69</v>
      </c>
      <c r="F74" s="331">
        <v>0.66</v>
      </c>
      <c r="G74" s="331">
        <v>0.63</v>
      </c>
      <c r="H74" s="331">
        <v>0.65</v>
      </c>
      <c r="I74" s="331">
        <v>0.67</v>
      </c>
      <c r="J74" s="331">
        <v>0.65</v>
      </c>
      <c r="K74" s="331">
        <v>0.66</v>
      </c>
      <c r="L74" s="331">
        <v>0.68</v>
      </c>
      <c r="M74" s="331">
        <v>0.69</v>
      </c>
      <c r="N74" s="331">
        <v>0.69</v>
      </c>
    </row>
    <row r="75" spans="1:14" x14ac:dyDescent="0.2">
      <c r="A75" s="271" t="s">
        <v>208</v>
      </c>
      <c r="B75" s="272" t="s">
        <v>209</v>
      </c>
      <c r="C75" s="275" t="s">
        <v>210</v>
      </c>
      <c r="D75" s="331">
        <f t="shared" si="1"/>
        <v>0.69</v>
      </c>
      <c r="E75" s="331">
        <v>0.63</v>
      </c>
      <c r="F75" s="331">
        <v>0.64</v>
      </c>
      <c r="G75" s="331">
        <v>0.65</v>
      </c>
      <c r="H75" s="331">
        <v>0.64</v>
      </c>
      <c r="I75" s="331">
        <v>0.65</v>
      </c>
      <c r="J75" s="331">
        <v>0.64</v>
      </c>
      <c r="K75" s="331">
        <v>0.63</v>
      </c>
      <c r="L75" s="331">
        <v>0.65</v>
      </c>
      <c r="M75" s="331">
        <v>0.67</v>
      </c>
      <c r="N75" s="331">
        <v>0.69</v>
      </c>
    </row>
    <row r="76" spans="1:14" x14ac:dyDescent="0.2">
      <c r="A76" s="271" t="s">
        <v>211</v>
      </c>
      <c r="B76" s="272" t="s">
        <v>212</v>
      </c>
      <c r="C76" s="275" t="s">
        <v>213</v>
      </c>
      <c r="D76" s="331">
        <f t="shared" si="1"/>
        <v>0.69</v>
      </c>
      <c r="E76" s="331">
        <v>0.64</v>
      </c>
      <c r="F76" s="331">
        <v>0.62</v>
      </c>
      <c r="G76" s="331">
        <v>0.64</v>
      </c>
      <c r="H76" s="331">
        <v>0.63</v>
      </c>
      <c r="I76" s="331">
        <v>0.59</v>
      </c>
      <c r="J76" s="331">
        <v>0.66</v>
      </c>
      <c r="K76" s="331">
        <v>0.63</v>
      </c>
      <c r="L76" s="331">
        <v>0.63</v>
      </c>
      <c r="M76" s="331">
        <v>0.64</v>
      </c>
      <c r="N76" s="331">
        <v>0.69</v>
      </c>
    </row>
    <row r="77" spans="1:14" x14ac:dyDescent="0.2">
      <c r="A77" s="271" t="s">
        <v>214</v>
      </c>
      <c r="B77" s="272" t="s">
        <v>215</v>
      </c>
      <c r="C77" s="275" t="s">
        <v>216</v>
      </c>
      <c r="D77" s="331">
        <f t="shared" si="1"/>
        <v>0.63</v>
      </c>
      <c r="E77" s="331">
        <v>0.62</v>
      </c>
      <c r="F77" s="331">
        <v>0.6</v>
      </c>
      <c r="G77" s="331">
        <v>0.6</v>
      </c>
      <c r="H77" s="331">
        <v>0.63</v>
      </c>
      <c r="I77" s="331">
        <v>0.59</v>
      </c>
      <c r="J77" s="331">
        <v>0.6</v>
      </c>
      <c r="K77" s="331">
        <v>0.64</v>
      </c>
      <c r="L77" s="331">
        <v>0.57999999999999996</v>
      </c>
      <c r="M77" s="331">
        <v>0.6</v>
      </c>
      <c r="N77" s="331">
        <v>0.63</v>
      </c>
    </row>
    <row r="78" spans="1:14" x14ac:dyDescent="0.2">
      <c r="A78" s="271" t="s">
        <v>217</v>
      </c>
      <c r="B78" s="272" t="s">
        <v>218</v>
      </c>
      <c r="C78" s="275" t="s">
        <v>219</v>
      </c>
      <c r="D78" s="331">
        <f t="shared" si="1"/>
        <v>0.62</v>
      </c>
      <c r="E78" s="331">
        <v>0.66</v>
      </c>
      <c r="F78" s="331">
        <v>0.68</v>
      </c>
      <c r="G78" s="331">
        <v>0.65</v>
      </c>
      <c r="H78" s="331">
        <v>0.67</v>
      </c>
      <c r="I78" s="331">
        <v>0.64</v>
      </c>
      <c r="J78" s="331">
        <v>0.64</v>
      </c>
      <c r="K78" s="331">
        <v>0.64</v>
      </c>
      <c r="L78" s="331">
        <v>0.6</v>
      </c>
      <c r="M78" s="331">
        <v>0.6</v>
      </c>
      <c r="N78" s="331">
        <v>0.62</v>
      </c>
    </row>
    <row r="79" spans="1:14" x14ac:dyDescent="0.2">
      <c r="A79" s="271" t="s">
        <v>220</v>
      </c>
      <c r="B79" s="272" t="s">
        <v>221</v>
      </c>
      <c r="C79" s="275" t="s">
        <v>222</v>
      </c>
      <c r="D79" s="331">
        <f t="shared" si="1"/>
        <v>0.63</v>
      </c>
      <c r="E79" s="331">
        <v>0.63</v>
      </c>
      <c r="F79" s="331">
        <v>0.61</v>
      </c>
      <c r="G79" s="331">
        <v>0.6</v>
      </c>
      <c r="H79" s="331">
        <v>0.63</v>
      </c>
      <c r="I79" s="331">
        <v>0.65</v>
      </c>
      <c r="J79" s="331">
        <v>0.64</v>
      </c>
      <c r="K79" s="331">
        <v>0.63</v>
      </c>
      <c r="L79" s="331">
        <v>0.6</v>
      </c>
      <c r="M79" s="331">
        <v>0.65</v>
      </c>
      <c r="N79" s="331">
        <v>0.63</v>
      </c>
    </row>
    <row r="80" spans="1:14" x14ac:dyDescent="0.2">
      <c r="A80" s="271" t="s">
        <v>223</v>
      </c>
      <c r="B80" s="272" t="s">
        <v>224</v>
      </c>
      <c r="C80" s="275" t="s">
        <v>225</v>
      </c>
      <c r="D80" s="331">
        <f t="shared" si="1"/>
        <v>0.66</v>
      </c>
      <c r="E80" s="331">
        <v>0.64</v>
      </c>
      <c r="F80" s="331">
        <v>0.64</v>
      </c>
      <c r="G80" s="331">
        <v>0.64</v>
      </c>
      <c r="H80" s="331">
        <v>0.65</v>
      </c>
      <c r="I80" s="331">
        <v>0.65</v>
      </c>
      <c r="J80" s="331">
        <v>0.64</v>
      </c>
      <c r="K80" s="331">
        <v>0.64</v>
      </c>
      <c r="L80" s="331">
        <v>0.62</v>
      </c>
      <c r="M80" s="331">
        <v>0.66</v>
      </c>
      <c r="N80" s="331">
        <v>0.66</v>
      </c>
    </row>
    <row r="81" spans="1:14" x14ac:dyDescent="0.2">
      <c r="A81" s="271" t="s">
        <v>226</v>
      </c>
      <c r="B81" s="272" t="s">
        <v>227</v>
      </c>
      <c r="C81" s="275" t="s">
        <v>228</v>
      </c>
      <c r="D81" s="331">
        <f t="shared" si="1"/>
        <v>0.57999999999999996</v>
      </c>
      <c r="E81" s="331">
        <v>0.62</v>
      </c>
      <c r="F81" s="331">
        <v>0.6</v>
      </c>
      <c r="G81" s="331">
        <v>0.61</v>
      </c>
      <c r="H81" s="331">
        <v>0.6</v>
      </c>
      <c r="I81" s="331">
        <v>0.62</v>
      </c>
      <c r="J81" s="331">
        <v>0.59</v>
      </c>
      <c r="K81" s="331">
        <v>0.6</v>
      </c>
      <c r="L81" s="331">
        <v>0.59</v>
      </c>
      <c r="M81" s="331">
        <v>0.59</v>
      </c>
      <c r="N81" s="331">
        <v>0.57999999999999996</v>
      </c>
    </row>
    <row r="82" spans="1:14" x14ac:dyDescent="0.2">
      <c r="A82" s="271" t="s">
        <v>229</v>
      </c>
      <c r="B82" s="272" t="s">
        <v>230</v>
      </c>
      <c r="C82" s="275" t="s">
        <v>231</v>
      </c>
      <c r="D82" s="331">
        <f t="shared" si="1"/>
        <v>0.63</v>
      </c>
      <c r="E82" s="331">
        <v>0.67</v>
      </c>
      <c r="F82" s="331">
        <v>0.69</v>
      </c>
      <c r="G82" s="331">
        <v>0.7</v>
      </c>
      <c r="H82" s="331">
        <v>0.69</v>
      </c>
      <c r="I82" s="331">
        <v>0.68</v>
      </c>
      <c r="J82" s="331">
        <v>0.7</v>
      </c>
      <c r="K82" s="331">
        <v>0.7</v>
      </c>
      <c r="L82" s="331">
        <v>0.69</v>
      </c>
      <c r="M82" s="331">
        <v>0.68</v>
      </c>
      <c r="N82" s="331">
        <v>0.63</v>
      </c>
    </row>
    <row r="83" spans="1:14" x14ac:dyDescent="0.2">
      <c r="A83" s="271" t="s">
        <v>232</v>
      </c>
      <c r="B83" s="272" t="s">
        <v>233</v>
      </c>
      <c r="C83" s="275" t="s">
        <v>234</v>
      </c>
      <c r="D83" s="331">
        <f t="shared" si="1"/>
        <v>0.65</v>
      </c>
      <c r="E83" s="331">
        <v>0.6</v>
      </c>
      <c r="F83" s="331">
        <v>0.61</v>
      </c>
      <c r="G83" s="331">
        <v>0.57999999999999996</v>
      </c>
      <c r="H83" s="331">
        <v>0.64</v>
      </c>
      <c r="I83" s="331">
        <v>0.62</v>
      </c>
      <c r="J83" s="331">
        <v>0.61</v>
      </c>
      <c r="K83" s="331">
        <v>0.61</v>
      </c>
      <c r="L83" s="331">
        <v>0.61</v>
      </c>
      <c r="M83" s="331">
        <v>0.62</v>
      </c>
      <c r="N83" s="331">
        <v>0.65</v>
      </c>
    </row>
    <row r="84" spans="1:14" x14ac:dyDescent="0.2">
      <c r="A84" s="271" t="s">
        <v>235</v>
      </c>
      <c r="B84" s="272" t="s">
        <v>236</v>
      </c>
      <c r="C84" s="275" t="s">
        <v>237</v>
      </c>
      <c r="D84" s="331">
        <f t="shared" si="1"/>
        <v>0.62</v>
      </c>
      <c r="E84" s="331">
        <v>0.62</v>
      </c>
      <c r="F84" s="331">
        <v>0.65</v>
      </c>
      <c r="G84" s="331">
        <v>0.63</v>
      </c>
      <c r="H84" s="331">
        <v>0.65</v>
      </c>
      <c r="I84" s="331">
        <v>0.62</v>
      </c>
      <c r="J84" s="331">
        <v>0.61</v>
      </c>
      <c r="K84" s="331">
        <v>0.6</v>
      </c>
      <c r="L84" s="331">
        <v>0.56999999999999995</v>
      </c>
      <c r="M84" s="331">
        <v>0.62</v>
      </c>
      <c r="N84" s="331">
        <v>0.62</v>
      </c>
    </row>
    <row r="85" spans="1:14" x14ac:dyDescent="0.2">
      <c r="A85" s="271" t="s">
        <v>238</v>
      </c>
      <c r="B85" s="272" t="s">
        <v>239</v>
      </c>
      <c r="C85" s="275" t="s">
        <v>240</v>
      </c>
      <c r="D85" s="331">
        <f t="shared" si="1"/>
        <v>0.53</v>
      </c>
      <c r="E85" s="331">
        <v>0.59</v>
      </c>
      <c r="F85" s="331">
        <v>0.54</v>
      </c>
      <c r="G85" s="331">
        <v>0.55000000000000004</v>
      </c>
      <c r="H85" s="331">
        <v>0.56000000000000005</v>
      </c>
      <c r="I85" s="331">
        <v>0.55000000000000004</v>
      </c>
      <c r="J85" s="331">
        <v>0.54</v>
      </c>
      <c r="K85" s="331">
        <v>0.52</v>
      </c>
      <c r="L85" s="331">
        <v>0.5</v>
      </c>
      <c r="M85" s="331">
        <v>0.49</v>
      </c>
      <c r="N85" s="331">
        <v>0.53</v>
      </c>
    </row>
    <row r="86" spans="1:14" x14ac:dyDescent="0.2">
      <c r="A86" s="271" t="s">
        <v>241</v>
      </c>
      <c r="B86" s="272" t="s">
        <v>242</v>
      </c>
      <c r="C86" s="275" t="s">
        <v>243</v>
      </c>
      <c r="D86" s="331">
        <f t="shared" si="1"/>
        <v>0.56999999999999995</v>
      </c>
      <c r="E86" s="331">
        <v>0.61</v>
      </c>
      <c r="F86" s="331">
        <v>0.65</v>
      </c>
      <c r="G86" s="331">
        <v>0.65</v>
      </c>
      <c r="H86" s="331">
        <v>0.64</v>
      </c>
      <c r="I86" s="331">
        <v>0.57999999999999996</v>
      </c>
      <c r="J86" s="331">
        <v>0.62</v>
      </c>
      <c r="K86" s="331">
        <v>0.61</v>
      </c>
      <c r="L86" s="331">
        <v>0.59</v>
      </c>
      <c r="M86" s="331">
        <v>0.55000000000000004</v>
      </c>
      <c r="N86" s="331">
        <v>0.56999999999999995</v>
      </c>
    </row>
    <row r="87" spans="1:14" x14ac:dyDescent="0.2">
      <c r="A87" s="271" t="s">
        <v>244</v>
      </c>
      <c r="B87" s="272" t="s">
        <v>245</v>
      </c>
      <c r="C87" s="275" t="s">
        <v>246</v>
      </c>
      <c r="D87" s="331">
        <f t="shared" si="1"/>
        <v>0.67</v>
      </c>
      <c r="E87" s="331">
        <v>0.65</v>
      </c>
      <c r="F87" s="331">
        <v>0.67</v>
      </c>
      <c r="G87" s="331">
        <v>0.65</v>
      </c>
      <c r="H87" s="331">
        <v>0.68</v>
      </c>
      <c r="I87" s="331">
        <v>0.66</v>
      </c>
      <c r="J87" s="331">
        <v>0.65</v>
      </c>
      <c r="K87" s="331">
        <v>0.66</v>
      </c>
      <c r="L87" s="331">
        <v>0.7</v>
      </c>
      <c r="M87" s="331">
        <v>0.7</v>
      </c>
      <c r="N87" s="331">
        <v>0.67</v>
      </c>
    </row>
    <row r="88" spans="1:14" x14ac:dyDescent="0.2">
      <c r="A88" s="271" t="s">
        <v>247</v>
      </c>
      <c r="B88" s="272" t="s">
        <v>248</v>
      </c>
      <c r="C88" s="275" t="s">
        <v>249</v>
      </c>
      <c r="D88" s="331">
        <f t="shared" si="1"/>
        <v>0.6</v>
      </c>
      <c r="E88" s="331">
        <v>0.57999999999999996</v>
      </c>
      <c r="F88" s="331">
        <v>0.59</v>
      </c>
      <c r="G88" s="331">
        <v>0.56999999999999995</v>
      </c>
      <c r="H88" s="331">
        <v>0.56000000000000005</v>
      </c>
      <c r="I88" s="331">
        <v>0.53</v>
      </c>
      <c r="J88" s="331">
        <v>0.54</v>
      </c>
      <c r="K88" s="331">
        <v>0.59</v>
      </c>
      <c r="L88" s="331">
        <v>0.6</v>
      </c>
      <c r="M88" s="331">
        <v>0.59</v>
      </c>
      <c r="N88" s="331">
        <v>0.6</v>
      </c>
    </row>
    <row r="89" spans="1:14" x14ac:dyDescent="0.2">
      <c r="A89" s="271" t="s">
        <v>250</v>
      </c>
      <c r="B89" s="272" t="s">
        <v>251</v>
      </c>
      <c r="C89" s="275" t="s">
        <v>252</v>
      </c>
      <c r="D89" s="331">
        <f t="shared" si="1"/>
        <v>0.67</v>
      </c>
      <c r="E89" s="331">
        <v>0.74</v>
      </c>
      <c r="F89" s="331">
        <v>0.69</v>
      </c>
      <c r="G89" s="331">
        <v>0.73</v>
      </c>
      <c r="H89" s="331">
        <v>0.68</v>
      </c>
      <c r="I89" s="331">
        <v>0.66</v>
      </c>
      <c r="J89" s="331">
        <v>0.61</v>
      </c>
      <c r="K89" s="331">
        <v>0.67</v>
      </c>
      <c r="L89" s="331">
        <v>0.67</v>
      </c>
      <c r="M89" s="331">
        <v>0.68</v>
      </c>
      <c r="N89" s="331">
        <v>0.67</v>
      </c>
    </row>
    <row r="90" spans="1:14" x14ac:dyDescent="0.2">
      <c r="A90" s="271" t="s">
        <v>253</v>
      </c>
      <c r="B90" s="272" t="s">
        <v>254</v>
      </c>
      <c r="C90" s="275" t="s">
        <v>255</v>
      </c>
      <c r="D90" s="331">
        <f t="shared" si="1"/>
        <v>0.56000000000000005</v>
      </c>
      <c r="E90" s="331">
        <v>0.6</v>
      </c>
      <c r="F90" s="331">
        <v>0.57999999999999996</v>
      </c>
      <c r="G90" s="331">
        <v>0.59</v>
      </c>
      <c r="H90" s="331">
        <v>0.65</v>
      </c>
      <c r="I90" s="331">
        <v>0.59</v>
      </c>
      <c r="J90" s="331">
        <v>0.56999999999999995</v>
      </c>
      <c r="K90" s="331">
        <v>0.6</v>
      </c>
      <c r="L90" s="331">
        <v>0.56999999999999995</v>
      </c>
      <c r="M90" s="331">
        <v>0.59</v>
      </c>
      <c r="N90" s="331">
        <v>0.56000000000000005</v>
      </c>
    </row>
    <row r="91" spans="1:14" x14ac:dyDescent="0.2">
      <c r="A91" s="271" t="s">
        <v>256</v>
      </c>
      <c r="B91" s="272" t="s">
        <v>257</v>
      </c>
      <c r="C91" s="275" t="s">
        <v>258</v>
      </c>
      <c r="D91" s="331">
        <f t="shared" si="1"/>
        <v>0.59</v>
      </c>
      <c r="E91" s="331">
        <v>0.63</v>
      </c>
      <c r="F91" s="331">
        <v>0.59</v>
      </c>
      <c r="G91" s="331">
        <v>0.59</v>
      </c>
      <c r="H91" s="331">
        <v>0.56999999999999995</v>
      </c>
      <c r="I91" s="331">
        <v>0.55000000000000004</v>
      </c>
      <c r="J91" s="331">
        <v>0.56999999999999995</v>
      </c>
      <c r="K91" s="331">
        <v>0.55000000000000004</v>
      </c>
      <c r="L91" s="331">
        <v>0.56999999999999995</v>
      </c>
      <c r="M91" s="331">
        <v>0.61</v>
      </c>
      <c r="N91" s="331">
        <v>0.59</v>
      </c>
    </row>
    <row r="92" spans="1:14" x14ac:dyDescent="0.2">
      <c r="A92" s="271" t="s">
        <v>259</v>
      </c>
      <c r="B92" s="272" t="s">
        <v>260</v>
      </c>
      <c r="C92" s="275" t="s">
        <v>261</v>
      </c>
      <c r="D92" s="331">
        <f t="shared" si="1"/>
        <v>0.57999999999999996</v>
      </c>
      <c r="E92" s="331">
        <v>0.6</v>
      </c>
      <c r="F92" s="331">
        <v>0.61</v>
      </c>
      <c r="G92" s="331">
        <v>0.62</v>
      </c>
      <c r="H92" s="331">
        <v>0.57999999999999996</v>
      </c>
      <c r="I92" s="331">
        <v>0.6</v>
      </c>
      <c r="J92" s="331">
        <v>0.56000000000000005</v>
      </c>
      <c r="K92" s="331">
        <v>0.55000000000000004</v>
      </c>
      <c r="L92" s="331">
        <v>0.56999999999999995</v>
      </c>
      <c r="M92" s="331">
        <v>0.57999999999999996</v>
      </c>
      <c r="N92" s="331">
        <v>0.57999999999999996</v>
      </c>
    </row>
    <row r="93" spans="1:14" x14ac:dyDescent="0.2">
      <c r="A93" s="271" t="s">
        <v>262</v>
      </c>
      <c r="B93" s="272" t="s">
        <v>263</v>
      </c>
      <c r="C93" s="275" t="s">
        <v>264</v>
      </c>
      <c r="D93" s="331">
        <f t="shared" si="1"/>
        <v>0.72</v>
      </c>
      <c r="E93" s="331">
        <v>0.66</v>
      </c>
      <c r="F93" s="331">
        <v>0.63</v>
      </c>
      <c r="G93" s="331">
        <v>0.71</v>
      </c>
      <c r="H93" s="331">
        <v>0.68</v>
      </c>
      <c r="I93" s="331">
        <v>0.68</v>
      </c>
      <c r="J93" s="331">
        <v>0.65</v>
      </c>
      <c r="K93" s="331">
        <v>0.63</v>
      </c>
      <c r="L93" s="331">
        <v>0.65</v>
      </c>
      <c r="M93" s="331">
        <v>0.69</v>
      </c>
      <c r="N93" s="331">
        <v>0.72</v>
      </c>
    </row>
    <row r="94" spans="1:14" x14ac:dyDescent="0.2">
      <c r="A94" s="271" t="s">
        <v>265</v>
      </c>
      <c r="B94" s="272" t="s">
        <v>266</v>
      </c>
      <c r="C94" s="275" t="s">
        <v>267</v>
      </c>
      <c r="D94" s="331">
        <f t="shared" si="1"/>
        <v>0.62</v>
      </c>
      <c r="E94" s="331">
        <v>0.65</v>
      </c>
      <c r="F94" s="331">
        <v>0.67</v>
      </c>
      <c r="G94" s="331">
        <v>0.66</v>
      </c>
      <c r="H94" s="331">
        <v>0.66</v>
      </c>
      <c r="I94" s="331">
        <v>0.66</v>
      </c>
      <c r="J94" s="331">
        <v>0.63</v>
      </c>
      <c r="K94" s="331">
        <v>0.65</v>
      </c>
      <c r="L94" s="331">
        <v>0.64</v>
      </c>
      <c r="M94" s="331">
        <v>0.64</v>
      </c>
      <c r="N94" s="331">
        <v>0.62</v>
      </c>
    </row>
    <row r="95" spans="1:14" x14ac:dyDescent="0.2">
      <c r="A95" s="271" t="s">
        <v>268</v>
      </c>
      <c r="B95" s="272" t="s">
        <v>269</v>
      </c>
      <c r="C95" s="275" t="s">
        <v>270</v>
      </c>
      <c r="D95" s="331">
        <f t="shared" si="1"/>
        <v>0.67</v>
      </c>
      <c r="E95" s="331">
        <v>0.68</v>
      </c>
      <c r="F95" s="331">
        <v>0.68</v>
      </c>
      <c r="G95" s="331">
        <v>0.69</v>
      </c>
      <c r="H95" s="331">
        <v>0.69</v>
      </c>
      <c r="I95" s="331">
        <v>0.67</v>
      </c>
      <c r="J95" s="331">
        <v>0.66</v>
      </c>
      <c r="K95" s="331">
        <v>0.65</v>
      </c>
      <c r="L95" s="331">
        <v>0.64</v>
      </c>
      <c r="M95" s="331">
        <v>0.64</v>
      </c>
      <c r="N95" s="331">
        <v>0.67</v>
      </c>
    </row>
    <row r="96" spans="1:14" x14ac:dyDescent="0.2">
      <c r="A96" s="271" t="s">
        <v>271</v>
      </c>
      <c r="B96" s="272" t="s">
        <v>272</v>
      </c>
      <c r="C96" s="275" t="s">
        <v>273</v>
      </c>
      <c r="D96" s="331">
        <f t="shared" si="1"/>
        <v>0.67</v>
      </c>
      <c r="E96" s="331">
        <v>0.73</v>
      </c>
      <c r="F96" s="331">
        <v>0.68</v>
      </c>
      <c r="G96" s="331">
        <v>0.67</v>
      </c>
      <c r="H96" s="331">
        <v>0.64</v>
      </c>
      <c r="I96" s="331">
        <v>0.65</v>
      </c>
      <c r="J96" s="331">
        <v>0.68</v>
      </c>
      <c r="K96" s="331">
        <v>0.65</v>
      </c>
      <c r="L96" s="331">
        <v>0.64</v>
      </c>
      <c r="M96" s="331">
        <v>0.65</v>
      </c>
      <c r="N96" s="331">
        <v>0.67</v>
      </c>
    </row>
    <row r="97" spans="1:14" x14ac:dyDescent="0.2">
      <c r="A97" s="271" t="s">
        <v>274</v>
      </c>
      <c r="B97" s="272" t="s">
        <v>275</v>
      </c>
      <c r="C97" s="276" t="s">
        <v>276</v>
      </c>
      <c r="D97" s="331">
        <f t="shared" si="1"/>
        <v>0.54</v>
      </c>
      <c r="E97" s="331">
        <v>0.53</v>
      </c>
      <c r="F97" s="331">
        <v>0.55000000000000004</v>
      </c>
      <c r="G97" s="331">
        <v>0.55000000000000004</v>
      </c>
      <c r="H97" s="331">
        <v>0.56999999999999995</v>
      </c>
      <c r="I97" s="331">
        <v>0.55000000000000004</v>
      </c>
      <c r="J97" s="331">
        <v>0.54</v>
      </c>
      <c r="K97" s="331">
        <v>0.54</v>
      </c>
      <c r="L97" s="331">
        <v>0.56000000000000005</v>
      </c>
      <c r="M97" s="331">
        <v>0.53</v>
      </c>
      <c r="N97" s="331">
        <v>0.54</v>
      </c>
    </row>
    <row r="98" spans="1:14" x14ac:dyDescent="0.2">
      <c r="A98" s="271" t="s">
        <v>277</v>
      </c>
      <c r="B98" s="272" t="s">
        <v>278</v>
      </c>
      <c r="C98" s="275" t="s">
        <v>279</v>
      </c>
      <c r="D98" s="331">
        <f t="shared" si="1"/>
        <v>0.65</v>
      </c>
      <c r="E98" s="331">
        <v>0.61</v>
      </c>
      <c r="F98" s="331">
        <v>0.68</v>
      </c>
      <c r="G98" s="331">
        <v>0.61</v>
      </c>
      <c r="H98" s="331">
        <v>0.6</v>
      </c>
      <c r="I98" s="331">
        <v>0.6</v>
      </c>
      <c r="J98" s="331">
        <v>0.6</v>
      </c>
      <c r="K98" s="331">
        <v>0.65</v>
      </c>
      <c r="L98" s="331">
        <v>0.62</v>
      </c>
      <c r="M98" s="331">
        <v>0.63</v>
      </c>
      <c r="N98" s="331">
        <v>0.65</v>
      </c>
    </row>
    <row r="99" spans="1:14" x14ac:dyDescent="0.2">
      <c r="A99" s="271" t="s">
        <v>280</v>
      </c>
      <c r="B99" s="272" t="s">
        <v>281</v>
      </c>
      <c r="C99" s="275" t="s">
        <v>282</v>
      </c>
      <c r="D99" s="331">
        <f t="shared" si="1"/>
        <v>0.65</v>
      </c>
      <c r="E99" s="331">
        <v>0.72</v>
      </c>
      <c r="F99" s="331">
        <v>0.72</v>
      </c>
      <c r="G99" s="331">
        <v>0.68</v>
      </c>
      <c r="H99" s="331">
        <v>0.71</v>
      </c>
      <c r="I99" s="331">
        <v>0.65</v>
      </c>
      <c r="J99" s="331">
        <v>0.67</v>
      </c>
      <c r="K99" s="331">
        <v>0.67</v>
      </c>
      <c r="L99" s="331">
        <v>0.69</v>
      </c>
      <c r="M99" s="331">
        <v>0.66</v>
      </c>
      <c r="N99" s="331">
        <v>0.65</v>
      </c>
    </row>
    <row r="100" spans="1:14" x14ac:dyDescent="0.2">
      <c r="A100" s="271" t="s">
        <v>283</v>
      </c>
      <c r="B100" s="272" t="s">
        <v>284</v>
      </c>
      <c r="C100" s="275" t="s">
        <v>285</v>
      </c>
      <c r="D100" s="331">
        <f t="shared" si="1"/>
        <v>0.56000000000000005</v>
      </c>
      <c r="E100" s="331">
        <v>0.56000000000000005</v>
      </c>
      <c r="F100" s="331">
        <v>0.57999999999999996</v>
      </c>
      <c r="G100" s="331">
        <v>0.55000000000000004</v>
      </c>
      <c r="H100" s="331">
        <v>0.62</v>
      </c>
      <c r="I100" s="331">
        <v>0.64</v>
      </c>
      <c r="J100" s="331">
        <v>0.61</v>
      </c>
      <c r="K100" s="331">
        <v>0.51</v>
      </c>
      <c r="L100" s="331">
        <v>0.56999999999999995</v>
      </c>
      <c r="M100" s="331">
        <v>0.62</v>
      </c>
      <c r="N100" s="331">
        <v>0.56000000000000005</v>
      </c>
    </row>
    <row r="101" spans="1:14" x14ac:dyDescent="0.2">
      <c r="A101" s="271" t="s">
        <v>286</v>
      </c>
      <c r="B101" s="272" t="s">
        <v>287</v>
      </c>
      <c r="C101" s="275" t="s">
        <v>288</v>
      </c>
      <c r="D101" s="331">
        <f t="shared" si="1"/>
        <v>0.72</v>
      </c>
      <c r="E101" s="331">
        <v>0.72</v>
      </c>
      <c r="F101" s="331">
        <v>0.74</v>
      </c>
      <c r="G101" s="331">
        <v>0.68</v>
      </c>
      <c r="H101" s="331">
        <v>0.73</v>
      </c>
      <c r="I101" s="331">
        <v>0.7</v>
      </c>
      <c r="J101" s="331">
        <v>0.69</v>
      </c>
      <c r="K101" s="331">
        <v>0.69</v>
      </c>
      <c r="L101" s="331">
        <v>0.71</v>
      </c>
      <c r="M101" s="331">
        <v>0.72</v>
      </c>
      <c r="N101" s="331">
        <v>0.72</v>
      </c>
    </row>
    <row r="102" spans="1:14" x14ac:dyDescent="0.2">
      <c r="A102" s="271" t="s">
        <v>289</v>
      </c>
      <c r="B102" s="272" t="s">
        <v>290</v>
      </c>
      <c r="C102" s="275" t="s">
        <v>291</v>
      </c>
      <c r="D102" s="331">
        <f t="shared" si="1"/>
        <v>0.57999999999999996</v>
      </c>
      <c r="E102" s="331">
        <v>0.61</v>
      </c>
      <c r="F102" s="331">
        <v>0.55000000000000004</v>
      </c>
      <c r="G102" s="331">
        <v>0.6</v>
      </c>
      <c r="H102" s="331">
        <v>0.6</v>
      </c>
      <c r="I102" s="331">
        <v>0.6</v>
      </c>
      <c r="J102" s="331">
        <v>0.62</v>
      </c>
      <c r="K102" s="331">
        <v>0.6</v>
      </c>
      <c r="L102" s="331">
        <v>0.53</v>
      </c>
      <c r="M102" s="331">
        <v>0.56999999999999995</v>
      </c>
      <c r="N102" s="331">
        <v>0.57999999999999996</v>
      </c>
    </row>
    <row r="103" spans="1:14" x14ac:dyDescent="0.2">
      <c r="A103" s="271" t="s">
        <v>444</v>
      </c>
      <c r="B103" s="272" t="s">
        <v>445</v>
      </c>
      <c r="C103" s="275" t="s">
        <v>446</v>
      </c>
      <c r="D103" s="331" t="str">
        <f t="shared" si="1"/>
        <v>-</v>
      </c>
      <c r="E103" s="331" t="s">
        <v>453</v>
      </c>
      <c r="F103" s="331">
        <v>0.72</v>
      </c>
      <c r="G103" s="331" t="s">
        <v>453</v>
      </c>
      <c r="H103" s="331">
        <v>0.79</v>
      </c>
      <c r="I103" s="331" t="s">
        <v>453</v>
      </c>
      <c r="J103" s="331" t="s">
        <v>453</v>
      </c>
      <c r="K103" s="331" t="s">
        <v>453</v>
      </c>
      <c r="L103" s="331" t="s">
        <v>453</v>
      </c>
      <c r="M103" s="331" t="s">
        <v>453</v>
      </c>
      <c r="N103" s="331" t="s">
        <v>453</v>
      </c>
    </row>
    <row r="104" spans="1:14" x14ac:dyDescent="0.2">
      <c r="A104" s="271" t="s">
        <v>292</v>
      </c>
      <c r="B104" s="272" t="s">
        <v>293</v>
      </c>
      <c r="C104" s="275" t="s">
        <v>294</v>
      </c>
      <c r="D104" s="331">
        <f t="shared" si="1"/>
        <v>0.7</v>
      </c>
      <c r="E104" s="331">
        <v>0.67</v>
      </c>
      <c r="F104" s="331">
        <v>0.67</v>
      </c>
      <c r="G104" s="331">
        <v>0.66</v>
      </c>
      <c r="H104" s="331">
        <v>0.68</v>
      </c>
      <c r="I104" s="331">
        <v>0.67</v>
      </c>
      <c r="J104" s="331">
        <v>0.66</v>
      </c>
      <c r="K104" s="331">
        <v>0.65</v>
      </c>
      <c r="L104" s="331">
        <v>0.64</v>
      </c>
      <c r="M104" s="331">
        <v>0.67</v>
      </c>
      <c r="N104" s="331">
        <v>0.7</v>
      </c>
    </row>
    <row r="105" spans="1:14" x14ac:dyDescent="0.2">
      <c r="A105" s="271" t="s">
        <v>295</v>
      </c>
      <c r="B105" s="272" t="s">
        <v>296</v>
      </c>
      <c r="C105" s="275" t="s">
        <v>297</v>
      </c>
      <c r="D105" s="331">
        <f t="shared" si="1"/>
        <v>0.57999999999999996</v>
      </c>
      <c r="E105" s="331">
        <v>0.61</v>
      </c>
      <c r="F105" s="331">
        <v>0.59</v>
      </c>
      <c r="G105" s="331">
        <v>0.61</v>
      </c>
      <c r="H105" s="331">
        <v>0.61</v>
      </c>
      <c r="I105" s="331">
        <v>0.61</v>
      </c>
      <c r="J105" s="331">
        <v>0.57999999999999996</v>
      </c>
      <c r="K105" s="331">
        <v>0.63</v>
      </c>
      <c r="L105" s="331">
        <v>0.6</v>
      </c>
      <c r="M105" s="331">
        <v>0.56999999999999995</v>
      </c>
      <c r="N105" s="331">
        <v>0.57999999999999996</v>
      </c>
    </row>
    <row r="106" spans="1:14" x14ac:dyDescent="0.2">
      <c r="A106" s="271" t="s">
        <v>298</v>
      </c>
      <c r="B106" s="272" t="s">
        <v>299</v>
      </c>
      <c r="C106" s="275" t="s">
        <v>300</v>
      </c>
      <c r="D106" s="331">
        <f t="shared" si="1"/>
        <v>0.57999999999999996</v>
      </c>
      <c r="E106" s="331">
        <v>0.57999999999999996</v>
      </c>
      <c r="F106" s="331">
        <v>0.61</v>
      </c>
      <c r="G106" s="331">
        <v>0.63</v>
      </c>
      <c r="H106" s="331">
        <v>0.54</v>
      </c>
      <c r="I106" s="331">
        <v>0.54</v>
      </c>
      <c r="J106" s="331">
        <v>0.56000000000000005</v>
      </c>
      <c r="K106" s="331">
        <v>0.54</v>
      </c>
      <c r="L106" s="331">
        <v>0.56999999999999995</v>
      </c>
      <c r="M106" s="331">
        <v>0.6</v>
      </c>
      <c r="N106" s="331">
        <v>0.57999999999999996</v>
      </c>
    </row>
    <row r="107" spans="1:14" x14ac:dyDescent="0.2">
      <c r="A107" s="271" t="s">
        <v>301</v>
      </c>
      <c r="B107" s="272" t="s">
        <v>302</v>
      </c>
      <c r="C107" s="275" t="s">
        <v>303</v>
      </c>
      <c r="D107" s="331">
        <f t="shared" si="1"/>
        <v>0.56000000000000005</v>
      </c>
      <c r="E107" s="331">
        <v>0.57999999999999996</v>
      </c>
      <c r="F107" s="331">
        <v>0.62</v>
      </c>
      <c r="G107" s="331">
        <v>0.65</v>
      </c>
      <c r="H107" s="331">
        <v>0.57999999999999996</v>
      </c>
      <c r="I107" s="331">
        <v>0.55000000000000004</v>
      </c>
      <c r="J107" s="331">
        <v>0.54</v>
      </c>
      <c r="K107" s="331">
        <v>0.57999999999999996</v>
      </c>
      <c r="L107" s="331">
        <v>0.61</v>
      </c>
      <c r="M107" s="331">
        <v>0.6</v>
      </c>
      <c r="N107" s="331">
        <v>0.56000000000000005</v>
      </c>
    </row>
    <row r="108" spans="1:14" x14ac:dyDescent="0.2">
      <c r="A108" s="271" t="s">
        <v>304</v>
      </c>
      <c r="B108" s="272" t="s">
        <v>305</v>
      </c>
      <c r="C108" s="275" t="s">
        <v>306</v>
      </c>
      <c r="D108" s="331">
        <f t="shared" si="1"/>
        <v>0.56999999999999995</v>
      </c>
      <c r="E108" s="331">
        <v>0.46</v>
      </c>
      <c r="F108" s="331">
        <v>0.47</v>
      </c>
      <c r="G108" s="331">
        <v>0.5</v>
      </c>
      <c r="H108" s="331">
        <v>0.59</v>
      </c>
      <c r="I108" s="331">
        <v>0.6</v>
      </c>
      <c r="J108" s="331">
        <v>0.64</v>
      </c>
      <c r="K108" s="331">
        <v>0.64</v>
      </c>
      <c r="L108" s="331">
        <v>0.62</v>
      </c>
      <c r="M108" s="331">
        <v>0.56999999999999995</v>
      </c>
      <c r="N108" s="331">
        <v>0.56999999999999995</v>
      </c>
    </row>
    <row r="109" spans="1:14" x14ac:dyDescent="0.2">
      <c r="A109" s="271" t="s">
        <v>307</v>
      </c>
      <c r="B109" s="272" t="s">
        <v>308</v>
      </c>
      <c r="C109" s="275" t="s">
        <v>309</v>
      </c>
      <c r="D109" s="331">
        <f t="shared" si="1"/>
        <v>0.65</v>
      </c>
      <c r="E109" s="331">
        <v>0.6</v>
      </c>
      <c r="F109" s="331">
        <v>0.68</v>
      </c>
      <c r="G109" s="331">
        <v>0.64</v>
      </c>
      <c r="H109" s="331">
        <v>0.65</v>
      </c>
      <c r="I109" s="331">
        <v>0.63</v>
      </c>
      <c r="J109" s="331">
        <v>0.6</v>
      </c>
      <c r="K109" s="331">
        <v>0.57999999999999996</v>
      </c>
      <c r="L109" s="331">
        <v>0.6</v>
      </c>
      <c r="M109" s="331">
        <v>0.62</v>
      </c>
      <c r="N109" s="331">
        <v>0.65</v>
      </c>
    </row>
    <row r="110" spans="1:14" x14ac:dyDescent="0.2">
      <c r="A110" s="271" t="s">
        <v>310</v>
      </c>
      <c r="B110" s="272" t="s">
        <v>311</v>
      </c>
      <c r="C110" s="275" t="s">
        <v>312</v>
      </c>
      <c r="D110" s="331">
        <f t="shared" si="1"/>
        <v>0.62</v>
      </c>
      <c r="E110" s="331">
        <v>0.56999999999999995</v>
      </c>
      <c r="F110" s="331">
        <v>0.56000000000000005</v>
      </c>
      <c r="G110" s="331">
        <v>0.61</v>
      </c>
      <c r="H110" s="331">
        <v>0.59</v>
      </c>
      <c r="I110" s="331">
        <v>0.54</v>
      </c>
      <c r="J110" s="331">
        <v>0.5</v>
      </c>
      <c r="K110" s="331">
        <v>0.56999999999999995</v>
      </c>
      <c r="L110" s="331">
        <v>0.57999999999999996</v>
      </c>
      <c r="M110" s="331">
        <v>0.62</v>
      </c>
      <c r="N110" s="331">
        <v>0.62</v>
      </c>
    </row>
    <row r="111" spans="1:14" x14ac:dyDescent="0.2">
      <c r="A111" s="271" t="s">
        <v>313</v>
      </c>
      <c r="B111" s="272" t="s">
        <v>314</v>
      </c>
      <c r="C111" s="275" t="s">
        <v>315</v>
      </c>
      <c r="D111" s="331">
        <f t="shared" si="1"/>
        <v>0.6</v>
      </c>
      <c r="E111" s="331">
        <v>0.64</v>
      </c>
      <c r="F111" s="331">
        <v>0.67</v>
      </c>
      <c r="G111" s="331">
        <v>0.64</v>
      </c>
      <c r="H111" s="331">
        <v>0.66</v>
      </c>
      <c r="I111" s="331">
        <v>0.63</v>
      </c>
      <c r="J111" s="331">
        <v>0.63</v>
      </c>
      <c r="K111" s="331">
        <v>0.64</v>
      </c>
      <c r="L111" s="331">
        <v>0.66</v>
      </c>
      <c r="M111" s="331">
        <v>0.62</v>
      </c>
      <c r="N111" s="331">
        <v>0.6</v>
      </c>
    </row>
    <row r="112" spans="1:14" x14ac:dyDescent="0.2">
      <c r="A112" s="271" t="s">
        <v>316</v>
      </c>
      <c r="B112" s="272" t="s">
        <v>317</v>
      </c>
      <c r="C112" s="275" t="s">
        <v>318</v>
      </c>
      <c r="D112" s="331">
        <f t="shared" si="1"/>
        <v>0.67</v>
      </c>
      <c r="E112" s="331">
        <v>0.69</v>
      </c>
      <c r="F112" s="331">
        <v>0.67</v>
      </c>
      <c r="G112" s="331">
        <v>0.68</v>
      </c>
      <c r="H112" s="331">
        <v>0.68</v>
      </c>
      <c r="I112" s="331">
        <v>0.7</v>
      </c>
      <c r="J112" s="331">
        <v>0.64</v>
      </c>
      <c r="K112" s="331">
        <v>0.62</v>
      </c>
      <c r="L112" s="331">
        <v>0.69</v>
      </c>
      <c r="M112" s="331">
        <v>0.63</v>
      </c>
      <c r="N112" s="331">
        <v>0.67</v>
      </c>
    </row>
    <row r="113" spans="1:14" x14ac:dyDescent="0.2">
      <c r="A113" s="271" t="s">
        <v>319</v>
      </c>
      <c r="B113" s="272" t="s">
        <v>320</v>
      </c>
      <c r="C113" s="275" t="s">
        <v>321</v>
      </c>
      <c r="D113" s="331">
        <f t="shared" si="1"/>
        <v>0.62</v>
      </c>
      <c r="E113" s="331">
        <v>0.68</v>
      </c>
      <c r="F113" s="331">
        <v>0.65</v>
      </c>
      <c r="G113" s="331">
        <v>0.64</v>
      </c>
      <c r="H113" s="331">
        <v>0.56999999999999995</v>
      </c>
      <c r="I113" s="331">
        <v>0.63</v>
      </c>
      <c r="J113" s="331">
        <v>0.68</v>
      </c>
      <c r="K113" s="331">
        <v>0.62</v>
      </c>
      <c r="L113" s="331">
        <v>0.6</v>
      </c>
      <c r="M113" s="331">
        <v>0.63</v>
      </c>
      <c r="N113" s="331">
        <v>0.62</v>
      </c>
    </row>
    <row r="114" spans="1:14" x14ac:dyDescent="0.2">
      <c r="A114" s="271" t="s">
        <v>322</v>
      </c>
      <c r="B114" s="272" t="s">
        <v>323</v>
      </c>
      <c r="C114" s="275" t="s">
        <v>324</v>
      </c>
      <c r="D114" s="331">
        <f t="shared" si="1"/>
        <v>0.67</v>
      </c>
      <c r="E114" s="331">
        <v>0.63</v>
      </c>
      <c r="F114" s="331">
        <v>0.65</v>
      </c>
      <c r="G114" s="331">
        <v>0.64</v>
      </c>
      <c r="H114" s="331">
        <v>0.63</v>
      </c>
      <c r="I114" s="331">
        <v>0.63</v>
      </c>
      <c r="J114" s="331">
        <v>0.66</v>
      </c>
      <c r="K114" s="331">
        <v>0.69</v>
      </c>
      <c r="L114" s="331">
        <v>0.67</v>
      </c>
      <c r="M114" s="331">
        <v>0.67</v>
      </c>
      <c r="N114" s="331">
        <v>0.67</v>
      </c>
    </row>
    <row r="115" spans="1:14" x14ac:dyDescent="0.2">
      <c r="A115" s="271" t="s">
        <v>325</v>
      </c>
      <c r="B115" s="272" t="s">
        <v>326</v>
      </c>
      <c r="C115" s="275" t="s">
        <v>327</v>
      </c>
      <c r="D115" s="331">
        <f t="shared" si="1"/>
        <v>0.65</v>
      </c>
      <c r="E115" s="331">
        <v>0.57999999999999996</v>
      </c>
      <c r="F115" s="331">
        <v>0.56999999999999995</v>
      </c>
      <c r="G115" s="331">
        <v>0.6</v>
      </c>
      <c r="H115" s="331">
        <v>0.64</v>
      </c>
      <c r="I115" s="331">
        <v>0.64</v>
      </c>
      <c r="J115" s="331">
        <v>0.62</v>
      </c>
      <c r="K115" s="331">
        <v>0.6</v>
      </c>
      <c r="L115" s="331">
        <v>0.64</v>
      </c>
      <c r="M115" s="331">
        <v>0.65</v>
      </c>
      <c r="N115" s="331">
        <v>0.65</v>
      </c>
    </row>
    <row r="116" spans="1:14" x14ac:dyDescent="0.2">
      <c r="A116" s="271" t="s">
        <v>328</v>
      </c>
      <c r="B116" s="272" t="s">
        <v>329</v>
      </c>
      <c r="C116" s="275" t="s">
        <v>330</v>
      </c>
      <c r="D116" s="331">
        <f t="shared" si="1"/>
        <v>0.56000000000000005</v>
      </c>
      <c r="E116" s="331">
        <v>0.53</v>
      </c>
      <c r="F116" s="331">
        <v>0.55000000000000004</v>
      </c>
      <c r="G116" s="331">
        <v>0.5</v>
      </c>
      <c r="H116" s="331">
        <v>0.56999999999999995</v>
      </c>
      <c r="I116" s="331">
        <v>0.57999999999999996</v>
      </c>
      <c r="J116" s="331">
        <v>0.53</v>
      </c>
      <c r="K116" s="331">
        <v>0.55000000000000004</v>
      </c>
      <c r="L116" s="331">
        <v>0.5</v>
      </c>
      <c r="M116" s="331">
        <v>0.55000000000000004</v>
      </c>
      <c r="N116" s="331">
        <v>0.56000000000000005</v>
      </c>
    </row>
    <row r="117" spans="1:14" x14ac:dyDescent="0.2">
      <c r="A117" s="271" t="s">
        <v>331</v>
      </c>
      <c r="B117" s="272" t="s">
        <v>332</v>
      </c>
      <c r="C117" s="275" t="s">
        <v>333</v>
      </c>
      <c r="D117" s="331">
        <f t="shared" si="1"/>
        <v>0.72</v>
      </c>
      <c r="E117" s="331">
        <v>0.69</v>
      </c>
      <c r="F117" s="331">
        <v>0.69</v>
      </c>
      <c r="G117" s="331">
        <v>0.68</v>
      </c>
      <c r="H117" s="331">
        <v>0.66</v>
      </c>
      <c r="I117" s="331">
        <v>0.66</v>
      </c>
      <c r="J117" s="331">
        <v>0.7</v>
      </c>
      <c r="K117" s="331">
        <v>0.7</v>
      </c>
      <c r="L117" s="331">
        <v>0.65</v>
      </c>
      <c r="M117" s="331">
        <v>0.66</v>
      </c>
      <c r="N117" s="331">
        <v>0.72</v>
      </c>
    </row>
    <row r="118" spans="1:14" x14ac:dyDescent="0.2">
      <c r="A118" s="271" t="s">
        <v>334</v>
      </c>
      <c r="B118" s="272" t="s">
        <v>335</v>
      </c>
      <c r="C118" s="275" t="s">
        <v>336</v>
      </c>
      <c r="D118" s="331">
        <f t="shared" si="1"/>
        <v>0.74</v>
      </c>
      <c r="E118" s="331">
        <v>0.6</v>
      </c>
      <c r="F118" s="331">
        <v>0.56999999999999995</v>
      </c>
      <c r="G118" s="331">
        <v>0.53</v>
      </c>
      <c r="H118" s="331">
        <v>0.62</v>
      </c>
      <c r="I118" s="331">
        <v>0.64</v>
      </c>
      <c r="J118" s="331">
        <v>0.69</v>
      </c>
      <c r="K118" s="331">
        <v>0.7</v>
      </c>
      <c r="L118" s="331">
        <v>0.66</v>
      </c>
      <c r="M118" s="331">
        <v>0.67</v>
      </c>
      <c r="N118" s="331">
        <v>0.74</v>
      </c>
    </row>
    <row r="119" spans="1:14" x14ac:dyDescent="0.2">
      <c r="A119" s="271" t="s">
        <v>337</v>
      </c>
      <c r="B119" s="272" t="s">
        <v>338</v>
      </c>
      <c r="C119" s="275" t="s">
        <v>339</v>
      </c>
      <c r="D119" s="331">
        <f t="shared" si="1"/>
        <v>0.66</v>
      </c>
      <c r="E119" s="331">
        <v>0.63</v>
      </c>
      <c r="F119" s="331">
        <v>0.62</v>
      </c>
      <c r="G119" s="331">
        <v>0.66</v>
      </c>
      <c r="H119" s="331">
        <v>0.66</v>
      </c>
      <c r="I119" s="331">
        <v>0.65</v>
      </c>
      <c r="J119" s="331">
        <v>0.57999999999999996</v>
      </c>
      <c r="K119" s="331">
        <v>0.59</v>
      </c>
      <c r="L119" s="331">
        <v>0.61</v>
      </c>
      <c r="M119" s="331">
        <v>0.65</v>
      </c>
      <c r="N119" s="331">
        <v>0.66</v>
      </c>
    </row>
    <row r="120" spans="1:14" x14ac:dyDescent="0.2">
      <c r="A120" s="271" t="s">
        <v>340</v>
      </c>
      <c r="B120" s="272" t="s">
        <v>341</v>
      </c>
      <c r="C120" s="275" t="s">
        <v>342</v>
      </c>
      <c r="D120" s="331">
        <f t="shared" si="1"/>
        <v>0.68</v>
      </c>
      <c r="E120" s="331">
        <v>0.65</v>
      </c>
      <c r="F120" s="331">
        <v>0.62</v>
      </c>
      <c r="G120" s="331">
        <v>0.71</v>
      </c>
      <c r="H120" s="331">
        <v>0.7</v>
      </c>
      <c r="I120" s="331">
        <v>0.67</v>
      </c>
      <c r="J120" s="331">
        <v>0.63</v>
      </c>
      <c r="K120" s="331">
        <v>0.61</v>
      </c>
      <c r="L120" s="331">
        <v>0.64</v>
      </c>
      <c r="M120" s="331">
        <v>0.68</v>
      </c>
      <c r="N120" s="331">
        <v>0.68</v>
      </c>
    </row>
    <row r="121" spans="1:14" x14ac:dyDescent="0.2">
      <c r="A121" s="271" t="s">
        <v>343</v>
      </c>
      <c r="B121" s="272" t="s">
        <v>344</v>
      </c>
      <c r="C121" s="275" t="s">
        <v>345</v>
      </c>
      <c r="D121" s="331">
        <f t="shared" si="1"/>
        <v>0.52</v>
      </c>
      <c r="E121" s="331">
        <v>0.4</v>
      </c>
      <c r="F121" s="331">
        <v>0.48</v>
      </c>
      <c r="G121" s="331">
        <v>0.41</v>
      </c>
      <c r="H121" s="331">
        <v>0.48</v>
      </c>
      <c r="I121" s="331">
        <v>0.45</v>
      </c>
      <c r="J121" s="331">
        <v>0.48</v>
      </c>
      <c r="K121" s="331">
        <v>0.41</v>
      </c>
      <c r="L121" s="331">
        <v>0.43</v>
      </c>
      <c r="M121" s="331">
        <v>0.49</v>
      </c>
      <c r="N121" s="331">
        <v>0.52</v>
      </c>
    </row>
    <row r="122" spans="1:14" x14ac:dyDescent="0.2">
      <c r="A122" s="271" t="s">
        <v>346</v>
      </c>
      <c r="B122" s="272" t="s">
        <v>347</v>
      </c>
      <c r="C122" s="275" t="s">
        <v>348</v>
      </c>
      <c r="D122" s="331">
        <f t="shared" si="1"/>
        <v>0.56999999999999995</v>
      </c>
      <c r="E122" s="331">
        <v>0.65</v>
      </c>
      <c r="F122" s="331">
        <v>0.57999999999999996</v>
      </c>
      <c r="G122" s="331">
        <v>0.59</v>
      </c>
      <c r="H122" s="331">
        <v>0.53</v>
      </c>
      <c r="I122" s="331">
        <v>0.56999999999999995</v>
      </c>
      <c r="J122" s="331">
        <v>0.53</v>
      </c>
      <c r="K122" s="331">
        <v>0.56000000000000005</v>
      </c>
      <c r="L122" s="331">
        <v>0.52</v>
      </c>
      <c r="M122" s="331">
        <v>0.6</v>
      </c>
      <c r="N122" s="331">
        <v>0.56999999999999995</v>
      </c>
    </row>
    <row r="123" spans="1:14" x14ac:dyDescent="0.2">
      <c r="A123" s="271" t="s">
        <v>349</v>
      </c>
      <c r="B123" s="272" t="s">
        <v>350</v>
      </c>
      <c r="C123" s="275" t="s">
        <v>351</v>
      </c>
      <c r="D123" s="331">
        <f t="shared" si="1"/>
        <v>0.71</v>
      </c>
      <c r="E123" s="331">
        <v>0.64</v>
      </c>
      <c r="F123" s="331">
        <v>0.7</v>
      </c>
      <c r="G123" s="331">
        <v>0.71</v>
      </c>
      <c r="H123" s="331">
        <v>0.67</v>
      </c>
      <c r="I123" s="331">
        <v>0.67</v>
      </c>
      <c r="J123" s="331">
        <v>0.69</v>
      </c>
      <c r="K123" s="331">
        <v>0.69</v>
      </c>
      <c r="L123" s="331">
        <v>0.69</v>
      </c>
      <c r="M123" s="331">
        <v>0.73</v>
      </c>
      <c r="N123" s="331">
        <v>0.71</v>
      </c>
    </row>
    <row r="124" spans="1:14" x14ac:dyDescent="0.2">
      <c r="A124" s="271" t="s">
        <v>352</v>
      </c>
      <c r="B124" s="272" t="s">
        <v>353</v>
      </c>
      <c r="C124" s="275" t="s">
        <v>354</v>
      </c>
      <c r="D124" s="331">
        <f t="shared" si="1"/>
        <v>0.56999999999999995</v>
      </c>
      <c r="E124" s="331">
        <v>0.59</v>
      </c>
      <c r="F124" s="331">
        <v>0.55000000000000004</v>
      </c>
      <c r="G124" s="331">
        <v>0.54</v>
      </c>
      <c r="H124" s="331">
        <v>0.56999999999999995</v>
      </c>
      <c r="I124" s="331">
        <v>0.57999999999999996</v>
      </c>
      <c r="J124" s="331">
        <v>0.59</v>
      </c>
      <c r="K124" s="331">
        <v>0.63</v>
      </c>
      <c r="L124" s="331">
        <v>0.61</v>
      </c>
      <c r="M124" s="331">
        <v>0.63</v>
      </c>
      <c r="N124" s="331">
        <v>0.56999999999999995</v>
      </c>
    </row>
    <row r="125" spans="1:14" x14ac:dyDescent="0.2">
      <c r="A125" s="271" t="s">
        <v>355</v>
      </c>
      <c r="B125" s="272" t="s">
        <v>356</v>
      </c>
      <c r="C125" s="275" t="s">
        <v>357</v>
      </c>
      <c r="D125" s="331">
        <f t="shared" si="1"/>
        <v>0.74</v>
      </c>
      <c r="E125" s="331">
        <v>0.72</v>
      </c>
      <c r="F125" s="331">
        <v>0.71</v>
      </c>
      <c r="G125" s="331">
        <v>0.7</v>
      </c>
      <c r="H125" s="331">
        <v>0.7</v>
      </c>
      <c r="I125" s="331">
        <v>0.71</v>
      </c>
      <c r="J125" s="331">
        <v>0.72</v>
      </c>
      <c r="K125" s="331">
        <v>0.69</v>
      </c>
      <c r="L125" s="331">
        <v>0.63</v>
      </c>
      <c r="M125" s="331">
        <v>0.71</v>
      </c>
      <c r="N125" s="331">
        <v>0.74</v>
      </c>
    </row>
    <row r="126" spans="1:14" x14ac:dyDescent="0.2">
      <c r="A126" s="271" t="s">
        <v>358</v>
      </c>
      <c r="B126" s="272" t="s">
        <v>359</v>
      </c>
      <c r="C126" s="275" t="s">
        <v>360</v>
      </c>
      <c r="D126" s="331">
        <f t="shared" si="1"/>
        <v>0.53</v>
      </c>
      <c r="E126" s="331">
        <v>0.44</v>
      </c>
      <c r="F126" s="331">
        <v>0.41</v>
      </c>
      <c r="G126" s="331">
        <v>0.44</v>
      </c>
      <c r="H126" s="331">
        <v>0.44</v>
      </c>
      <c r="I126" s="331">
        <v>0.49</v>
      </c>
      <c r="J126" s="331">
        <v>0.5</v>
      </c>
      <c r="K126" s="331">
        <v>0.46</v>
      </c>
      <c r="L126" s="331">
        <v>0.48</v>
      </c>
      <c r="M126" s="331">
        <v>0.52</v>
      </c>
      <c r="N126" s="331">
        <v>0.53</v>
      </c>
    </row>
    <row r="127" spans="1:14" x14ac:dyDescent="0.2">
      <c r="A127" s="271" t="s">
        <v>361</v>
      </c>
      <c r="B127" s="272" t="s">
        <v>362</v>
      </c>
      <c r="C127" s="275" t="s">
        <v>363</v>
      </c>
      <c r="D127" s="331">
        <f t="shared" si="1"/>
        <v>0.61</v>
      </c>
      <c r="E127" s="331">
        <v>0.54</v>
      </c>
      <c r="F127" s="331">
        <v>0.62</v>
      </c>
      <c r="G127" s="331">
        <v>0.64</v>
      </c>
      <c r="H127" s="331">
        <v>0.56999999999999995</v>
      </c>
      <c r="I127" s="331">
        <v>0.56000000000000005</v>
      </c>
      <c r="J127" s="331">
        <v>0.56999999999999995</v>
      </c>
      <c r="K127" s="331">
        <v>0.61</v>
      </c>
      <c r="L127" s="331">
        <v>0.59</v>
      </c>
      <c r="M127" s="331">
        <v>0.56999999999999995</v>
      </c>
      <c r="N127" s="331">
        <v>0.61</v>
      </c>
    </row>
    <row r="128" spans="1:14" x14ac:dyDescent="0.2">
      <c r="A128" s="271" t="s">
        <v>364</v>
      </c>
      <c r="B128" s="272" t="s">
        <v>365</v>
      </c>
      <c r="C128" s="275" t="s">
        <v>366</v>
      </c>
      <c r="D128" s="331">
        <f t="shared" si="1"/>
        <v>0.71</v>
      </c>
      <c r="E128" s="331">
        <v>0.7</v>
      </c>
      <c r="F128" s="331">
        <v>0.67</v>
      </c>
      <c r="G128" s="331">
        <v>0.68</v>
      </c>
      <c r="H128" s="331">
        <v>0.73</v>
      </c>
      <c r="I128" s="331">
        <v>0.71</v>
      </c>
      <c r="J128" s="331">
        <v>0.71</v>
      </c>
      <c r="K128" s="331">
        <v>0.65</v>
      </c>
      <c r="L128" s="331">
        <v>0.7</v>
      </c>
      <c r="M128" s="331">
        <v>0.7</v>
      </c>
      <c r="N128" s="331">
        <v>0.71</v>
      </c>
    </row>
    <row r="129" spans="1:14" x14ac:dyDescent="0.2">
      <c r="A129" s="271" t="s">
        <v>367</v>
      </c>
      <c r="B129" s="272" t="s">
        <v>368</v>
      </c>
      <c r="C129" s="275" t="s">
        <v>369</v>
      </c>
      <c r="D129" s="331">
        <f t="shared" si="1"/>
        <v>0.61</v>
      </c>
      <c r="E129" s="331">
        <v>0.55000000000000004</v>
      </c>
      <c r="F129" s="331">
        <v>0.56000000000000005</v>
      </c>
      <c r="G129" s="331">
        <v>0.56999999999999995</v>
      </c>
      <c r="H129" s="331">
        <v>0.53</v>
      </c>
      <c r="I129" s="331">
        <v>0.53</v>
      </c>
      <c r="J129" s="331">
        <v>0.56000000000000005</v>
      </c>
      <c r="K129" s="331">
        <v>0.5</v>
      </c>
      <c r="L129" s="331">
        <v>0.56000000000000005</v>
      </c>
      <c r="M129" s="331">
        <v>0.56999999999999995</v>
      </c>
      <c r="N129" s="331">
        <v>0.61</v>
      </c>
    </row>
    <row r="130" spans="1:14" x14ac:dyDescent="0.2">
      <c r="A130" s="271" t="s">
        <v>370</v>
      </c>
      <c r="B130" s="272">
        <v>11</v>
      </c>
      <c r="C130" s="275" t="s">
        <v>371</v>
      </c>
      <c r="D130" s="331">
        <f t="shared" si="1"/>
        <v>0.7</v>
      </c>
      <c r="E130" s="331">
        <v>0.74</v>
      </c>
      <c r="F130" s="331">
        <v>0.74</v>
      </c>
      <c r="G130" s="331">
        <v>0.72</v>
      </c>
      <c r="H130" s="331">
        <v>0.71</v>
      </c>
      <c r="I130" s="331">
        <v>0.7</v>
      </c>
      <c r="J130" s="331">
        <v>0.7</v>
      </c>
      <c r="K130" s="331">
        <v>0.68</v>
      </c>
      <c r="L130" s="331">
        <v>0.68</v>
      </c>
      <c r="M130" s="331">
        <v>0.71</v>
      </c>
      <c r="N130" s="331">
        <v>0.7</v>
      </c>
    </row>
    <row r="131" spans="1:14" x14ac:dyDescent="0.2">
      <c r="A131" s="271" t="s">
        <v>372</v>
      </c>
      <c r="B131" s="272">
        <v>12</v>
      </c>
      <c r="C131" s="275" t="s">
        <v>373</v>
      </c>
      <c r="D131" s="331">
        <f t="shared" si="1"/>
        <v>0.73</v>
      </c>
      <c r="E131" s="331">
        <v>0.73</v>
      </c>
      <c r="F131" s="331">
        <v>0.68</v>
      </c>
      <c r="G131" s="331">
        <v>0.69</v>
      </c>
      <c r="H131" s="331">
        <v>0.71</v>
      </c>
      <c r="I131" s="331">
        <v>0.72</v>
      </c>
      <c r="J131" s="331">
        <v>0.7</v>
      </c>
      <c r="K131" s="331">
        <v>0.68</v>
      </c>
      <c r="L131" s="331">
        <v>0.7</v>
      </c>
      <c r="M131" s="331">
        <v>0.71</v>
      </c>
      <c r="N131" s="331">
        <v>0.73</v>
      </c>
    </row>
    <row r="132" spans="1:14" x14ac:dyDescent="0.2">
      <c r="A132" s="271" t="s">
        <v>374</v>
      </c>
      <c r="B132" s="272">
        <v>16</v>
      </c>
      <c r="C132" s="275" t="s">
        <v>375</v>
      </c>
      <c r="D132" s="331">
        <f t="shared" si="1"/>
        <v>0.71</v>
      </c>
      <c r="E132" s="331">
        <v>0.69</v>
      </c>
      <c r="F132" s="331">
        <v>0.72</v>
      </c>
      <c r="G132" s="331">
        <v>0.71</v>
      </c>
      <c r="H132" s="331">
        <v>0.7</v>
      </c>
      <c r="I132" s="331">
        <v>0.7</v>
      </c>
      <c r="J132" s="331">
        <v>0.69</v>
      </c>
      <c r="K132" s="331">
        <v>0.67</v>
      </c>
      <c r="L132" s="331">
        <v>0.72</v>
      </c>
      <c r="M132" s="331">
        <v>0.72</v>
      </c>
      <c r="N132" s="331">
        <v>0.71</v>
      </c>
    </row>
    <row r="133" spans="1:14" x14ac:dyDescent="0.2">
      <c r="A133" s="271" t="s">
        <v>376</v>
      </c>
      <c r="B133" s="272">
        <v>17</v>
      </c>
      <c r="C133" s="275" t="s">
        <v>377</v>
      </c>
      <c r="D133" s="331">
        <f t="shared" si="1"/>
        <v>0.71</v>
      </c>
      <c r="E133" s="331">
        <v>0.69</v>
      </c>
      <c r="F133" s="331">
        <v>0.73</v>
      </c>
      <c r="G133" s="331">
        <v>0.72</v>
      </c>
      <c r="H133" s="331">
        <v>0.68</v>
      </c>
      <c r="I133" s="331">
        <v>0.7</v>
      </c>
      <c r="J133" s="331">
        <v>0.71</v>
      </c>
      <c r="K133" s="331">
        <v>0.68</v>
      </c>
      <c r="L133" s="331">
        <v>0.64</v>
      </c>
      <c r="M133" s="331">
        <v>0.7</v>
      </c>
      <c r="N133" s="331">
        <v>0.71</v>
      </c>
    </row>
    <row r="134" spans="1:14" x14ac:dyDescent="0.2">
      <c r="A134" s="271" t="s">
        <v>378</v>
      </c>
      <c r="B134" s="272">
        <v>18</v>
      </c>
      <c r="C134" s="275" t="s">
        <v>379</v>
      </c>
      <c r="D134" s="331">
        <f t="shared" ref="D134:D166" si="2">N134</f>
        <v>0.73</v>
      </c>
      <c r="E134" s="331">
        <v>0.71</v>
      </c>
      <c r="F134" s="331">
        <v>0.71</v>
      </c>
      <c r="G134" s="331">
        <v>0.7</v>
      </c>
      <c r="H134" s="331">
        <v>0.72</v>
      </c>
      <c r="I134" s="331">
        <v>0.74</v>
      </c>
      <c r="J134" s="331">
        <v>0.69</v>
      </c>
      <c r="K134" s="331">
        <v>0.69</v>
      </c>
      <c r="L134" s="331">
        <v>0.7</v>
      </c>
      <c r="M134" s="331">
        <v>0.72</v>
      </c>
      <c r="N134" s="331">
        <v>0.73</v>
      </c>
    </row>
    <row r="135" spans="1:14" x14ac:dyDescent="0.2">
      <c r="A135" s="271" t="s">
        <v>380</v>
      </c>
      <c r="B135" s="272">
        <v>19</v>
      </c>
      <c r="C135" s="275" t="s">
        <v>381</v>
      </c>
      <c r="D135" s="331">
        <f t="shared" si="2"/>
        <v>0.75</v>
      </c>
      <c r="E135" s="331">
        <v>0.7</v>
      </c>
      <c r="F135" s="331">
        <v>0.69</v>
      </c>
      <c r="G135" s="331">
        <v>0.68</v>
      </c>
      <c r="H135" s="331">
        <v>0.7</v>
      </c>
      <c r="I135" s="331">
        <v>0.69</v>
      </c>
      <c r="J135" s="331">
        <v>0.67</v>
      </c>
      <c r="K135" s="331">
        <v>0.67</v>
      </c>
      <c r="L135" s="331">
        <v>0.69</v>
      </c>
      <c r="M135" s="331">
        <v>0.75</v>
      </c>
      <c r="N135" s="331">
        <v>0.75</v>
      </c>
    </row>
    <row r="136" spans="1:14" x14ac:dyDescent="0.2">
      <c r="A136" s="271" t="s">
        <v>382</v>
      </c>
      <c r="B136" s="272">
        <v>21</v>
      </c>
      <c r="C136" s="275" t="s">
        <v>383</v>
      </c>
      <c r="D136" s="331">
        <f t="shared" si="2"/>
        <v>0.7</v>
      </c>
      <c r="E136" s="331">
        <v>0.69</v>
      </c>
      <c r="F136" s="331">
        <v>0.67</v>
      </c>
      <c r="G136" s="331">
        <v>0.71</v>
      </c>
      <c r="H136" s="331">
        <v>0.68</v>
      </c>
      <c r="I136" s="331">
        <v>0.67</v>
      </c>
      <c r="J136" s="331">
        <v>0.69</v>
      </c>
      <c r="K136" s="331">
        <v>0.68</v>
      </c>
      <c r="L136" s="331">
        <v>0.69</v>
      </c>
      <c r="M136" s="331">
        <v>0.65</v>
      </c>
      <c r="N136" s="331">
        <v>0.7</v>
      </c>
    </row>
    <row r="137" spans="1:14" x14ac:dyDescent="0.2">
      <c r="A137" s="271" t="s">
        <v>384</v>
      </c>
      <c r="B137" s="272">
        <v>22</v>
      </c>
      <c r="C137" s="275" t="s">
        <v>385</v>
      </c>
      <c r="D137" s="331">
        <f t="shared" si="2"/>
        <v>0.69</v>
      </c>
      <c r="E137" s="331">
        <v>0.69</v>
      </c>
      <c r="F137" s="331">
        <v>0.68</v>
      </c>
      <c r="G137" s="331">
        <v>0.69</v>
      </c>
      <c r="H137" s="331">
        <v>0.67</v>
      </c>
      <c r="I137" s="331">
        <v>0.68</v>
      </c>
      <c r="J137" s="331">
        <v>0.65</v>
      </c>
      <c r="K137" s="331">
        <v>0.67</v>
      </c>
      <c r="L137" s="331">
        <v>0.68</v>
      </c>
      <c r="M137" s="331">
        <v>0.67</v>
      </c>
      <c r="N137" s="331">
        <v>0.69</v>
      </c>
    </row>
    <row r="138" spans="1:14" x14ac:dyDescent="0.2">
      <c r="A138" s="271" t="s">
        <v>386</v>
      </c>
      <c r="B138" s="272">
        <v>23</v>
      </c>
      <c r="C138" s="275" t="s">
        <v>387</v>
      </c>
      <c r="D138" s="331">
        <f t="shared" si="2"/>
        <v>0.7</v>
      </c>
      <c r="E138" s="331">
        <v>0.7</v>
      </c>
      <c r="F138" s="331">
        <v>0.73</v>
      </c>
      <c r="G138" s="331">
        <v>0.73</v>
      </c>
      <c r="H138" s="331">
        <v>0.76</v>
      </c>
      <c r="I138" s="331">
        <v>0.71</v>
      </c>
      <c r="J138" s="331">
        <v>0.72</v>
      </c>
      <c r="K138" s="331">
        <v>0.71</v>
      </c>
      <c r="L138" s="331">
        <v>0.72</v>
      </c>
      <c r="M138" s="331">
        <v>0.72</v>
      </c>
      <c r="N138" s="331">
        <v>0.7</v>
      </c>
    </row>
    <row r="139" spans="1:14" x14ac:dyDescent="0.2">
      <c r="A139" s="271" t="s">
        <v>388</v>
      </c>
      <c r="B139" s="272">
        <v>24</v>
      </c>
      <c r="C139" s="275" t="s">
        <v>389</v>
      </c>
      <c r="D139" s="331">
        <f t="shared" si="2"/>
        <v>0.73</v>
      </c>
      <c r="E139" s="331">
        <v>0.73</v>
      </c>
      <c r="F139" s="331">
        <v>0.72</v>
      </c>
      <c r="G139" s="331">
        <v>0.74</v>
      </c>
      <c r="H139" s="331">
        <v>0.72</v>
      </c>
      <c r="I139" s="331">
        <v>0.71</v>
      </c>
      <c r="J139" s="331">
        <v>0.72</v>
      </c>
      <c r="K139" s="331">
        <v>0.72</v>
      </c>
      <c r="L139" s="331">
        <v>0.7</v>
      </c>
      <c r="M139" s="331">
        <v>0.71</v>
      </c>
      <c r="N139" s="331">
        <v>0.73</v>
      </c>
    </row>
    <row r="140" spans="1:14" x14ac:dyDescent="0.2">
      <c r="A140" s="271" t="s">
        <v>390</v>
      </c>
      <c r="B140" s="272">
        <v>26</v>
      </c>
      <c r="C140" s="275" t="s">
        <v>391</v>
      </c>
      <c r="D140" s="331">
        <f t="shared" si="2"/>
        <v>0.71</v>
      </c>
      <c r="E140" s="331">
        <v>0.71</v>
      </c>
      <c r="F140" s="331">
        <v>0.73</v>
      </c>
      <c r="G140" s="331">
        <v>0.67</v>
      </c>
      <c r="H140" s="331">
        <v>0.7</v>
      </c>
      <c r="I140" s="331">
        <v>0.71</v>
      </c>
      <c r="J140" s="331">
        <v>0.7</v>
      </c>
      <c r="K140" s="331">
        <v>0.68</v>
      </c>
      <c r="L140" s="331">
        <v>0.69</v>
      </c>
      <c r="M140" s="331">
        <v>0.73</v>
      </c>
      <c r="N140" s="331">
        <v>0.71</v>
      </c>
    </row>
    <row r="141" spans="1:14" x14ac:dyDescent="0.2">
      <c r="A141" s="271" t="s">
        <v>392</v>
      </c>
      <c r="B141" s="272">
        <v>29</v>
      </c>
      <c r="C141" s="275" t="s">
        <v>393</v>
      </c>
      <c r="D141" s="331">
        <f t="shared" si="2"/>
        <v>0.68</v>
      </c>
      <c r="E141" s="331">
        <v>0.69</v>
      </c>
      <c r="F141" s="331">
        <v>0.67</v>
      </c>
      <c r="G141" s="331">
        <v>0.68</v>
      </c>
      <c r="H141" s="331">
        <v>0.68</v>
      </c>
      <c r="I141" s="331">
        <v>0.69</v>
      </c>
      <c r="J141" s="331">
        <v>0.69</v>
      </c>
      <c r="K141" s="331">
        <v>0.68</v>
      </c>
      <c r="L141" s="331">
        <v>0.66</v>
      </c>
      <c r="M141" s="331">
        <v>0.66</v>
      </c>
      <c r="N141" s="331">
        <v>0.68</v>
      </c>
    </row>
    <row r="142" spans="1:14" x14ac:dyDescent="0.2">
      <c r="A142" s="271" t="s">
        <v>394</v>
      </c>
      <c r="B142" s="272">
        <v>30</v>
      </c>
      <c r="C142" s="275" t="s">
        <v>395</v>
      </c>
      <c r="D142" s="331">
        <f t="shared" si="2"/>
        <v>0.64</v>
      </c>
      <c r="E142" s="331">
        <v>0.65</v>
      </c>
      <c r="F142" s="331">
        <v>0.67</v>
      </c>
      <c r="G142" s="331">
        <v>0.66</v>
      </c>
      <c r="H142" s="331">
        <v>0.66</v>
      </c>
      <c r="I142" s="331">
        <v>0.65</v>
      </c>
      <c r="J142" s="331">
        <v>0.64</v>
      </c>
      <c r="K142" s="331">
        <v>0.68</v>
      </c>
      <c r="L142" s="331">
        <v>0.69</v>
      </c>
      <c r="M142" s="331">
        <v>0.69</v>
      </c>
      <c r="N142" s="331">
        <v>0.64</v>
      </c>
    </row>
    <row r="143" spans="1:14" x14ac:dyDescent="0.2">
      <c r="A143" s="271" t="s">
        <v>396</v>
      </c>
      <c r="B143" s="272">
        <v>31</v>
      </c>
      <c r="C143" s="275" t="s">
        <v>397</v>
      </c>
      <c r="D143" s="331">
        <f t="shared" si="2"/>
        <v>0.69</v>
      </c>
      <c r="E143" s="331">
        <v>0.73</v>
      </c>
      <c r="F143" s="331">
        <v>0.75</v>
      </c>
      <c r="G143" s="331">
        <v>0.73</v>
      </c>
      <c r="H143" s="331">
        <v>0.7</v>
      </c>
      <c r="I143" s="331">
        <v>0.72</v>
      </c>
      <c r="J143" s="331">
        <v>0.67</v>
      </c>
      <c r="K143" s="331">
        <v>0.67</v>
      </c>
      <c r="L143" s="331">
        <v>0.7</v>
      </c>
      <c r="M143" s="331">
        <v>0.69</v>
      </c>
      <c r="N143" s="331">
        <v>0.69</v>
      </c>
    </row>
    <row r="144" spans="1:14" x14ac:dyDescent="0.2">
      <c r="A144" s="271" t="s">
        <v>398</v>
      </c>
      <c r="B144" s="272">
        <v>32</v>
      </c>
      <c r="C144" s="275" t="s">
        <v>399</v>
      </c>
      <c r="D144" s="331">
        <f t="shared" si="2"/>
        <v>0.68</v>
      </c>
      <c r="E144" s="331">
        <v>0.65</v>
      </c>
      <c r="F144" s="331">
        <v>0.67</v>
      </c>
      <c r="G144" s="331">
        <v>0.67</v>
      </c>
      <c r="H144" s="331">
        <v>0.68</v>
      </c>
      <c r="I144" s="331">
        <v>0.68</v>
      </c>
      <c r="J144" s="331">
        <v>0.66</v>
      </c>
      <c r="K144" s="331">
        <v>0.68</v>
      </c>
      <c r="L144" s="331">
        <v>0.67</v>
      </c>
      <c r="M144" s="331">
        <v>0.64</v>
      </c>
      <c r="N144" s="331">
        <v>0.68</v>
      </c>
    </row>
    <row r="145" spans="1:14" x14ac:dyDescent="0.2">
      <c r="A145" s="271" t="s">
        <v>400</v>
      </c>
      <c r="B145" s="272">
        <v>33</v>
      </c>
      <c r="C145" s="275" t="s">
        <v>401</v>
      </c>
      <c r="D145" s="331">
        <f t="shared" si="2"/>
        <v>0.7</v>
      </c>
      <c r="E145" s="331">
        <v>0.67</v>
      </c>
      <c r="F145" s="331">
        <v>0.69</v>
      </c>
      <c r="G145" s="331">
        <v>0.69</v>
      </c>
      <c r="H145" s="331">
        <v>0.68</v>
      </c>
      <c r="I145" s="331">
        <v>0.66</v>
      </c>
      <c r="J145" s="331">
        <v>0.69</v>
      </c>
      <c r="K145" s="331">
        <v>0.65</v>
      </c>
      <c r="L145" s="331">
        <v>0.71</v>
      </c>
      <c r="M145" s="331">
        <v>0.7</v>
      </c>
      <c r="N145" s="331">
        <v>0.7</v>
      </c>
    </row>
    <row r="146" spans="1:14" x14ac:dyDescent="0.2">
      <c r="A146" s="271" t="s">
        <v>402</v>
      </c>
      <c r="B146" s="272">
        <v>34</v>
      </c>
      <c r="C146" s="275" t="s">
        <v>403</v>
      </c>
      <c r="D146" s="331">
        <f t="shared" si="2"/>
        <v>0.71</v>
      </c>
      <c r="E146" s="331">
        <v>0.73</v>
      </c>
      <c r="F146" s="331">
        <v>0.7</v>
      </c>
      <c r="G146" s="331">
        <v>0.74</v>
      </c>
      <c r="H146" s="331">
        <v>0.74</v>
      </c>
      <c r="I146" s="331">
        <v>0.7</v>
      </c>
      <c r="J146" s="331">
        <v>0.71</v>
      </c>
      <c r="K146" s="331">
        <v>0.71</v>
      </c>
      <c r="L146" s="331">
        <v>0.73</v>
      </c>
      <c r="M146" s="331">
        <v>0.69</v>
      </c>
      <c r="N146" s="331">
        <v>0.71</v>
      </c>
    </row>
    <row r="147" spans="1:14" x14ac:dyDescent="0.2">
      <c r="A147" s="271" t="s">
        <v>404</v>
      </c>
      <c r="B147" s="272">
        <v>36</v>
      </c>
      <c r="C147" s="275" t="s">
        <v>405</v>
      </c>
      <c r="D147" s="331">
        <f t="shared" si="2"/>
        <v>0.71</v>
      </c>
      <c r="E147" s="331">
        <v>0.71</v>
      </c>
      <c r="F147" s="331">
        <v>0.74</v>
      </c>
      <c r="G147" s="331">
        <v>0.67</v>
      </c>
      <c r="H147" s="331">
        <v>0.7</v>
      </c>
      <c r="I147" s="331">
        <v>0.72</v>
      </c>
      <c r="J147" s="331">
        <v>0.7</v>
      </c>
      <c r="K147" s="331">
        <v>0.68</v>
      </c>
      <c r="L147" s="331">
        <v>0.69</v>
      </c>
      <c r="M147" s="331">
        <v>0.74</v>
      </c>
      <c r="N147" s="331">
        <v>0.71</v>
      </c>
    </row>
    <row r="148" spans="1:14" x14ac:dyDescent="0.2">
      <c r="A148" s="271" t="s">
        <v>406</v>
      </c>
      <c r="B148" s="272">
        <v>37</v>
      </c>
      <c r="C148" s="275" t="s">
        <v>407</v>
      </c>
      <c r="D148" s="331">
        <f t="shared" si="2"/>
        <v>0.67</v>
      </c>
      <c r="E148" s="331">
        <v>0.67</v>
      </c>
      <c r="F148" s="331">
        <v>0.68</v>
      </c>
      <c r="G148" s="331">
        <v>0.67</v>
      </c>
      <c r="H148" s="331">
        <v>0.68</v>
      </c>
      <c r="I148" s="331">
        <v>0.7</v>
      </c>
      <c r="J148" s="331">
        <v>0.69</v>
      </c>
      <c r="K148" s="331">
        <v>0.68</v>
      </c>
      <c r="L148" s="331">
        <v>0.66</v>
      </c>
      <c r="M148" s="331">
        <v>0.68</v>
      </c>
      <c r="N148" s="331">
        <v>0.67</v>
      </c>
    </row>
    <row r="149" spans="1:14" x14ac:dyDescent="0.2">
      <c r="A149" s="271" t="s">
        <v>408</v>
      </c>
      <c r="B149" s="272">
        <v>38</v>
      </c>
      <c r="C149" s="275" t="s">
        <v>409</v>
      </c>
      <c r="D149" s="331">
        <f t="shared" si="2"/>
        <v>0.72</v>
      </c>
      <c r="E149" s="331">
        <v>0.73</v>
      </c>
      <c r="F149" s="331">
        <v>0.75</v>
      </c>
      <c r="G149" s="331">
        <v>0.72</v>
      </c>
      <c r="H149" s="331">
        <v>0.72</v>
      </c>
      <c r="I149" s="331">
        <v>0.76</v>
      </c>
      <c r="J149" s="331">
        <v>0.73</v>
      </c>
      <c r="K149" s="331">
        <v>0.74</v>
      </c>
      <c r="L149" s="331">
        <v>0.72</v>
      </c>
      <c r="M149" s="331">
        <v>0.72</v>
      </c>
      <c r="N149" s="331">
        <v>0.72</v>
      </c>
    </row>
    <row r="150" spans="1:14" x14ac:dyDescent="0.2">
      <c r="A150" s="271" t="s">
        <v>410</v>
      </c>
      <c r="B150" s="272">
        <v>40</v>
      </c>
      <c r="C150" s="275" t="s">
        <v>411</v>
      </c>
      <c r="D150" s="331">
        <f t="shared" si="2"/>
        <v>0.7</v>
      </c>
      <c r="E150" s="331">
        <v>0.71</v>
      </c>
      <c r="F150" s="331">
        <v>0.68</v>
      </c>
      <c r="G150" s="331">
        <v>0.7</v>
      </c>
      <c r="H150" s="331">
        <v>0.71</v>
      </c>
      <c r="I150" s="331">
        <v>0.73</v>
      </c>
      <c r="J150" s="331">
        <v>0.71</v>
      </c>
      <c r="K150" s="331">
        <v>0.67</v>
      </c>
      <c r="L150" s="331">
        <v>0.7</v>
      </c>
      <c r="M150" s="331">
        <v>0.69</v>
      </c>
      <c r="N150" s="331">
        <v>0.7</v>
      </c>
    </row>
    <row r="151" spans="1:14" x14ac:dyDescent="0.2">
      <c r="A151" s="271" t="s">
        <v>412</v>
      </c>
      <c r="B151" s="272">
        <v>41</v>
      </c>
      <c r="C151" s="275" t="s">
        <v>413</v>
      </c>
      <c r="D151" s="331">
        <f t="shared" si="2"/>
        <v>0.7</v>
      </c>
      <c r="E151" s="331">
        <v>0.69</v>
      </c>
      <c r="F151" s="331">
        <v>0.67</v>
      </c>
      <c r="G151" s="331">
        <v>0.69</v>
      </c>
      <c r="H151" s="331">
        <v>0.7</v>
      </c>
      <c r="I151" s="331">
        <v>0.71</v>
      </c>
      <c r="J151" s="331">
        <v>0.7</v>
      </c>
      <c r="K151" s="331">
        <v>0.67</v>
      </c>
      <c r="L151" s="331">
        <v>0.66</v>
      </c>
      <c r="M151" s="331">
        <v>0.69</v>
      </c>
      <c r="N151" s="331">
        <v>0.7</v>
      </c>
    </row>
    <row r="152" spans="1:14" x14ac:dyDescent="0.2">
      <c r="A152" s="271" t="s">
        <v>414</v>
      </c>
      <c r="B152" s="272">
        <v>42</v>
      </c>
      <c r="C152" s="275" t="s">
        <v>415</v>
      </c>
      <c r="D152" s="331">
        <f t="shared" si="2"/>
        <v>0.7</v>
      </c>
      <c r="E152" s="331">
        <v>0.69</v>
      </c>
      <c r="F152" s="331">
        <v>0.69</v>
      </c>
      <c r="G152" s="331">
        <v>0.69</v>
      </c>
      <c r="H152" s="331">
        <v>0.7</v>
      </c>
      <c r="I152" s="331">
        <v>0.71</v>
      </c>
      <c r="J152" s="331">
        <v>0.69</v>
      </c>
      <c r="K152" s="331">
        <v>0.71</v>
      </c>
      <c r="L152" s="331">
        <v>0.74</v>
      </c>
      <c r="M152" s="331">
        <v>0.71</v>
      </c>
      <c r="N152" s="331">
        <v>0.7</v>
      </c>
    </row>
    <row r="153" spans="1:14" x14ac:dyDescent="0.2">
      <c r="A153" s="271" t="s">
        <v>416</v>
      </c>
      <c r="B153" s="272">
        <v>43</v>
      </c>
      <c r="C153" s="275" t="s">
        <v>417</v>
      </c>
      <c r="D153" s="331">
        <f t="shared" si="2"/>
        <v>0.71</v>
      </c>
      <c r="E153" s="331">
        <v>0.7</v>
      </c>
      <c r="F153" s="331">
        <v>0.73</v>
      </c>
      <c r="G153" s="331">
        <v>0.71</v>
      </c>
      <c r="H153" s="331">
        <v>0.71</v>
      </c>
      <c r="I153" s="331">
        <v>0.71</v>
      </c>
      <c r="J153" s="331">
        <v>0.69</v>
      </c>
      <c r="K153" s="331">
        <v>0.68</v>
      </c>
      <c r="L153" s="331">
        <v>0.72</v>
      </c>
      <c r="M153" s="331">
        <v>0.7</v>
      </c>
      <c r="N153" s="331">
        <v>0.71</v>
      </c>
    </row>
    <row r="154" spans="1:14" x14ac:dyDescent="0.2">
      <c r="A154" s="271" t="s">
        <v>418</v>
      </c>
      <c r="B154" s="272">
        <v>44</v>
      </c>
      <c r="C154" s="275" t="s">
        <v>419</v>
      </c>
      <c r="D154" s="331">
        <f t="shared" si="2"/>
        <v>0.71</v>
      </c>
      <c r="E154" s="331">
        <v>0.7</v>
      </c>
      <c r="F154" s="331">
        <v>0.69</v>
      </c>
      <c r="G154" s="331">
        <v>0.73</v>
      </c>
      <c r="H154" s="331">
        <v>0.72</v>
      </c>
      <c r="I154" s="331">
        <v>0.71</v>
      </c>
      <c r="J154" s="331">
        <v>0.71</v>
      </c>
      <c r="K154" s="331">
        <v>0.69</v>
      </c>
      <c r="L154" s="331">
        <v>0.7</v>
      </c>
      <c r="M154" s="331">
        <v>0.71</v>
      </c>
      <c r="N154" s="331">
        <v>0.71</v>
      </c>
    </row>
    <row r="155" spans="1:14" x14ac:dyDescent="0.2">
      <c r="A155" s="271" t="s">
        <v>420</v>
      </c>
      <c r="B155" s="272">
        <v>45</v>
      </c>
      <c r="C155" s="275" t="s">
        <v>421</v>
      </c>
      <c r="D155" s="331">
        <f t="shared" si="2"/>
        <v>0.73</v>
      </c>
      <c r="E155" s="331">
        <v>0.71</v>
      </c>
      <c r="F155" s="331">
        <v>0.71</v>
      </c>
      <c r="G155" s="331">
        <v>0.7</v>
      </c>
      <c r="H155" s="331">
        <v>0.73</v>
      </c>
      <c r="I155" s="331">
        <v>0.72</v>
      </c>
      <c r="J155" s="331">
        <v>0.68</v>
      </c>
      <c r="K155" s="331">
        <v>0.72</v>
      </c>
      <c r="L155" s="331">
        <v>0.71</v>
      </c>
      <c r="M155" s="331">
        <v>0.72</v>
      </c>
      <c r="N155" s="331">
        <v>0.73</v>
      </c>
    </row>
    <row r="156" spans="1:14" x14ac:dyDescent="0.2">
      <c r="A156" s="271" t="s">
        <v>422</v>
      </c>
      <c r="B156" s="272">
        <v>47</v>
      </c>
      <c r="C156" s="277" t="s">
        <v>423</v>
      </c>
      <c r="D156" s="331">
        <f t="shared" si="2"/>
        <v>0.73</v>
      </c>
      <c r="E156" s="331">
        <v>0.7</v>
      </c>
      <c r="F156" s="331">
        <v>0.72</v>
      </c>
      <c r="G156" s="331">
        <v>0.71</v>
      </c>
      <c r="H156" s="331">
        <v>0.68</v>
      </c>
      <c r="I156" s="331">
        <v>0.71</v>
      </c>
      <c r="J156" s="331">
        <v>0.74</v>
      </c>
      <c r="K156" s="331">
        <v>0.68</v>
      </c>
      <c r="L156" s="331">
        <v>0.69</v>
      </c>
      <c r="M156" s="331">
        <v>0.69</v>
      </c>
      <c r="N156" s="331">
        <v>0.73</v>
      </c>
    </row>
    <row r="157" spans="1:14" x14ac:dyDescent="0.2">
      <c r="A157" s="278" t="s">
        <v>489</v>
      </c>
      <c r="B157" s="278"/>
      <c r="C157" s="279" t="s">
        <v>428</v>
      </c>
      <c r="D157" s="331">
        <f t="shared" si="2"/>
        <v>0.63</v>
      </c>
      <c r="E157" s="331">
        <v>0.63</v>
      </c>
      <c r="F157" s="331">
        <v>0.64</v>
      </c>
      <c r="G157" s="331">
        <v>0.64</v>
      </c>
      <c r="H157" s="331">
        <v>0.65</v>
      </c>
      <c r="I157" s="331">
        <v>0.64</v>
      </c>
      <c r="J157" s="331">
        <v>0.63</v>
      </c>
      <c r="K157" s="331">
        <v>0.62</v>
      </c>
      <c r="L157" s="331">
        <v>0.61</v>
      </c>
      <c r="M157" s="331">
        <v>0.63</v>
      </c>
      <c r="N157" s="331">
        <v>0.63</v>
      </c>
    </row>
    <row r="158" spans="1:14" x14ac:dyDescent="0.2">
      <c r="A158" s="278" t="s">
        <v>490</v>
      </c>
      <c r="B158" s="278"/>
      <c r="C158" s="279" t="s">
        <v>429</v>
      </c>
      <c r="D158" s="331">
        <f t="shared" si="2"/>
        <v>0.65</v>
      </c>
      <c r="E158" s="331">
        <v>0.65</v>
      </c>
      <c r="F158" s="331">
        <v>0.66</v>
      </c>
      <c r="G158" s="331">
        <v>0.65</v>
      </c>
      <c r="H158" s="331">
        <v>0.65</v>
      </c>
      <c r="I158" s="331">
        <v>0.65</v>
      </c>
      <c r="J158" s="331">
        <v>0.63</v>
      </c>
      <c r="K158" s="331">
        <v>0.64</v>
      </c>
      <c r="L158" s="331">
        <v>0.64</v>
      </c>
      <c r="M158" s="331">
        <v>0.65</v>
      </c>
      <c r="N158" s="331">
        <v>0.65</v>
      </c>
    </row>
    <row r="159" spans="1:14" x14ac:dyDescent="0.2">
      <c r="A159" s="278" t="s">
        <v>491</v>
      </c>
      <c r="B159" s="278"/>
      <c r="C159" s="279" t="s">
        <v>734</v>
      </c>
      <c r="D159" s="331">
        <f t="shared" si="2"/>
        <v>0.65</v>
      </c>
      <c r="E159" s="331">
        <v>0.66</v>
      </c>
      <c r="F159" s="331">
        <v>0.66</v>
      </c>
      <c r="G159" s="331">
        <v>0.66</v>
      </c>
      <c r="H159" s="331">
        <v>0.66</v>
      </c>
      <c r="I159" s="331">
        <v>0.65</v>
      </c>
      <c r="J159" s="331">
        <v>0.64</v>
      </c>
      <c r="K159" s="331">
        <v>0.64</v>
      </c>
      <c r="L159" s="331">
        <v>0.63</v>
      </c>
      <c r="M159" s="331">
        <v>0.65</v>
      </c>
      <c r="N159" s="331">
        <v>0.65</v>
      </c>
    </row>
    <row r="160" spans="1:14" x14ac:dyDescent="0.2">
      <c r="A160" s="278" t="s">
        <v>492</v>
      </c>
      <c r="B160" s="278"/>
      <c r="C160" s="279" t="s">
        <v>431</v>
      </c>
      <c r="D160" s="331">
        <f t="shared" si="2"/>
        <v>0.67</v>
      </c>
      <c r="E160" s="331">
        <v>0.67</v>
      </c>
      <c r="F160" s="331">
        <v>0.69</v>
      </c>
      <c r="G160" s="331">
        <v>0.69</v>
      </c>
      <c r="H160" s="331">
        <v>0.67</v>
      </c>
      <c r="I160" s="331">
        <v>0.68</v>
      </c>
      <c r="J160" s="331">
        <v>0.67</v>
      </c>
      <c r="K160" s="331">
        <v>0.66</v>
      </c>
      <c r="L160" s="331">
        <v>0.66</v>
      </c>
      <c r="M160" s="331">
        <v>0.66</v>
      </c>
      <c r="N160" s="331">
        <v>0.67</v>
      </c>
    </row>
    <row r="161" spans="1:14" x14ac:dyDescent="0.2">
      <c r="A161" s="278" t="s">
        <v>493</v>
      </c>
      <c r="B161" s="278"/>
      <c r="C161" s="279" t="s">
        <v>432</v>
      </c>
      <c r="D161" s="331">
        <f t="shared" si="2"/>
        <v>0.64</v>
      </c>
      <c r="E161" s="331">
        <v>0.65</v>
      </c>
      <c r="F161" s="331">
        <v>0.64</v>
      </c>
      <c r="G161" s="331">
        <v>0.65</v>
      </c>
      <c r="H161" s="331">
        <v>0.64</v>
      </c>
      <c r="I161" s="331">
        <v>0.64</v>
      </c>
      <c r="J161" s="331">
        <v>0.64</v>
      </c>
      <c r="K161" s="331">
        <v>0.62</v>
      </c>
      <c r="L161" s="331">
        <v>0.62</v>
      </c>
      <c r="M161" s="331">
        <v>0.63</v>
      </c>
      <c r="N161" s="331">
        <v>0.64</v>
      </c>
    </row>
    <row r="162" spans="1:14" x14ac:dyDescent="0.2">
      <c r="A162" s="278" t="s">
        <v>494</v>
      </c>
      <c r="B162" s="278"/>
      <c r="C162" s="279" t="s">
        <v>735</v>
      </c>
      <c r="D162" s="331">
        <f t="shared" si="2"/>
        <v>0.7</v>
      </c>
      <c r="E162" s="331">
        <v>0.7</v>
      </c>
      <c r="F162" s="331">
        <v>0.69</v>
      </c>
      <c r="G162" s="331">
        <v>0.68</v>
      </c>
      <c r="H162" s="331">
        <v>0.69</v>
      </c>
      <c r="I162" s="331">
        <v>0.69</v>
      </c>
      <c r="J162" s="331">
        <v>0.68</v>
      </c>
      <c r="K162" s="331">
        <v>0.67</v>
      </c>
      <c r="L162" s="331">
        <v>0.69</v>
      </c>
      <c r="M162" s="331">
        <v>0.69</v>
      </c>
      <c r="N162" s="331">
        <v>0.7</v>
      </c>
    </row>
    <row r="163" spans="1:14" x14ac:dyDescent="0.2">
      <c r="A163" s="278" t="s">
        <v>495</v>
      </c>
      <c r="B163" s="278"/>
      <c r="C163" s="279" t="s">
        <v>427</v>
      </c>
      <c r="D163" s="331">
        <f t="shared" si="2"/>
        <v>0.63</v>
      </c>
      <c r="E163" s="331">
        <v>0.61</v>
      </c>
      <c r="F163" s="331">
        <v>0.61</v>
      </c>
      <c r="G163" s="331">
        <v>0.61</v>
      </c>
      <c r="H163" s="331">
        <v>0.62</v>
      </c>
      <c r="I163" s="331">
        <v>0.61</v>
      </c>
      <c r="J163" s="331">
        <v>0.61</v>
      </c>
      <c r="K163" s="331">
        <v>0.61</v>
      </c>
      <c r="L163" s="331">
        <v>0.61</v>
      </c>
      <c r="M163" s="331">
        <v>0.62</v>
      </c>
      <c r="N163" s="331">
        <v>0.63</v>
      </c>
    </row>
    <row r="164" spans="1:14" x14ac:dyDescent="0.2">
      <c r="A164" s="278" t="s">
        <v>496</v>
      </c>
      <c r="B164" s="278"/>
      <c r="C164" s="279" t="s">
        <v>426</v>
      </c>
      <c r="D164" s="331">
        <f t="shared" si="2"/>
        <v>0.7</v>
      </c>
      <c r="E164" s="331">
        <v>0.71</v>
      </c>
      <c r="F164" s="331">
        <v>0.71</v>
      </c>
      <c r="G164" s="331">
        <v>0.71</v>
      </c>
      <c r="H164" s="331">
        <v>0.7</v>
      </c>
      <c r="I164" s="331">
        <v>0.71</v>
      </c>
      <c r="J164" s="331">
        <v>0.69</v>
      </c>
      <c r="K164" s="331">
        <v>0.69</v>
      </c>
      <c r="L164" s="331">
        <v>0.69</v>
      </c>
      <c r="M164" s="331">
        <v>0.69</v>
      </c>
      <c r="N164" s="331">
        <v>0.7</v>
      </c>
    </row>
    <row r="165" spans="1:14" x14ac:dyDescent="0.2">
      <c r="A165" s="278" t="s">
        <v>497</v>
      </c>
      <c r="B165" s="278"/>
      <c r="C165" s="279" t="s">
        <v>433</v>
      </c>
      <c r="D165" s="331">
        <f t="shared" si="2"/>
        <v>0.7</v>
      </c>
      <c r="E165" s="331">
        <v>0.7</v>
      </c>
      <c r="F165" s="331">
        <v>0.7</v>
      </c>
      <c r="G165" s="331">
        <v>0.7</v>
      </c>
      <c r="H165" s="331">
        <v>0.71</v>
      </c>
      <c r="I165" s="331">
        <v>0.7</v>
      </c>
      <c r="J165" s="331">
        <v>0.69</v>
      </c>
      <c r="K165" s="331">
        <v>0.69</v>
      </c>
      <c r="L165" s="331">
        <v>0.69</v>
      </c>
      <c r="M165" s="331">
        <v>0.69</v>
      </c>
      <c r="N165" s="331">
        <v>0.7</v>
      </c>
    </row>
    <row r="166" spans="1:14" x14ac:dyDescent="0.2">
      <c r="A166" s="280" t="s">
        <v>498</v>
      </c>
      <c r="B166" s="280"/>
      <c r="C166" s="281" t="s">
        <v>424</v>
      </c>
      <c r="D166" s="351">
        <f t="shared" si="2"/>
        <v>0.67</v>
      </c>
      <c r="E166" s="351">
        <v>0.66</v>
      </c>
      <c r="F166" s="351">
        <v>0.67</v>
      </c>
      <c r="G166" s="351">
        <v>0.66</v>
      </c>
      <c r="H166" s="351">
        <v>0.67</v>
      </c>
      <c r="I166" s="351">
        <v>0.66</v>
      </c>
      <c r="J166" s="351">
        <v>0.65</v>
      </c>
      <c r="K166" s="351">
        <v>0.65</v>
      </c>
      <c r="L166" s="351">
        <v>0.65</v>
      </c>
      <c r="M166" s="351">
        <v>0.66</v>
      </c>
      <c r="N166" s="351">
        <v>0.67</v>
      </c>
    </row>
    <row r="168" spans="1:14" x14ac:dyDescent="0.2">
      <c r="A168" s="355" t="s">
        <v>838</v>
      </c>
    </row>
    <row r="169" spans="1:14" x14ac:dyDescent="0.2">
      <c r="A169" s="355" t="s">
        <v>839</v>
      </c>
    </row>
    <row r="170" spans="1:14" x14ac:dyDescent="0.2">
      <c r="A170" s="355" t="s">
        <v>840</v>
      </c>
    </row>
    <row r="171" spans="1:14" x14ac:dyDescent="0.2">
      <c r="A171" s="9" t="s">
        <v>841</v>
      </c>
    </row>
    <row r="172" spans="1:14" x14ac:dyDescent="0.2">
      <c r="A172" s="9" t="s">
        <v>842</v>
      </c>
    </row>
    <row r="173" spans="1:14" ht="15" x14ac:dyDescent="0.2">
      <c r="A173" s="13"/>
    </row>
    <row r="174" spans="1:14" x14ac:dyDescent="0.2">
      <c r="A174" s="334" t="s">
        <v>826</v>
      </c>
    </row>
  </sheetData>
  <mergeCells count="1">
    <mergeCell ref="E3:N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theme="9"/>
  </sheetPr>
  <dimension ref="A1:F177"/>
  <sheetViews>
    <sheetView topLeftCell="A139" zoomScaleNormal="100" workbookViewId="0">
      <selection activeCell="B177" sqref="B177"/>
    </sheetView>
  </sheetViews>
  <sheetFormatPr defaultRowHeight="12.75" x14ac:dyDescent="0.2"/>
  <cols>
    <col min="1" max="1" width="10.21875" style="9" bestFit="1" customWidth="1"/>
    <col min="2" max="2" width="8.88671875" style="9"/>
    <col min="3" max="3" width="34.88671875" style="9" bestFit="1" customWidth="1"/>
    <col min="4" max="16384" width="8.88671875" style="9"/>
  </cols>
  <sheetData>
    <row r="1" spans="1:6" ht="15.75" x14ac:dyDescent="0.25">
      <c r="A1" s="270" t="s">
        <v>531</v>
      </c>
    </row>
    <row r="2" spans="1:6" ht="15.75" x14ac:dyDescent="0.25">
      <c r="A2" s="270"/>
      <c r="C2" s="9">
        <v>1</v>
      </c>
      <c r="D2" s="9">
        <v>2</v>
      </c>
      <c r="E2" s="9">
        <v>3</v>
      </c>
      <c r="F2" s="9">
        <v>4</v>
      </c>
    </row>
    <row r="3" spans="1:6" ht="15.75" x14ac:dyDescent="0.25">
      <c r="A3" s="270"/>
      <c r="E3" s="575" t="s">
        <v>737</v>
      </c>
      <c r="F3" s="575"/>
    </row>
    <row r="4" spans="1:6" ht="38.25" x14ac:dyDescent="0.2">
      <c r="A4" s="12" t="s">
        <v>0</v>
      </c>
      <c r="B4" s="12" t="s">
        <v>1</v>
      </c>
      <c r="C4" s="12" t="s">
        <v>2</v>
      </c>
      <c r="D4" s="12" t="s">
        <v>3</v>
      </c>
      <c r="E4" s="12">
        <v>2012</v>
      </c>
      <c r="F4" s="12">
        <v>2013</v>
      </c>
    </row>
    <row r="5" spans="1:6" x14ac:dyDescent="0.2">
      <c r="A5" s="271" t="s">
        <v>4</v>
      </c>
      <c r="B5" s="272" t="s">
        <v>5</v>
      </c>
      <c r="C5" s="273" t="s">
        <v>6</v>
      </c>
      <c r="D5" s="345">
        <f>F5</f>
        <v>0.08</v>
      </c>
      <c r="E5" s="356">
        <v>0.08</v>
      </c>
      <c r="F5" s="345">
        <v>0.08</v>
      </c>
    </row>
    <row r="6" spans="1:6" x14ac:dyDescent="0.2">
      <c r="A6" s="271" t="s">
        <v>7</v>
      </c>
      <c r="B6" s="272" t="s">
        <v>8</v>
      </c>
      <c r="C6" s="275" t="s">
        <v>9</v>
      </c>
      <c r="D6" s="345">
        <f t="shared" ref="D6:D69" si="0">F6</f>
        <v>0.1</v>
      </c>
      <c r="E6" s="356">
        <v>0.11</v>
      </c>
      <c r="F6" s="345">
        <v>0.1</v>
      </c>
    </row>
    <row r="7" spans="1:6" x14ac:dyDescent="0.2">
      <c r="A7" s="271" t="s">
        <v>10</v>
      </c>
      <c r="B7" s="272" t="s">
        <v>11</v>
      </c>
      <c r="C7" s="275" t="s">
        <v>12</v>
      </c>
      <c r="D7" s="345">
        <f t="shared" si="0"/>
        <v>0.08</v>
      </c>
      <c r="E7" s="356">
        <v>0.11</v>
      </c>
      <c r="F7" s="345">
        <v>0.08</v>
      </c>
    </row>
    <row r="8" spans="1:6" x14ac:dyDescent="0.2">
      <c r="A8" s="271" t="s">
        <v>13</v>
      </c>
      <c r="B8" s="272" t="s">
        <v>14</v>
      </c>
      <c r="C8" s="275" t="s">
        <v>15</v>
      </c>
      <c r="D8" s="345">
        <f t="shared" si="0"/>
        <v>0.09</v>
      </c>
      <c r="E8" s="356">
        <v>0.09</v>
      </c>
      <c r="F8" s="345">
        <v>0.09</v>
      </c>
    </row>
    <row r="9" spans="1:6" x14ac:dyDescent="0.2">
      <c r="A9" s="271" t="s">
        <v>16</v>
      </c>
      <c r="B9" s="272" t="s">
        <v>17</v>
      </c>
      <c r="C9" s="275" t="s">
        <v>18</v>
      </c>
      <c r="D9" s="345">
        <f t="shared" si="0"/>
        <v>7.0000000000000007E-2</v>
      </c>
      <c r="E9" s="356">
        <v>0.08</v>
      </c>
      <c r="F9" s="345">
        <v>7.0000000000000007E-2</v>
      </c>
    </row>
    <row r="10" spans="1:6" x14ac:dyDescent="0.2">
      <c r="A10" s="271" t="s">
        <v>19</v>
      </c>
      <c r="B10" s="272" t="s">
        <v>20</v>
      </c>
      <c r="C10" s="275" t="s">
        <v>21</v>
      </c>
      <c r="D10" s="345">
        <f t="shared" si="0"/>
        <v>0.08</v>
      </c>
      <c r="E10" s="356">
        <v>0.09</v>
      </c>
      <c r="F10" s="345">
        <v>0.08</v>
      </c>
    </row>
    <row r="11" spans="1:6" x14ac:dyDescent="0.2">
      <c r="A11" s="271" t="s">
        <v>22</v>
      </c>
      <c r="B11" s="272" t="s">
        <v>23</v>
      </c>
      <c r="C11" s="275" t="s">
        <v>24</v>
      </c>
      <c r="D11" s="345">
        <f t="shared" si="0"/>
        <v>0.04</v>
      </c>
      <c r="E11" s="356">
        <v>0.06</v>
      </c>
      <c r="F11" s="345">
        <v>0.04</v>
      </c>
    </row>
    <row r="12" spans="1:6" x14ac:dyDescent="0.2">
      <c r="A12" s="271" t="s">
        <v>25</v>
      </c>
      <c r="B12" s="272" t="s">
        <v>26</v>
      </c>
      <c r="C12" s="275" t="s">
        <v>27</v>
      </c>
      <c r="D12" s="345">
        <f t="shared" si="0"/>
        <v>0.06</v>
      </c>
      <c r="E12" s="356">
        <v>0.08</v>
      </c>
      <c r="F12" s="345">
        <v>0.06</v>
      </c>
    </row>
    <row r="13" spans="1:6" x14ac:dyDescent="0.2">
      <c r="A13" s="271" t="s">
        <v>28</v>
      </c>
      <c r="B13" s="272" t="s">
        <v>29</v>
      </c>
      <c r="C13" s="275" t="s">
        <v>30</v>
      </c>
      <c r="D13" s="345">
        <f t="shared" si="0"/>
        <v>7.0000000000000007E-2</v>
      </c>
      <c r="E13" s="356">
        <v>0.08</v>
      </c>
      <c r="F13" s="345">
        <v>7.0000000000000007E-2</v>
      </c>
    </row>
    <row r="14" spans="1:6" x14ac:dyDescent="0.2">
      <c r="A14" s="271" t="s">
        <v>31</v>
      </c>
      <c r="B14" s="272" t="s">
        <v>32</v>
      </c>
      <c r="C14" s="275" t="s">
        <v>33</v>
      </c>
      <c r="D14" s="345">
        <f t="shared" si="0"/>
        <v>0.06</v>
      </c>
      <c r="E14" s="356">
        <v>0.1</v>
      </c>
      <c r="F14" s="345">
        <v>0.06</v>
      </c>
    </row>
    <row r="15" spans="1:6" x14ac:dyDescent="0.2">
      <c r="A15" s="271" t="s">
        <v>34</v>
      </c>
      <c r="B15" s="272" t="s">
        <v>35</v>
      </c>
      <c r="C15" s="275" t="s">
        <v>36</v>
      </c>
      <c r="D15" s="345">
        <f t="shared" si="0"/>
        <v>0.03</v>
      </c>
      <c r="E15" s="356">
        <v>0.04</v>
      </c>
      <c r="F15" s="345">
        <v>0.03</v>
      </c>
    </row>
    <row r="16" spans="1:6" x14ac:dyDescent="0.2">
      <c r="A16" s="271" t="s">
        <v>37</v>
      </c>
      <c r="B16" s="272" t="s">
        <v>38</v>
      </c>
      <c r="C16" s="275" t="s">
        <v>39</v>
      </c>
      <c r="D16" s="345">
        <f t="shared" si="0"/>
        <v>0.08</v>
      </c>
      <c r="E16" s="356">
        <v>7.0000000000000007E-2</v>
      </c>
      <c r="F16" s="345">
        <v>0.08</v>
      </c>
    </row>
    <row r="17" spans="1:6" x14ac:dyDescent="0.2">
      <c r="A17" s="271" t="s">
        <v>40</v>
      </c>
      <c r="B17" s="272" t="s">
        <v>41</v>
      </c>
      <c r="C17" s="275" t="s">
        <v>42</v>
      </c>
      <c r="D17" s="345">
        <f t="shared" si="0"/>
        <v>0.06</v>
      </c>
      <c r="E17" s="356">
        <v>0.06</v>
      </c>
      <c r="F17" s="345">
        <v>0.06</v>
      </c>
    </row>
    <row r="18" spans="1:6" x14ac:dyDescent="0.2">
      <c r="A18" s="271" t="s">
        <v>43</v>
      </c>
      <c r="B18" s="272" t="s">
        <v>44</v>
      </c>
      <c r="C18" s="275" t="s">
        <v>45</v>
      </c>
      <c r="D18" s="345">
        <f t="shared" si="0"/>
        <v>0.04</v>
      </c>
      <c r="E18" s="356">
        <v>0.05</v>
      </c>
      <c r="F18" s="345">
        <v>0.04</v>
      </c>
    </row>
    <row r="19" spans="1:6" x14ac:dyDescent="0.2">
      <c r="A19" s="271" t="s">
        <v>46</v>
      </c>
      <c r="B19" s="272" t="s">
        <v>47</v>
      </c>
      <c r="C19" s="275" t="s">
        <v>48</v>
      </c>
      <c r="D19" s="345">
        <f t="shared" si="0"/>
        <v>0.08</v>
      </c>
      <c r="E19" s="356">
        <v>0.08</v>
      </c>
      <c r="F19" s="345">
        <v>0.08</v>
      </c>
    </row>
    <row r="20" spans="1:6" x14ac:dyDescent="0.2">
      <c r="A20" s="271" t="s">
        <v>49</v>
      </c>
      <c r="B20" s="272" t="s">
        <v>50</v>
      </c>
      <c r="C20" s="275" t="s">
        <v>51</v>
      </c>
      <c r="D20" s="345">
        <f t="shared" si="0"/>
        <v>7.0000000000000007E-2</v>
      </c>
      <c r="E20" s="356">
        <v>0.08</v>
      </c>
      <c r="F20" s="345">
        <v>7.0000000000000007E-2</v>
      </c>
    </row>
    <row r="21" spans="1:6" x14ac:dyDescent="0.2">
      <c r="A21" s="271" t="s">
        <v>52</v>
      </c>
      <c r="B21" s="272" t="s">
        <v>53</v>
      </c>
      <c r="C21" s="275" t="s">
        <v>54</v>
      </c>
      <c r="D21" s="345">
        <f t="shared" si="0"/>
        <v>0.02</v>
      </c>
      <c r="E21" s="356">
        <v>0.02</v>
      </c>
      <c r="F21" s="345">
        <v>0.02</v>
      </c>
    </row>
    <row r="22" spans="1:6" x14ac:dyDescent="0.2">
      <c r="A22" s="271" t="s">
        <v>55</v>
      </c>
      <c r="B22" s="272" t="s">
        <v>56</v>
      </c>
      <c r="C22" s="275" t="s">
        <v>57</v>
      </c>
      <c r="D22" s="345">
        <f t="shared" si="0"/>
        <v>0.06</v>
      </c>
      <c r="E22" s="356">
        <v>0.06</v>
      </c>
      <c r="F22" s="345">
        <v>0.06</v>
      </c>
    </row>
    <row r="23" spans="1:6" x14ac:dyDescent="0.2">
      <c r="A23" s="271" t="s">
        <v>447</v>
      </c>
      <c r="B23" s="272" t="s">
        <v>448</v>
      </c>
      <c r="C23" s="275" t="s">
        <v>449</v>
      </c>
      <c r="D23" s="345">
        <f t="shared" si="0"/>
        <v>0.06</v>
      </c>
      <c r="E23" s="356">
        <v>0.06</v>
      </c>
      <c r="F23" s="345">
        <v>0.06</v>
      </c>
    </row>
    <row r="24" spans="1:6" x14ac:dyDescent="0.2">
      <c r="A24" s="271" t="s">
        <v>58</v>
      </c>
      <c r="B24" s="272" t="s">
        <v>59</v>
      </c>
      <c r="C24" s="275" t="s">
        <v>60</v>
      </c>
      <c r="D24" s="345">
        <f t="shared" si="0"/>
        <v>0.09</v>
      </c>
      <c r="E24" s="356">
        <v>7.0000000000000007E-2</v>
      </c>
      <c r="F24" s="345">
        <v>0.09</v>
      </c>
    </row>
    <row r="25" spans="1:6" x14ac:dyDescent="0.2">
      <c r="A25" s="271" t="s">
        <v>61</v>
      </c>
      <c r="B25" s="272" t="s">
        <v>62</v>
      </c>
      <c r="C25" s="275" t="s">
        <v>63</v>
      </c>
      <c r="D25" s="345">
        <f t="shared" si="0"/>
        <v>0.06</v>
      </c>
      <c r="E25" s="356">
        <v>0.09</v>
      </c>
      <c r="F25" s="345">
        <v>0.06</v>
      </c>
    </row>
    <row r="26" spans="1:6" x14ac:dyDescent="0.2">
      <c r="A26" s="271" t="s">
        <v>64</v>
      </c>
      <c r="B26" s="272" t="s">
        <v>65</v>
      </c>
      <c r="C26" s="275" t="s">
        <v>66</v>
      </c>
      <c r="D26" s="345">
        <f t="shared" si="0"/>
        <v>0.05</v>
      </c>
      <c r="E26" s="356">
        <v>0.05</v>
      </c>
      <c r="F26" s="345">
        <v>0.05</v>
      </c>
    </row>
    <row r="27" spans="1:6" x14ac:dyDescent="0.2">
      <c r="A27" s="271" t="s">
        <v>67</v>
      </c>
      <c r="B27" s="272" t="s">
        <v>68</v>
      </c>
      <c r="C27" s="275" t="s">
        <v>69</v>
      </c>
      <c r="D27" s="345">
        <f t="shared" si="0"/>
        <v>7.0000000000000007E-2</v>
      </c>
      <c r="E27" s="356">
        <v>0.08</v>
      </c>
      <c r="F27" s="345">
        <v>7.0000000000000007E-2</v>
      </c>
    </row>
    <row r="28" spans="1:6" x14ac:dyDescent="0.2">
      <c r="A28" s="271" t="s">
        <v>70</v>
      </c>
      <c r="B28" s="272" t="s">
        <v>71</v>
      </c>
      <c r="C28" s="275" t="s">
        <v>72</v>
      </c>
      <c r="D28" s="345">
        <f t="shared" si="0"/>
        <v>0.03</v>
      </c>
      <c r="E28" s="356">
        <v>0.03</v>
      </c>
      <c r="F28" s="345">
        <v>0.03</v>
      </c>
    </row>
    <row r="29" spans="1:6" x14ac:dyDescent="0.2">
      <c r="A29" s="271" t="s">
        <v>73</v>
      </c>
      <c r="B29" s="272" t="s">
        <v>74</v>
      </c>
      <c r="C29" s="275" t="s">
        <v>75</v>
      </c>
      <c r="D29" s="345">
        <f t="shared" si="0"/>
        <v>0.05</v>
      </c>
      <c r="E29" s="356">
        <v>0.05</v>
      </c>
      <c r="F29" s="345">
        <v>0.05</v>
      </c>
    </row>
    <row r="30" spans="1:6" x14ac:dyDescent="0.2">
      <c r="A30" s="271" t="s">
        <v>76</v>
      </c>
      <c r="B30" s="272" t="s">
        <v>77</v>
      </c>
      <c r="C30" s="275" t="s">
        <v>78</v>
      </c>
      <c r="D30" s="345">
        <f t="shared" si="0"/>
        <v>0.08</v>
      </c>
      <c r="E30" s="356">
        <v>0.08</v>
      </c>
      <c r="F30" s="345">
        <v>0.08</v>
      </c>
    </row>
    <row r="31" spans="1:6" x14ac:dyDescent="0.2">
      <c r="A31" s="271" t="s">
        <v>79</v>
      </c>
      <c r="B31" s="272" t="s">
        <v>80</v>
      </c>
      <c r="C31" s="275" t="s">
        <v>81</v>
      </c>
      <c r="D31" s="345">
        <f t="shared" si="0"/>
        <v>0.06</v>
      </c>
      <c r="E31" s="356">
        <v>0.05</v>
      </c>
      <c r="F31" s="345">
        <v>0.06</v>
      </c>
    </row>
    <row r="32" spans="1:6" x14ac:dyDescent="0.2">
      <c r="A32" s="271" t="s">
        <v>82</v>
      </c>
      <c r="B32" s="272" t="s">
        <v>83</v>
      </c>
      <c r="C32" s="275" t="s">
        <v>84</v>
      </c>
      <c r="D32" s="345">
        <f t="shared" si="0"/>
        <v>0.06</v>
      </c>
      <c r="E32" s="356">
        <v>0.05</v>
      </c>
      <c r="F32" s="345">
        <v>0.06</v>
      </c>
    </row>
    <row r="33" spans="1:6" x14ac:dyDescent="0.2">
      <c r="A33" s="271" t="s">
        <v>85</v>
      </c>
      <c r="B33" s="272" t="s">
        <v>86</v>
      </c>
      <c r="C33" s="275" t="s">
        <v>87</v>
      </c>
      <c r="D33" s="345">
        <f t="shared" si="0"/>
        <v>0.06</v>
      </c>
      <c r="E33" s="356">
        <v>0.06</v>
      </c>
      <c r="F33" s="345">
        <v>0.06</v>
      </c>
    </row>
    <row r="34" spans="1:6" x14ac:dyDescent="0.2">
      <c r="A34" s="271" t="s">
        <v>88</v>
      </c>
      <c r="B34" s="272" t="s">
        <v>89</v>
      </c>
      <c r="C34" s="275" t="s">
        <v>90</v>
      </c>
      <c r="D34" s="345">
        <f t="shared" si="0"/>
        <v>0.05</v>
      </c>
      <c r="E34" s="356">
        <v>0.06</v>
      </c>
      <c r="F34" s="345">
        <v>0.05</v>
      </c>
    </row>
    <row r="35" spans="1:6" x14ac:dyDescent="0.2">
      <c r="A35" s="271" t="s">
        <v>91</v>
      </c>
      <c r="B35" s="272" t="s">
        <v>92</v>
      </c>
      <c r="C35" s="275" t="s">
        <v>93</v>
      </c>
      <c r="D35" s="345">
        <f t="shared" si="0"/>
        <v>7.0000000000000007E-2</v>
      </c>
      <c r="E35" s="356">
        <v>7.0000000000000007E-2</v>
      </c>
      <c r="F35" s="345">
        <v>7.0000000000000007E-2</v>
      </c>
    </row>
    <row r="36" spans="1:6" x14ac:dyDescent="0.2">
      <c r="A36" s="271" t="s">
        <v>94</v>
      </c>
      <c r="B36" s="272" t="s">
        <v>95</v>
      </c>
      <c r="C36" s="275" t="s">
        <v>96</v>
      </c>
      <c r="D36" s="345">
        <f t="shared" si="0"/>
        <v>0.06</v>
      </c>
      <c r="E36" s="356">
        <v>0.06</v>
      </c>
      <c r="F36" s="345">
        <v>0.06</v>
      </c>
    </row>
    <row r="37" spans="1:6" x14ac:dyDescent="0.2">
      <c r="A37" s="271" t="s">
        <v>97</v>
      </c>
      <c r="B37" s="272" t="s">
        <v>98</v>
      </c>
      <c r="C37" s="275" t="s">
        <v>99</v>
      </c>
      <c r="D37" s="345">
        <f t="shared" si="0"/>
        <v>0.06</v>
      </c>
      <c r="E37" s="356">
        <v>0.05</v>
      </c>
      <c r="F37" s="345">
        <v>0.06</v>
      </c>
    </row>
    <row r="38" spans="1:6" x14ac:dyDescent="0.2">
      <c r="A38" s="271" t="s">
        <v>100</v>
      </c>
      <c r="B38" s="272" t="s">
        <v>101</v>
      </c>
      <c r="C38" s="275" t="s">
        <v>102</v>
      </c>
      <c r="D38" s="345">
        <f t="shared" si="0"/>
        <v>0.05</v>
      </c>
      <c r="E38" s="356">
        <v>0.06</v>
      </c>
      <c r="F38" s="345">
        <v>0.05</v>
      </c>
    </row>
    <row r="39" spans="1:6" x14ac:dyDescent="0.2">
      <c r="A39" s="271" t="s">
        <v>103</v>
      </c>
      <c r="B39" s="272" t="s">
        <v>104</v>
      </c>
      <c r="C39" s="275" t="s">
        <v>105</v>
      </c>
      <c r="D39" s="345">
        <f t="shared" si="0"/>
        <v>0.06</v>
      </c>
      <c r="E39" s="356">
        <v>7.0000000000000007E-2</v>
      </c>
      <c r="F39" s="345">
        <v>0.06</v>
      </c>
    </row>
    <row r="40" spans="1:6" x14ac:dyDescent="0.2">
      <c r="A40" s="271" t="s">
        <v>106</v>
      </c>
      <c r="B40" s="272" t="s">
        <v>107</v>
      </c>
      <c r="C40" s="275" t="s">
        <v>108</v>
      </c>
      <c r="D40" s="345">
        <f t="shared" si="0"/>
        <v>0.04</v>
      </c>
      <c r="E40" s="356">
        <v>0.06</v>
      </c>
      <c r="F40" s="345">
        <v>0.04</v>
      </c>
    </row>
    <row r="41" spans="1:6" x14ac:dyDescent="0.2">
      <c r="A41" s="271" t="s">
        <v>109</v>
      </c>
      <c r="B41" s="272" t="s">
        <v>110</v>
      </c>
      <c r="C41" s="275" t="s">
        <v>111</v>
      </c>
      <c r="D41" s="345">
        <f t="shared" si="0"/>
        <v>0.03</v>
      </c>
      <c r="E41" s="356">
        <v>0.04</v>
      </c>
      <c r="F41" s="345">
        <v>0.03</v>
      </c>
    </row>
    <row r="42" spans="1:6" x14ac:dyDescent="0.2">
      <c r="A42" s="271" t="s">
        <v>112</v>
      </c>
      <c r="B42" s="272" t="s">
        <v>113</v>
      </c>
      <c r="C42" s="275" t="s">
        <v>114</v>
      </c>
      <c r="D42" s="345">
        <f t="shared" si="0"/>
        <v>0.06</v>
      </c>
      <c r="E42" s="356">
        <v>0.08</v>
      </c>
      <c r="F42" s="345">
        <v>0.06</v>
      </c>
    </row>
    <row r="43" spans="1:6" x14ac:dyDescent="0.2">
      <c r="A43" s="271" t="s">
        <v>115</v>
      </c>
      <c r="B43" s="272" t="s">
        <v>116</v>
      </c>
      <c r="C43" s="275" t="s">
        <v>117</v>
      </c>
      <c r="D43" s="345">
        <f t="shared" si="0"/>
        <v>0.06</v>
      </c>
      <c r="E43" s="356">
        <v>0.05</v>
      </c>
      <c r="F43" s="345">
        <v>0.06</v>
      </c>
    </row>
    <row r="44" spans="1:6" x14ac:dyDescent="0.2">
      <c r="A44" s="271" t="s">
        <v>118</v>
      </c>
      <c r="B44" s="272" t="s">
        <v>119</v>
      </c>
      <c r="C44" s="275" t="s">
        <v>120</v>
      </c>
      <c r="D44" s="345">
        <f t="shared" si="0"/>
        <v>0.04</v>
      </c>
      <c r="E44" s="356">
        <v>0.05</v>
      </c>
      <c r="F44" s="345">
        <v>0.04</v>
      </c>
    </row>
    <row r="45" spans="1:6" x14ac:dyDescent="0.2">
      <c r="A45" s="271" t="s">
        <v>121</v>
      </c>
      <c r="B45" s="272" t="s">
        <v>122</v>
      </c>
      <c r="C45" s="275" t="s">
        <v>123</v>
      </c>
      <c r="D45" s="345">
        <f t="shared" si="0"/>
        <v>0.03</v>
      </c>
      <c r="E45" s="356">
        <v>0.04</v>
      </c>
      <c r="F45" s="345">
        <v>0.03</v>
      </c>
    </row>
    <row r="46" spans="1:6" x14ac:dyDescent="0.2">
      <c r="A46" s="271" t="s">
        <v>124</v>
      </c>
      <c r="B46" s="272" t="s">
        <v>125</v>
      </c>
      <c r="C46" s="275" t="s">
        <v>126</v>
      </c>
      <c r="D46" s="345">
        <f t="shared" si="0"/>
        <v>0.05</v>
      </c>
      <c r="E46" s="356">
        <v>0.05</v>
      </c>
      <c r="F46" s="345">
        <v>0.05</v>
      </c>
    </row>
    <row r="47" spans="1:6" x14ac:dyDescent="0.2">
      <c r="A47" s="271" t="s">
        <v>127</v>
      </c>
      <c r="B47" s="272" t="s">
        <v>128</v>
      </c>
      <c r="C47" s="275" t="s">
        <v>129</v>
      </c>
      <c r="D47" s="345">
        <f t="shared" si="0"/>
        <v>7.0000000000000007E-2</v>
      </c>
      <c r="E47" s="356">
        <v>7.0000000000000007E-2</v>
      </c>
      <c r="F47" s="345">
        <v>7.0000000000000007E-2</v>
      </c>
    </row>
    <row r="48" spans="1:6" x14ac:dyDescent="0.2">
      <c r="A48" s="271" t="s">
        <v>130</v>
      </c>
      <c r="B48" s="272" t="s">
        <v>131</v>
      </c>
      <c r="C48" s="275" t="s">
        <v>132</v>
      </c>
      <c r="D48" s="345">
        <f t="shared" si="0"/>
        <v>0.08</v>
      </c>
      <c r="E48" s="356">
        <v>0.08</v>
      </c>
      <c r="F48" s="345">
        <v>0.08</v>
      </c>
    </row>
    <row r="49" spans="1:6" x14ac:dyDescent="0.2">
      <c r="A49" s="271" t="s">
        <v>133</v>
      </c>
      <c r="B49" s="272" t="s">
        <v>134</v>
      </c>
      <c r="C49" s="275" t="s">
        <v>135</v>
      </c>
      <c r="D49" s="345">
        <f t="shared" si="0"/>
        <v>0.06</v>
      </c>
      <c r="E49" s="356">
        <v>0.06</v>
      </c>
      <c r="F49" s="345">
        <v>0.06</v>
      </c>
    </row>
    <row r="50" spans="1:6" x14ac:dyDescent="0.2">
      <c r="A50" s="271" t="s">
        <v>136</v>
      </c>
      <c r="B50" s="272" t="s">
        <v>137</v>
      </c>
      <c r="C50" s="275" t="s">
        <v>138</v>
      </c>
      <c r="D50" s="345">
        <f t="shared" si="0"/>
        <v>0.04</v>
      </c>
      <c r="E50" s="356">
        <v>0.05</v>
      </c>
      <c r="F50" s="345">
        <v>0.04</v>
      </c>
    </row>
    <row r="51" spans="1:6" x14ac:dyDescent="0.2">
      <c r="A51" s="271" t="s">
        <v>139</v>
      </c>
      <c r="B51" s="272" t="s">
        <v>140</v>
      </c>
      <c r="C51" s="275" t="s">
        <v>141</v>
      </c>
      <c r="D51" s="345">
        <f t="shared" si="0"/>
        <v>7.0000000000000007E-2</v>
      </c>
      <c r="E51" s="356">
        <v>0.1</v>
      </c>
      <c r="F51" s="345">
        <v>7.0000000000000007E-2</v>
      </c>
    </row>
    <row r="52" spans="1:6" x14ac:dyDescent="0.2">
      <c r="A52" s="271" t="s">
        <v>142</v>
      </c>
      <c r="B52" s="272" t="s">
        <v>143</v>
      </c>
      <c r="C52" s="275" t="s">
        <v>144</v>
      </c>
      <c r="D52" s="345">
        <f t="shared" si="0"/>
        <v>0.05</v>
      </c>
      <c r="E52" s="356">
        <v>0.05</v>
      </c>
      <c r="F52" s="345">
        <v>0.05</v>
      </c>
    </row>
    <row r="53" spans="1:6" x14ac:dyDescent="0.2">
      <c r="A53" s="271" t="s">
        <v>145</v>
      </c>
      <c r="B53" s="272" t="s">
        <v>146</v>
      </c>
      <c r="C53" s="275" t="s">
        <v>147</v>
      </c>
      <c r="D53" s="345">
        <f t="shared" si="0"/>
        <v>0.04</v>
      </c>
      <c r="E53" s="356">
        <v>0.06</v>
      </c>
      <c r="F53" s="345">
        <v>0.04</v>
      </c>
    </row>
    <row r="54" spans="1:6" x14ac:dyDescent="0.2">
      <c r="A54" s="271" t="s">
        <v>148</v>
      </c>
      <c r="B54" s="272" t="s">
        <v>149</v>
      </c>
      <c r="C54" s="275" t="s">
        <v>150</v>
      </c>
      <c r="D54" s="345">
        <f t="shared" si="0"/>
        <v>0.04</v>
      </c>
      <c r="E54" s="356">
        <v>0.05</v>
      </c>
      <c r="F54" s="345">
        <v>0.04</v>
      </c>
    </row>
    <row r="55" spans="1:6" x14ac:dyDescent="0.2">
      <c r="A55" s="271" t="s">
        <v>151</v>
      </c>
      <c r="B55" s="272" t="s">
        <v>152</v>
      </c>
      <c r="C55" s="275" t="s">
        <v>153</v>
      </c>
      <c r="D55" s="345">
        <f t="shared" si="0"/>
        <v>0.05</v>
      </c>
      <c r="E55" s="356">
        <v>0.05</v>
      </c>
      <c r="F55" s="345">
        <v>0.05</v>
      </c>
    </row>
    <row r="56" spans="1:6" x14ac:dyDescent="0.2">
      <c r="A56" s="271" t="s">
        <v>154</v>
      </c>
      <c r="B56" s="272" t="s">
        <v>155</v>
      </c>
      <c r="C56" s="275" t="s">
        <v>156</v>
      </c>
      <c r="D56" s="345" t="str">
        <f t="shared" si="0"/>
        <v>-</v>
      </c>
      <c r="E56" s="356" t="s">
        <v>453</v>
      </c>
      <c r="F56" s="345" t="s">
        <v>453</v>
      </c>
    </row>
    <row r="57" spans="1:6" x14ac:dyDescent="0.2">
      <c r="A57" s="271" t="s">
        <v>450</v>
      </c>
      <c r="B57" s="272" t="s">
        <v>451</v>
      </c>
      <c r="C57" s="275" t="s">
        <v>452</v>
      </c>
      <c r="D57" s="345" t="str">
        <f t="shared" si="0"/>
        <v>-</v>
      </c>
      <c r="E57" s="356" t="s">
        <v>453</v>
      </c>
      <c r="F57" s="345" t="s">
        <v>453</v>
      </c>
    </row>
    <row r="58" spans="1:6" x14ac:dyDescent="0.2">
      <c r="A58" s="271" t="s">
        <v>157</v>
      </c>
      <c r="B58" s="272" t="s">
        <v>158</v>
      </c>
      <c r="C58" s="275" t="s">
        <v>159</v>
      </c>
      <c r="D58" s="345">
        <f t="shared" si="0"/>
        <v>0.05</v>
      </c>
      <c r="E58" s="356">
        <v>0.06</v>
      </c>
      <c r="F58" s="345">
        <v>0.05</v>
      </c>
    </row>
    <row r="59" spans="1:6" x14ac:dyDescent="0.2">
      <c r="A59" s="271" t="s">
        <v>160</v>
      </c>
      <c r="B59" s="272" t="s">
        <v>161</v>
      </c>
      <c r="C59" s="275" t="s">
        <v>162</v>
      </c>
      <c r="D59" s="345">
        <f t="shared" si="0"/>
        <v>0.06</v>
      </c>
      <c r="E59" s="356">
        <v>0.08</v>
      </c>
      <c r="F59" s="345">
        <v>0.06</v>
      </c>
    </row>
    <row r="60" spans="1:6" x14ac:dyDescent="0.2">
      <c r="A60" s="271" t="s">
        <v>163</v>
      </c>
      <c r="B60" s="272" t="s">
        <v>164</v>
      </c>
      <c r="C60" s="275" t="s">
        <v>165</v>
      </c>
      <c r="D60" s="345">
        <f t="shared" si="0"/>
        <v>0.04</v>
      </c>
      <c r="E60" s="356">
        <v>0.05</v>
      </c>
      <c r="F60" s="345">
        <v>0.04</v>
      </c>
    </row>
    <row r="61" spans="1:6" x14ac:dyDescent="0.2">
      <c r="A61" s="271" t="s">
        <v>166</v>
      </c>
      <c r="B61" s="272" t="s">
        <v>167</v>
      </c>
      <c r="C61" s="275" t="s">
        <v>168</v>
      </c>
      <c r="D61" s="345">
        <f t="shared" si="0"/>
        <v>0.05</v>
      </c>
      <c r="E61" s="356">
        <v>0.05</v>
      </c>
      <c r="F61" s="345">
        <v>0.05</v>
      </c>
    </row>
    <row r="62" spans="1:6" x14ac:dyDescent="0.2">
      <c r="A62" s="271" t="s">
        <v>169</v>
      </c>
      <c r="B62" s="272" t="s">
        <v>170</v>
      </c>
      <c r="C62" s="275" t="s">
        <v>171</v>
      </c>
      <c r="D62" s="345">
        <f t="shared" si="0"/>
        <v>0.06</v>
      </c>
      <c r="E62" s="356">
        <v>7.0000000000000007E-2</v>
      </c>
      <c r="F62" s="345">
        <v>0.06</v>
      </c>
    </row>
    <row r="63" spans="1:6" x14ac:dyDescent="0.2">
      <c r="A63" s="271" t="s">
        <v>172</v>
      </c>
      <c r="B63" s="272" t="s">
        <v>173</v>
      </c>
      <c r="C63" s="275" t="s">
        <v>174</v>
      </c>
      <c r="D63" s="345">
        <f t="shared" si="0"/>
        <v>0.06</v>
      </c>
      <c r="E63" s="356">
        <v>7.0000000000000007E-2</v>
      </c>
      <c r="F63" s="345">
        <v>0.06</v>
      </c>
    </row>
    <row r="64" spans="1:6" x14ac:dyDescent="0.2">
      <c r="A64" s="271" t="s">
        <v>175</v>
      </c>
      <c r="B64" s="272" t="s">
        <v>176</v>
      </c>
      <c r="C64" s="275" t="s">
        <v>177</v>
      </c>
      <c r="D64" s="345">
        <f t="shared" si="0"/>
        <v>0.05</v>
      </c>
      <c r="E64" s="356">
        <v>0.06</v>
      </c>
      <c r="F64" s="345">
        <v>0.05</v>
      </c>
    </row>
    <row r="65" spans="1:6" x14ac:dyDescent="0.2">
      <c r="A65" s="271" t="s">
        <v>178</v>
      </c>
      <c r="B65" s="272" t="s">
        <v>179</v>
      </c>
      <c r="C65" s="275" t="s">
        <v>180</v>
      </c>
      <c r="D65" s="345">
        <f t="shared" si="0"/>
        <v>0.05</v>
      </c>
      <c r="E65" s="356">
        <v>7.0000000000000007E-2</v>
      </c>
      <c r="F65" s="345">
        <v>0.05</v>
      </c>
    </row>
    <row r="66" spans="1:6" x14ac:dyDescent="0.2">
      <c r="A66" s="271" t="s">
        <v>181</v>
      </c>
      <c r="B66" s="272" t="s">
        <v>182</v>
      </c>
      <c r="C66" s="275" t="s">
        <v>183</v>
      </c>
      <c r="D66" s="345">
        <f t="shared" si="0"/>
        <v>0.08</v>
      </c>
      <c r="E66" s="356">
        <v>0.06</v>
      </c>
      <c r="F66" s="345">
        <v>0.08</v>
      </c>
    </row>
    <row r="67" spans="1:6" x14ac:dyDescent="0.2">
      <c r="A67" s="271" t="s">
        <v>184</v>
      </c>
      <c r="B67" s="272" t="s">
        <v>185</v>
      </c>
      <c r="C67" s="275" t="s">
        <v>186</v>
      </c>
      <c r="D67" s="345">
        <f t="shared" si="0"/>
        <v>0.05</v>
      </c>
      <c r="E67" s="356">
        <v>0.06</v>
      </c>
      <c r="F67" s="345">
        <v>0.05</v>
      </c>
    </row>
    <row r="68" spans="1:6" x14ac:dyDescent="0.2">
      <c r="A68" s="271" t="s">
        <v>187</v>
      </c>
      <c r="B68" s="272" t="s">
        <v>188</v>
      </c>
      <c r="C68" s="275" t="s">
        <v>189</v>
      </c>
      <c r="D68" s="345">
        <f t="shared" si="0"/>
        <v>0.04</v>
      </c>
      <c r="E68" s="356">
        <v>7.0000000000000007E-2</v>
      </c>
      <c r="F68" s="345">
        <v>0.04</v>
      </c>
    </row>
    <row r="69" spans="1:6" x14ac:dyDescent="0.2">
      <c r="A69" s="271" t="s">
        <v>190</v>
      </c>
      <c r="B69" s="272" t="s">
        <v>191</v>
      </c>
      <c r="C69" s="275" t="s">
        <v>192</v>
      </c>
      <c r="D69" s="345">
        <f t="shared" si="0"/>
        <v>0.04</v>
      </c>
      <c r="E69" s="356">
        <v>0.04</v>
      </c>
      <c r="F69" s="345">
        <v>0.04</v>
      </c>
    </row>
    <row r="70" spans="1:6" x14ac:dyDescent="0.2">
      <c r="A70" s="271" t="s">
        <v>193</v>
      </c>
      <c r="B70" s="272" t="s">
        <v>194</v>
      </c>
      <c r="C70" s="275" t="s">
        <v>195</v>
      </c>
      <c r="D70" s="345">
        <f t="shared" ref="D70:D133" si="1">F70</f>
        <v>0.06</v>
      </c>
      <c r="E70" s="356">
        <v>7.0000000000000007E-2</v>
      </c>
      <c r="F70" s="345">
        <v>0.06</v>
      </c>
    </row>
    <row r="71" spans="1:6" x14ac:dyDescent="0.2">
      <c r="A71" s="271" t="s">
        <v>196</v>
      </c>
      <c r="B71" s="272" t="s">
        <v>197</v>
      </c>
      <c r="C71" s="275" t="s">
        <v>198</v>
      </c>
      <c r="D71" s="345">
        <f t="shared" si="1"/>
        <v>7.0000000000000007E-2</v>
      </c>
      <c r="E71" s="356">
        <v>0.08</v>
      </c>
      <c r="F71" s="345">
        <v>7.0000000000000007E-2</v>
      </c>
    </row>
    <row r="72" spans="1:6" x14ac:dyDescent="0.2">
      <c r="A72" s="271" t="s">
        <v>199</v>
      </c>
      <c r="B72" s="272" t="s">
        <v>200</v>
      </c>
      <c r="C72" s="275" t="s">
        <v>201</v>
      </c>
      <c r="D72" s="345">
        <f t="shared" si="1"/>
        <v>0.08</v>
      </c>
      <c r="E72" s="356">
        <v>0.09</v>
      </c>
      <c r="F72" s="345">
        <v>0.08</v>
      </c>
    </row>
    <row r="73" spans="1:6" x14ac:dyDescent="0.2">
      <c r="A73" s="271" t="s">
        <v>202</v>
      </c>
      <c r="B73" s="272" t="s">
        <v>203</v>
      </c>
      <c r="C73" s="275" t="s">
        <v>204</v>
      </c>
      <c r="D73" s="345">
        <f t="shared" si="1"/>
        <v>7.0000000000000007E-2</v>
      </c>
      <c r="E73" s="356">
        <v>0.08</v>
      </c>
      <c r="F73" s="345">
        <v>7.0000000000000007E-2</v>
      </c>
    </row>
    <row r="74" spans="1:6" x14ac:dyDescent="0.2">
      <c r="A74" s="271" t="s">
        <v>205</v>
      </c>
      <c r="B74" s="272" t="s">
        <v>206</v>
      </c>
      <c r="C74" s="275" t="s">
        <v>207</v>
      </c>
      <c r="D74" s="345">
        <f t="shared" si="1"/>
        <v>0.06</v>
      </c>
      <c r="E74" s="356">
        <v>7.0000000000000007E-2</v>
      </c>
      <c r="F74" s="345">
        <v>0.06</v>
      </c>
    </row>
    <row r="75" spans="1:6" x14ac:dyDescent="0.2">
      <c r="A75" s="271" t="s">
        <v>208</v>
      </c>
      <c r="B75" s="272" t="s">
        <v>209</v>
      </c>
      <c r="C75" s="275" t="s">
        <v>210</v>
      </c>
      <c r="D75" s="345">
        <f t="shared" si="1"/>
        <v>0.06</v>
      </c>
      <c r="E75" s="356">
        <v>0.08</v>
      </c>
      <c r="F75" s="345">
        <v>0.06</v>
      </c>
    </row>
    <row r="76" spans="1:6" x14ac:dyDescent="0.2">
      <c r="A76" s="271" t="s">
        <v>211</v>
      </c>
      <c r="B76" s="272" t="s">
        <v>212</v>
      </c>
      <c r="C76" s="275" t="s">
        <v>213</v>
      </c>
      <c r="D76" s="345">
        <f t="shared" si="1"/>
        <v>0.05</v>
      </c>
      <c r="E76" s="356">
        <v>0.05</v>
      </c>
      <c r="F76" s="345">
        <v>0.05</v>
      </c>
    </row>
    <row r="77" spans="1:6" x14ac:dyDescent="0.2">
      <c r="A77" s="271" t="s">
        <v>214</v>
      </c>
      <c r="B77" s="272" t="s">
        <v>215</v>
      </c>
      <c r="C77" s="275" t="s">
        <v>216</v>
      </c>
      <c r="D77" s="345">
        <f t="shared" si="1"/>
        <v>0.06</v>
      </c>
      <c r="E77" s="356">
        <v>0.06</v>
      </c>
      <c r="F77" s="345">
        <v>0.06</v>
      </c>
    </row>
    <row r="78" spans="1:6" x14ac:dyDescent="0.2">
      <c r="A78" s="271" t="s">
        <v>217</v>
      </c>
      <c r="B78" s="272" t="s">
        <v>218</v>
      </c>
      <c r="C78" s="275" t="s">
        <v>219</v>
      </c>
      <c r="D78" s="345">
        <f t="shared" si="1"/>
        <v>0.06</v>
      </c>
      <c r="E78" s="356">
        <v>7.0000000000000007E-2</v>
      </c>
      <c r="F78" s="345">
        <v>0.06</v>
      </c>
    </row>
    <row r="79" spans="1:6" x14ac:dyDescent="0.2">
      <c r="A79" s="271" t="s">
        <v>220</v>
      </c>
      <c r="B79" s="272" t="s">
        <v>221</v>
      </c>
      <c r="C79" s="275" t="s">
        <v>222</v>
      </c>
      <c r="D79" s="345">
        <f t="shared" si="1"/>
        <v>7.0000000000000007E-2</v>
      </c>
      <c r="E79" s="356">
        <v>0.08</v>
      </c>
      <c r="F79" s="345">
        <v>7.0000000000000007E-2</v>
      </c>
    </row>
    <row r="80" spans="1:6" x14ac:dyDescent="0.2">
      <c r="A80" s="271" t="s">
        <v>223</v>
      </c>
      <c r="B80" s="272" t="s">
        <v>224</v>
      </c>
      <c r="C80" s="275" t="s">
        <v>225</v>
      </c>
      <c r="D80" s="345">
        <f t="shared" si="1"/>
        <v>7.0000000000000007E-2</v>
      </c>
      <c r="E80" s="356">
        <v>7.0000000000000007E-2</v>
      </c>
      <c r="F80" s="345">
        <v>7.0000000000000007E-2</v>
      </c>
    </row>
    <row r="81" spans="1:6" x14ac:dyDescent="0.2">
      <c r="A81" s="271" t="s">
        <v>226</v>
      </c>
      <c r="B81" s="272" t="s">
        <v>227</v>
      </c>
      <c r="C81" s="275" t="s">
        <v>228</v>
      </c>
      <c r="D81" s="345">
        <f t="shared" si="1"/>
        <v>0.1</v>
      </c>
      <c r="E81" s="356">
        <v>0.1</v>
      </c>
      <c r="F81" s="345">
        <v>0.1</v>
      </c>
    </row>
    <row r="82" spans="1:6" x14ac:dyDescent="0.2">
      <c r="A82" s="271" t="s">
        <v>229</v>
      </c>
      <c r="B82" s="272" t="s">
        <v>230</v>
      </c>
      <c r="C82" s="275" t="s">
        <v>231</v>
      </c>
      <c r="D82" s="345">
        <f t="shared" si="1"/>
        <v>0.06</v>
      </c>
      <c r="E82" s="356">
        <v>0.05</v>
      </c>
      <c r="F82" s="345">
        <v>0.06</v>
      </c>
    </row>
    <row r="83" spans="1:6" x14ac:dyDescent="0.2">
      <c r="A83" s="271" t="s">
        <v>232</v>
      </c>
      <c r="B83" s="272" t="s">
        <v>233</v>
      </c>
      <c r="C83" s="275" t="s">
        <v>234</v>
      </c>
      <c r="D83" s="345">
        <f t="shared" si="1"/>
        <v>0.08</v>
      </c>
      <c r="E83" s="356">
        <v>0.08</v>
      </c>
      <c r="F83" s="345">
        <v>0.08</v>
      </c>
    </row>
    <row r="84" spans="1:6" x14ac:dyDescent="0.2">
      <c r="A84" s="271" t="s">
        <v>235</v>
      </c>
      <c r="B84" s="272" t="s">
        <v>236</v>
      </c>
      <c r="C84" s="275" t="s">
        <v>237</v>
      </c>
      <c r="D84" s="345">
        <f t="shared" si="1"/>
        <v>0.08</v>
      </c>
      <c r="E84" s="356">
        <v>0.08</v>
      </c>
      <c r="F84" s="345">
        <v>0.08</v>
      </c>
    </row>
    <row r="85" spans="1:6" x14ac:dyDescent="0.2">
      <c r="A85" s="271" t="s">
        <v>238</v>
      </c>
      <c r="B85" s="272" t="s">
        <v>239</v>
      </c>
      <c r="C85" s="275" t="s">
        <v>240</v>
      </c>
      <c r="D85" s="345">
        <f t="shared" si="1"/>
        <v>7.0000000000000007E-2</v>
      </c>
      <c r="E85" s="356">
        <v>0.08</v>
      </c>
      <c r="F85" s="345">
        <v>7.0000000000000007E-2</v>
      </c>
    </row>
    <row r="86" spans="1:6" x14ac:dyDescent="0.2">
      <c r="A86" s="271" t="s">
        <v>241</v>
      </c>
      <c r="B86" s="272" t="s">
        <v>242</v>
      </c>
      <c r="C86" s="275" t="s">
        <v>243</v>
      </c>
      <c r="D86" s="345">
        <f t="shared" si="1"/>
        <v>7.0000000000000007E-2</v>
      </c>
      <c r="E86" s="356">
        <v>0.05</v>
      </c>
      <c r="F86" s="345">
        <v>7.0000000000000007E-2</v>
      </c>
    </row>
    <row r="87" spans="1:6" x14ac:dyDescent="0.2">
      <c r="A87" s="271" t="s">
        <v>244</v>
      </c>
      <c r="B87" s="272" t="s">
        <v>245</v>
      </c>
      <c r="C87" s="275" t="s">
        <v>246</v>
      </c>
      <c r="D87" s="345">
        <f t="shared" si="1"/>
        <v>0.06</v>
      </c>
      <c r="E87" s="356">
        <v>7.0000000000000007E-2</v>
      </c>
      <c r="F87" s="345">
        <v>0.06</v>
      </c>
    </row>
    <row r="88" spans="1:6" x14ac:dyDescent="0.2">
      <c r="A88" s="271" t="s">
        <v>247</v>
      </c>
      <c r="B88" s="272" t="s">
        <v>248</v>
      </c>
      <c r="C88" s="275" t="s">
        <v>249</v>
      </c>
      <c r="D88" s="345">
        <f t="shared" si="1"/>
        <v>0.06</v>
      </c>
      <c r="E88" s="356">
        <v>0.06</v>
      </c>
      <c r="F88" s="345">
        <v>0.06</v>
      </c>
    </row>
    <row r="89" spans="1:6" x14ac:dyDescent="0.2">
      <c r="A89" s="271" t="s">
        <v>250</v>
      </c>
      <c r="B89" s="272" t="s">
        <v>251</v>
      </c>
      <c r="C89" s="275" t="s">
        <v>252</v>
      </c>
      <c r="D89" s="345">
        <f t="shared" si="1"/>
        <v>0.06</v>
      </c>
      <c r="E89" s="356">
        <v>0.06</v>
      </c>
      <c r="F89" s="345">
        <v>0.06</v>
      </c>
    </row>
    <row r="90" spans="1:6" x14ac:dyDescent="0.2">
      <c r="A90" s="271" t="s">
        <v>253</v>
      </c>
      <c r="B90" s="272" t="s">
        <v>254</v>
      </c>
      <c r="C90" s="275" t="s">
        <v>255</v>
      </c>
      <c r="D90" s="345">
        <f t="shared" si="1"/>
        <v>0.06</v>
      </c>
      <c r="E90" s="356">
        <v>0.06</v>
      </c>
      <c r="F90" s="345">
        <v>0.06</v>
      </c>
    </row>
    <row r="91" spans="1:6" x14ac:dyDescent="0.2">
      <c r="A91" s="271" t="s">
        <v>256</v>
      </c>
      <c r="B91" s="272" t="s">
        <v>257</v>
      </c>
      <c r="C91" s="275" t="s">
        <v>258</v>
      </c>
      <c r="D91" s="345">
        <f t="shared" si="1"/>
        <v>0.06</v>
      </c>
      <c r="E91" s="356">
        <v>7.0000000000000007E-2</v>
      </c>
      <c r="F91" s="345">
        <v>0.06</v>
      </c>
    </row>
    <row r="92" spans="1:6" x14ac:dyDescent="0.2">
      <c r="A92" s="271" t="s">
        <v>259</v>
      </c>
      <c r="B92" s="272" t="s">
        <v>260</v>
      </c>
      <c r="C92" s="275" t="s">
        <v>261</v>
      </c>
      <c r="D92" s="345">
        <f t="shared" si="1"/>
        <v>0.05</v>
      </c>
      <c r="E92" s="356">
        <v>0.06</v>
      </c>
      <c r="F92" s="345">
        <v>0.05</v>
      </c>
    </row>
    <row r="93" spans="1:6" x14ac:dyDescent="0.2">
      <c r="A93" s="271" t="s">
        <v>262</v>
      </c>
      <c r="B93" s="272" t="s">
        <v>263</v>
      </c>
      <c r="C93" s="275" t="s">
        <v>264</v>
      </c>
      <c r="D93" s="345">
        <f t="shared" si="1"/>
        <v>0.06</v>
      </c>
      <c r="E93" s="356">
        <v>0.06</v>
      </c>
      <c r="F93" s="345">
        <v>0.06</v>
      </c>
    </row>
    <row r="94" spans="1:6" x14ac:dyDescent="0.2">
      <c r="A94" s="271" t="s">
        <v>265</v>
      </c>
      <c r="B94" s="272" t="s">
        <v>266</v>
      </c>
      <c r="C94" s="275" t="s">
        <v>267</v>
      </c>
      <c r="D94" s="345">
        <f t="shared" si="1"/>
        <v>0.06</v>
      </c>
      <c r="E94" s="356">
        <v>7.0000000000000007E-2</v>
      </c>
      <c r="F94" s="345">
        <v>0.06</v>
      </c>
    </row>
    <row r="95" spans="1:6" x14ac:dyDescent="0.2">
      <c r="A95" s="271" t="s">
        <v>268</v>
      </c>
      <c r="B95" s="272" t="s">
        <v>269</v>
      </c>
      <c r="C95" s="275" t="s">
        <v>270</v>
      </c>
      <c r="D95" s="345">
        <f t="shared" si="1"/>
        <v>7.0000000000000007E-2</v>
      </c>
      <c r="E95" s="356">
        <v>0.06</v>
      </c>
      <c r="F95" s="345">
        <v>7.0000000000000007E-2</v>
      </c>
    </row>
    <row r="96" spans="1:6" x14ac:dyDescent="0.2">
      <c r="A96" s="271" t="s">
        <v>271</v>
      </c>
      <c r="B96" s="272" t="s">
        <v>272</v>
      </c>
      <c r="C96" s="275" t="s">
        <v>273</v>
      </c>
      <c r="D96" s="345">
        <f t="shared" si="1"/>
        <v>0.05</v>
      </c>
      <c r="E96" s="356">
        <v>7.0000000000000007E-2</v>
      </c>
      <c r="F96" s="345">
        <v>0.05</v>
      </c>
    </row>
    <row r="97" spans="1:6" x14ac:dyDescent="0.2">
      <c r="A97" s="271" t="s">
        <v>274</v>
      </c>
      <c r="B97" s="272" t="s">
        <v>275</v>
      </c>
      <c r="C97" s="276" t="s">
        <v>276</v>
      </c>
      <c r="D97" s="345">
        <f t="shared" si="1"/>
        <v>0.06</v>
      </c>
      <c r="E97" s="356">
        <v>0.05</v>
      </c>
      <c r="F97" s="345">
        <v>0.06</v>
      </c>
    </row>
    <row r="98" spans="1:6" x14ac:dyDescent="0.2">
      <c r="A98" s="271" t="s">
        <v>277</v>
      </c>
      <c r="B98" s="272" t="s">
        <v>278</v>
      </c>
      <c r="C98" s="275" t="s">
        <v>279</v>
      </c>
      <c r="D98" s="345">
        <f t="shared" si="1"/>
        <v>0.02</v>
      </c>
      <c r="E98" s="356">
        <v>0.04</v>
      </c>
      <c r="F98" s="345">
        <v>0.02</v>
      </c>
    </row>
    <row r="99" spans="1:6" x14ac:dyDescent="0.2">
      <c r="A99" s="271" t="s">
        <v>280</v>
      </c>
      <c r="B99" s="272" t="s">
        <v>281</v>
      </c>
      <c r="C99" s="275" t="s">
        <v>282</v>
      </c>
      <c r="D99" s="345">
        <f t="shared" si="1"/>
        <v>0.04</v>
      </c>
      <c r="E99" s="356">
        <v>0.04</v>
      </c>
      <c r="F99" s="345">
        <v>0.04</v>
      </c>
    </row>
    <row r="100" spans="1:6" x14ac:dyDescent="0.2">
      <c r="A100" s="271" t="s">
        <v>283</v>
      </c>
      <c r="B100" s="272" t="s">
        <v>284</v>
      </c>
      <c r="C100" s="275" t="s">
        <v>285</v>
      </c>
      <c r="D100" s="345">
        <f t="shared" si="1"/>
        <v>0.03</v>
      </c>
      <c r="E100" s="356">
        <v>0.02</v>
      </c>
      <c r="F100" s="345">
        <v>0.03</v>
      </c>
    </row>
    <row r="101" spans="1:6" x14ac:dyDescent="0.2">
      <c r="A101" s="271" t="s">
        <v>286</v>
      </c>
      <c r="B101" s="272" t="s">
        <v>287</v>
      </c>
      <c r="C101" s="275" t="s">
        <v>288</v>
      </c>
      <c r="D101" s="345">
        <f t="shared" si="1"/>
        <v>0.06</v>
      </c>
      <c r="E101" s="356">
        <v>0.04</v>
      </c>
      <c r="F101" s="345">
        <v>0.06</v>
      </c>
    </row>
    <row r="102" spans="1:6" x14ac:dyDescent="0.2">
      <c r="A102" s="271" t="s">
        <v>289</v>
      </c>
      <c r="B102" s="272" t="s">
        <v>290</v>
      </c>
      <c r="C102" s="275" t="s">
        <v>291</v>
      </c>
      <c r="D102" s="345">
        <f t="shared" si="1"/>
        <v>0.04</v>
      </c>
      <c r="E102" s="356">
        <v>0.1</v>
      </c>
      <c r="F102" s="345">
        <v>0.04</v>
      </c>
    </row>
    <row r="103" spans="1:6" x14ac:dyDescent="0.2">
      <c r="A103" s="271" t="s">
        <v>444</v>
      </c>
      <c r="B103" s="272" t="s">
        <v>445</v>
      </c>
      <c r="C103" s="275" t="s">
        <v>446</v>
      </c>
      <c r="D103" s="345">
        <f t="shared" si="1"/>
        <v>0.03</v>
      </c>
      <c r="E103" s="356">
        <v>0</v>
      </c>
      <c r="F103" s="345">
        <v>0.03</v>
      </c>
    </row>
    <row r="104" spans="1:6" x14ac:dyDescent="0.2">
      <c r="A104" s="271" t="s">
        <v>292</v>
      </c>
      <c r="B104" s="272" t="s">
        <v>293</v>
      </c>
      <c r="C104" s="275" t="s">
        <v>294</v>
      </c>
      <c r="D104" s="345">
        <f t="shared" si="1"/>
        <v>0.03</v>
      </c>
      <c r="E104" s="356">
        <v>0.04</v>
      </c>
      <c r="F104" s="345">
        <v>0.03</v>
      </c>
    </row>
    <row r="105" spans="1:6" x14ac:dyDescent="0.2">
      <c r="A105" s="271" t="s">
        <v>295</v>
      </c>
      <c r="B105" s="272" t="s">
        <v>296</v>
      </c>
      <c r="C105" s="275" t="s">
        <v>297</v>
      </c>
      <c r="D105" s="345">
        <f t="shared" si="1"/>
        <v>0.03</v>
      </c>
      <c r="E105" s="356">
        <v>0.03</v>
      </c>
      <c r="F105" s="345">
        <v>0.03</v>
      </c>
    </row>
    <row r="106" spans="1:6" x14ac:dyDescent="0.2">
      <c r="A106" s="271" t="s">
        <v>298</v>
      </c>
      <c r="B106" s="272" t="s">
        <v>299</v>
      </c>
      <c r="C106" s="275" t="s">
        <v>300</v>
      </c>
      <c r="D106" s="345">
        <f t="shared" si="1"/>
        <v>0.04</v>
      </c>
      <c r="E106" s="356">
        <v>0.04</v>
      </c>
      <c r="F106" s="345">
        <v>0.04</v>
      </c>
    </row>
    <row r="107" spans="1:6" x14ac:dyDescent="0.2">
      <c r="A107" s="271" t="s">
        <v>301</v>
      </c>
      <c r="B107" s="272" t="s">
        <v>302</v>
      </c>
      <c r="C107" s="275" t="s">
        <v>303</v>
      </c>
      <c r="D107" s="345">
        <f t="shared" si="1"/>
        <v>7.0000000000000007E-2</v>
      </c>
      <c r="E107" s="356">
        <v>7.0000000000000007E-2</v>
      </c>
      <c r="F107" s="345">
        <v>7.0000000000000007E-2</v>
      </c>
    </row>
    <row r="108" spans="1:6" x14ac:dyDescent="0.2">
      <c r="A108" s="271" t="s">
        <v>304</v>
      </c>
      <c r="B108" s="272" t="s">
        <v>305</v>
      </c>
      <c r="C108" s="275" t="s">
        <v>306</v>
      </c>
      <c r="D108" s="345">
        <f t="shared" si="1"/>
        <v>0.03</v>
      </c>
      <c r="E108" s="356">
        <v>7.0000000000000007E-2</v>
      </c>
      <c r="F108" s="345">
        <v>0.03</v>
      </c>
    </row>
    <row r="109" spans="1:6" x14ac:dyDescent="0.2">
      <c r="A109" s="271" t="s">
        <v>307</v>
      </c>
      <c r="B109" s="272" t="s">
        <v>308</v>
      </c>
      <c r="C109" s="275" t="s">
        <v>309</v>
      </c>
      <c r="D109" s="345">
        <f t="shared" si="1"/>
        <v>0.03</v>
      </c>
      <c r="E109" s="356">
        <v>0.04</v>
      </c>
      <c r="F109" s="345">
        <v>0.03</v>
      </c>
    </row>
    <row r="110" spans="1:6" x14ac:dyDescent="0.2">
      <c r="A110" s="271" t="s">
        <v>310</v>
      </c>
      <c r="B110" s="272" t="s">
        <v>311</v>
      </c>
      <c r="C110" s="275" t="s">
        <v>312</v>
      </c>
      <c r="D110" s="345">
        <f t="shared" si="1"/>
        <v>0.04</v>
      </c>
      <c r="E110" s="356">
        <v>0.04</v>
      </c>
      <c r="F110" s="345">
        <v>0.04</v>
      </c>
    </row>
    <row r="111" spans="1:6" x14ac:dyDescent="0.2">
      <c r="A111" s="271" t="s">
        <v>313</v>
      </c>
      <c r="B111" s="272" t="s">
        <v>314</v>
      </c>
      <c r="C111" s="275" t="s">
        <v>315</v>
      </c>
      <c r="D111" s="345">
        <f t="shared" si="1"/>
        <v>0.02</v>
      </c>
      <c r="E111" s="356">
        <v>0.02</v>
      </c>
      <c r="F111" s="345">
        <v>0.02</v>
      </c>
    </row>
    <row r="112" spans="1:6" x14ac:dyDescent="0.2">
      <c r="A112" s="271" t="s">
        <v>316</v>
      </c>
      <c r="B112" s="272" t="s">
        <v>317</v>
      </c>
      <c r="C112" s="275" t="s">
        <v>318</v>
      </c>
      <c r="D112" s="345">
        <f t="shared" si="1"/>
        <v>0.04</v>
      </c>
      <c r="E112" s="356">
        <v>0.05</v>
      </c>
      <c r="F112" s="345">
        <v>0.04</v>
      </c>
    </row>
    <row r="113" spans="1:6" x14ac:dyDescent="0.2">
      <c r="A113" s="271" t="s">
        <v>319</v>
      </c>
      <c r="B113" s="272" t="s">
        <v>320</v>
      </c>
      <c r="C113" s="275" t="s">
        <v>321</v>
      </c>
      <c r="D113" s="345">
        <f t="shared" si="1"/>
        <v>0.04</v>
      </c>
      <c r="E113" s="356">
        <v>0.04</v>
      </c>
      <c r="F113" s="345">
        <v>0.04</v>
      </c>
    </row>
    <row r="114" spans="1:6" x14ac:dyDescent="0.2">
      <c r="A114" s="271" t="s">
        <v>322</v>
      </c>
      <c r="B114" s="272" t="s">
        <v>323</v>
      </c>
      <c r="C114" s="275" t="s">
        <v>324</v>
      </c>
      <c r="D114" s="345">
        <f t="shared" si="1"/>
        <v>0.04</v>
      </c>
      <c r="E114" s="356">
        <v>0.04</v>
      </c>
      <c r="F114" s="345">
        <v>0.04</v>
      </c>
    </row>
    <row r="115" spans="1:6" x14ac:dyDescent="0.2">
      <c r="A115" s="271" t="s">
        <v>325</v>
      </c>
      <c r="B115" s="272" t="s">
        <v>326</v>
      </c>
      <c r="C115" s="275" t="s">
        <v>327</v>
      </c>
      <c r="D115" s="345">
        <f t="shared" si="1"/>
        <v>0.05</v>
      </c>
      <c r="E115" s="356">
        <v>0.09</v>
      </c>
      <c r="F115" s="345">
        <v>0.05</v>
      </c>
    </row>
    <row r="116" spans="1:6" x14ac:dyDescent="0.2">
      <c r="A116" s="271" t="s">
        <v>328</v>
      </c>
      <c r="B116" s="272" t="s">
        <v>329</v>
      </c>
      <c r="C116" s="275" t="s">
        <v>330</v>
      </c>
      <c r="D116" s="345">
        <f t="shared" si="1"/>
        <v>0.05</v>
      </c>
      <c r="E116" s="356">
        <v>0.09</v>
      </c>
      <c r="F116" s="345">
        <v>0.05</v>
      </c>
    </row>
    <row r="117" spans="1:6" x14ac:dyDescent="0.2">
      <c r="A117" s="271" t="s">
        <v>331</v>
      </c>
      <c r="B117" s="272" t="s">
        <v>332</v>
      </c>
      <c r="C117" s="275" t="s">
        <v>333</v>
      </c>
      <c r="D117" s="345">
        <f t="shared" si="1"/>
        <v>0.04</v>
      </c>
      <c r="E117" s="356">
        <v>0.04</v>
      </c>
      <c r="F117" s="345">
        <v>0.04</v>
      </c>
    </row>
    <row r="118" spans="1:6" x14ac:dyDescent="0.2">
      <c r="A118" s="271" t="s">
        <v>334</v>
      </c>
      <c r="B118" s="272" t="s">
        <v>335</v>
      </c>
      <c r="C118" s="275" t="s">
        <v>336</v>
      </c>
      <c r="D118" s="345">
        <f t="shared" si="1"/>
        <v>0.03</v>
      </c>
      <c r="E118" s="356">
        <v>0.08</v>
      </c>
      <c r="F118" s="345">
        <v>0.03</v>
      </c>
    </row>
    <row r="119" spans="1:6" x14ac:dyDescent="0.2">
      <c r="A119" s="271" t="s">
        <v>337</v>
      </c>
      <c r="B119" s="272" t="s">
        <v>338</v>
      </c>
      <c r="C119" s="275" t="s">
        <v>339</v>
      </c>
      <c r="D119" s="345">
        <f t="shared" si="1"/>
        <v>0.04</v>
      </c>
      <c r="E119" s="356">
        <v>0.03</v>
      </c>
      <c r="F119" s="345">
        <v>0.04</v>
      </c>
    </row>
    <row r="120" spans="1:6" x14ac:dyDescent="0.2">
      <c r="A120" s="271" t="s">
        <v>340</v>
      </c>
      <c r="B120" s="272" t="s">
        <v>341</v>
      </c>
      <c r="C120" s="275" t="s">
        <v>342</v>
      </c>
      <c r="D120" s="345">
        <f t="shared" si="1"/>
        <v>0.05</v>
      </c>
      <c r="E120" s="356">
        <v>0.04</v>
      </c>
      <c r="F120" s="345">
        <v>0.05</v>
      </c>
    </row>
    <row r="121" spans="1:6" x14ac:dyDescent="0.2">
      <c r="A121" s="271" t="s">
        <v>343</v>
      </c>
      <c r="B121" s="272" t="s">
        <v>344</v>
      </c>
      <c r="C121" s="275" t="s">
        <v>345</v>
      </c>
      <c r="D121" s="345">
        <f t="shared" si="1"/>
        <v>0.04</v>
      </c>
      <c r="E121" s="356">
        <v>0.05</v>
      </c>
      <c r="F121" s="345">
        <v>0.04</v>
      </c>
    </row>
    <row r="122" spans="1:6" x14ac:dyDescent="0.2">
      <c r="A122" s="271" t="s">
        <v>346</v>
      </c>
      <c r="B122" s="272" t="s">
        <v>347</v>
      </c>
      <c r="C122" s="275" t="s">
        <v>348</v>
      </c>
      <c r="D122" s="345">
        <f t="shared" si="1"/>
        <v>0.03</v>
      </c>
      <c r="E122" s="356">
        <v>0.04</v>
      </c>
      <c r="F122" s="345">
        <v>0.03</v>
      </c>
    </row>
    <row r="123" spans="1:6" x14ac:dyDescent="0.2">
      <c r="A123" s="271" t="s">
        <v>349</v>
      </c>
      <c r="B123" s="272" t="s">
        <v>350</v>
      </c>
      <c r="C123" s="275" t="s">
        <v>351</v>
      </c>
      <c r="D123" s="345">
        <f t="shared" si="1"/>
        <v>0.05</v>
      </c>
      <c r="E123" s="356">
        <v>0.04</v>
      </c>
      <c r="F123" s="345">
        <v>0.05</v>
      </c>
    </row>
    <row r="124" spans="1:6" x14ac:dyDescent="0.2">
      <c r="A124" s="271" t="s">
        <v>352</v>
      </c>
      <c r="B124" s="272" t="s">
        <v>353</v>
      </c>
      <c r="C124" s="275" t="s">
        <v>354</v>
      </c>
      <c r="D124" s="345">
        <f t="shared" si="1"/>
        <v>0.03</v>
      </c>
      <c r="E124" s="356">
        <v>0.08</v>
      </c>
      <c r="F124" s="345">
        <v>0.03</v>
      </c>
    </row>
    <row r="125" spans="1:6" x14ac:dyDescent="0.2">
      <c r="A125" s="271" t="s">
        <v>355</v>
      </c>
      <c r="B125" s="272" t="s">
        <v>356</v>
      </c>
      <c r="C125" s="275" t="s">
        <v>357</v>
      </c>
      <c r="D125" s="345">
        <f t="shared" si="1"/>
        <v>0.04</v>
      </c>
      <c r="E125" s="356">
        <v>0.04</v>
      </c>
      <c r="F125" s="345">
        <v>0.04</v>
      </c>
    </row>
    <row r="126" spans="1:6" x14ac:dyDescent="0.2">
      <c r="A126" s="271" t="s">
        <v>358</v>
      </c>
      <c r="B126" s="272" t="s">
        <v>359</v>
      </c>
      <c r="C126" s="275" t="s">
        <v>360</v>
      </c>
      <c r="D126" s="345">
        <f t="shared" si="1"/>
        <v>0.05</v>
      </c>
      <c r="E126" s="356">
        <v>0.05</v>
      </c>
      <c r="F126" s="345">
        <v>0.05</v>
      </c>
    </row>
    <row r="127" spans="1:6" x14ac:dyDescent="0.2">
      <c r="A127" s="271" t="s">
        <v>361</v>
      </c>
      <c r="B127" s="272" t="s">
        <v>362</v>
      </c>
      <c r="C127" s="275" t="s">
        <v>363</v>
      </c>
      <c r="D127" s="345">
        <f t="shared" si="1"/>
        <v>0.03</v>
      </c>
      <c r="E127" s="356">
        <v>0.04</v>
      </c>
      <c r="F127" s="345">
        <v>0.03</v>
      </c>
    </row>
    <row r="128" spans="1:6" x14ac:dyDescent="0.2">
      <c r="A128" s="271" t="s">
        <v>364</v>
      </c>
      <c r="B128" s="272" t="s">
        <v>365</v>
      </c>
      <c r="C128" s="275" t="s">
        <v>366</v>
      </c>
      <c r="D128" s="345">
        <f t="shared" si="1"/>
        <v>0.04</v>
      </c>
      <c r="E128" s="356">
        <v>7.0000000000000007E-2</v>
      </c>
      <c r="F128" s="345">
        <v>0.04</v>
      </c>
    </row>
    <row r="129" spans="1:6" x14ac:dyDescent="0.2">
      <c r="A129" s="271" t="s">
        <v>367</v>
      </c>
      <c r="B129" s="272" t="s">
        <v>368</v>
      </c>
      <c r="C129" s="275" t="s">
        <v>369</v>
      </c>
      <c r="D129" s="345">
        <f t="shared" si="1"/>
        <v>0.04</v>
      </c>
      <c r="E129" s="356">
        <v>0.08</v>
      </c>
      <c r="F129" s="345">
        <v>0.04</v>
      </c>
    </row>
    <row r="130" spans="1:6" x14ac:dyDescent="0.2">
      <c r="A130" s="271" t="s">
        <v>370</v>
      </c>
      <c r="B130" s="272">
        <v>11</v>
      </c>
      <c r="C130" s="275" t="s">
        <v>371</v>
      </c>
      <c r="D130" s="345">
        <f t="shared" si="1"/>
        <v>0.04</v>
      </c>
      <c r="E130" s="356">
        <v>0.04</v>
      </c>
      <c r="F130" s="345">
        <v>0.04</v>
      </c>
    </row>
    <row r="131" spans="1:6" x14ac:dyDescent="0.2">
      <c r="A131" s="271" t="s">
        <v>372</v>
      </c>
      <c r="B131" s="272">
        <v>12</v>
      </c>
      <c r="C131" s="275" t="s">
        <v>373</v>
      </c>
      <c r="D131" s="345">
        <f t="shared" si="1"/>
        <v>0.04</v>
      </c>
      <c r="E131" s="356">
        <v>0.05</v>
      </c>
      <c r="F131" s="345">
        <v>0.04</v>
      </c>
    </row>
    <row r="132" spans="1:6" x14ac:dyDescent="0.2">
      <c r="A132" s="271" t="s">
        <v>374</v>
      </c>
      <c r="B132" s="272">
        <v>16</v>
      </c>
      <c r="C132" s="275" t="s">
        <v>375</v>
      </c>
      <c r="D132" s="345">
        <f t="shared" si="1"/>
        <v>0.05</v>
      </c>
      <c r="E132" s="356">
        <v>0.05</v>
      </c>
      <c r="F132" s="345">
        <v>0.05</v>
      </c>
    </row>
    <row r="133" spans="1:6" x14ac:dyDescent="0.2">
      <c r="A133" s="271" t="s">
        <v>376</v>
      </c>
      <c r="B133" s="272">
        <v>17</v>
      </c>
      <c r="C133" s="275" t="s">
        <v>377</v>
      </c>
      <c r="D133" s="345">
        <f t="shared" si="1"/>
        <v>0.05</v>
      </c>
      <c r="E133" s="356">
        <v>0.06</v>
      </c>
      <c r="F133" s="345">
        <v>0.05</v>
      </c>
    </row>
    <row r="134" spans="1:6" x14ac:dyDescent="0.2">
      <c r="A134" s="271" t="s">
        <v>378</v>
      </c>
      <c r="B134" s="272">
        <v>18</v>
      </c>
      <c r="C134" s="275" t="s">
        <v>379</v>
      </c>
      <c r="D134" s="345">
        <f t="shared" ref="D134:D166" si="2">F134</f>
        <v>0.06</v>
      </c>
      <c r="E134" s="356">
        <v>0.05</v>
      </c>
      <c r="F134" s="345">
        <v>0.06</v>
      </c>
    </row>
    <row r="135" spans="1:6" x14ac:dyDescent="0.2">
      <c r="A135" s="271" t="s">
        <v>380</v>
      </c>
      <c r="B135" s="272">
        <v>19</v>
      </c>
      <c r="C135" s="275" t="s">
        <v>381</v>
      </c>
      <c r="D135" s="345">
        <f t="shared" si="2"/>
        <v>0.04</v>
      </c>
      <c r="E135" s="356">
        <v>0.05</v>
      </c>
      <c r="F135" s="345">
        <v>0.04</v>
      </c>
    </row>
    <row r="136" spans="1:6" x14ac:dyDescent="0.2">
      <c r="A136" s="271" t="s">
        <v>382</v>
      </c>
      <c r="B136" s="272">
        <v>21</v>
      </c>
      <c r="C136" s="275" t="s">
        <v>383</v>
      </c>
      <c r="D136" s="345">
        <f t="shared" si="2"/>
        <v>0.08</v>
      </c>
      <c r="E136" s="356">
        <v>0.08</v>
      </c>
      <c r="F136" s="345">
        <v>0.08</v>
      </c>
    </row>
    <row r="137" spans="1:6" x14ac:dyDescent="0.2">
      <c r="A137" s="271" t="s">
        <v>384</v>
      </c>
      <c r="B137" s="272">
        <v>22</v>
      </c>
      <c r="C137" s="275" t="s">
        <v>385</v>
      </c>
      <c r="D137" s="345">
        <f t="shared" si="2"/>
        <v>0.05</v>
      </c>
      <c r="E137" s="356">
        <v>0.06</v>
      </c>
      <c r="F137" s="345">
        <v>0.05</v>
      </c>
    </row>
    <row r="138" spans="1:6" x14ac:dyDescent="0.2">
      <c r="A138" s="271" t="s">
        <v>386</v>
      </c>
      <c r="B138" s="272">
        <v>23</v>
      </c>
      <c r="C138" s="275" t="s">
        <v>387</v>
      </c>
      <c r="D138" s="345">
        <f t="shared" si="2"/>
        <v>0.05</v>
      </c>
      <c r="E138" s="356">
        <v>0.05</v>
      </c>
      <c r="F138" s="345">
        <v>0.05</v>
      </c>
    </row>
    <row r="139" spans="1:6" x14ac:dyDescent="0.2">
      <c r="A139" s="271" t="s">
        <v>388</v>
      </c>
      <c r="B139" s="272">
        <v>24</v>
      </c>
      <c r="C139" s="275" t="s">
        <v>389</v>
      </c>
      <c r="D139" s="345">
        <f t="shared" si="2"/>
        <v>0.06</v>
      </c>
      <c r="E139" s="356">
        <v>0.05</v>
      </c>
      <c r="F139" s="345">
        <v>0.06</v>
      </c>
    </row>
    <row r="140" spans="1:6" x14ac:dyDescent="0.2">
      <c r="A140" s="271" t="s">
        <v>390</v>
      </c>
      <c r="B140" s="272">
        <v>26</v>
      </c>
      <c r="C140" s="275" t="s">
        <v>391</v>
      </c>
      <c r="D140" s="345">
        <f t="shared" si="2"/>
        <v>0.04</v>
      </c>
      <c r="E140" s="356">
        <v>0.05</v>
      </c>
      <c r="F140" s="345">
        <v>0.04</v>
      </c>
    </row>
    <row r="141" spans="1:6" x14ac:dyDescent="0.2">
      <c r="A141" s="271" t="s">
        <v>392</v>
      </c>
      <c r="B141" s="272">
        <v>29</v>
      </c>
      <c r="C141" s="275" t="s">
        <v>393</v>
      </c>
      <c r="D141" s="345">
        <f t="shared" si="2"/>
        <v>0.06</v>
      </c>
      <c r="E141" s="356">
        <v>0.06</v>
      </c>
      <c r="F141" s="345">
        <v>0.06</v>
      </c>
    </row>
    <row r="142" spans="1:6" x14ac:dyDescent="0.2">
      <c r="A142" s="271" t="s">
        <v>394</v>
      </c>
      <c r="B142" s="272">
        <v>30</v>
      </c>
      <c r="C142" s="275" t="s">
        <v>395</v>
      </c>
      <c r="D142" s="345">
        <f t="shared" si="2"/>
        <v>0.05</v>
      </c>
      <c r="E142" s="356">
        <v>0.06</v>
      </c>
      <c r="F142" s="345">
        <v>0.05</v>
      </c>
    </row>
    <row r="143" spans="1:6" x14ac:dyDescent="0.2">
      <c r="A143" s="271" t="s">
        <v>396</v>
      </c>
      <c r="B143" s="272">
        <v>31</v>
      </c>
      <c r="C143" s="275" t="s">
        <v>397</v>
      </c>
      <c r="D143" s="345">
        <f t="shared" si="2"/>
        <v>0.03</v>
      </c>
      <c r="E143" s="356">
        <v>0.04</v>
      </c>
      <c r="F143" s="345">
        <v>0.03</v>
      </c>
    </row>
    <row r="144" spans="1:6" x14ac:dyDescent="0.2">
      <c r="A144" s="271" t="s">
        <v>398</v>
      </c>
      <c r="B144" s="272">
        <v>32</v>
      </c>
      <c r="C144" s="275" t="s">
        <v>399</v>
      </c>
      <c r="D144" s="345">
        <f t="shared" si="2"/>
        <v>0.04</v>
      </c>
      <c r="E144" s="356">
        <v>0.04</v>
      </c>
      <c r="F144" s="345">
        <v>0.04</v>
      </c>
    </row>
    <row r="145" spans="1:6" x14ac:dyDescent="0.2">
      <c r="A145" s="271" t="s">
        <v>400</v>
      </c>
      <c r="B145" s="272">
        <v>33</v>
      </c>
      <c r="C145" s="275" t="s">
        <v>401</v>
      </c>
      <c r="D145" s="345">
        <f t="shared" si="2"/>
        <v>0.06</v>
      </c>
      <c r="E145" s="356">
        <v>0.06</v>
      </c>
      <c r="F145" s="345">
        <v>0.06</v>
      </c>
    </row>
    <row r="146" spans="1:6" x14ac:dyDescent="0.2">
      <c r="A146" s="271" t="s">
        <v>402</v>
      </c>
      <c r="B146" s="272">
        <v>34</v>
      </c>
      <c r="C146" s="275" t="s">
        <v>403</v>
      </c>
      <c r="D146" s="345">
        <f t="shared" si="2"/>
        <v>0.06</v>
      </c>
      <c r="E146" s="356">
        <v>0.05</v>
      </c>
      <c r="F146" s="345">
        <v>0.06</v>
      </c>
    </row>
    <row r="147" spans="1:6" x14ac:dyDescent="0.2">
      <c r="A147" s="271" t="s">
        <v>404</v>
      </c>
      <c r="B147" s="272">
        <v>36</v>
      </c>
      <c r="C147" s="275" t="s">
        <v>405</v>
      </c>
      <c r="D147" s="345">
        <f t="shared" si="2"/>
        <v>0.04</v>
      </c>
      <c r="E147" s="356">
        <v>0.04</v>
      </c>
      <c r="F147" s="345">
        <v>0.04</v>
      </c>
    </row>
    <row r="148" spans="1:6" x14ac:dyDescent="0.2">
      <c r="A148" s="271" t="s">
        <v>406</v>
      </c>
      <c r="B148" s="272">
        <v>37</v>
      </c>
      <c r="C148" s="275" t="s">
        <v>407</v>
      </c>
      <c r="D148" s="345">
        <f t="shared" si="2"/>
        <v>0.03</v>
      </c>
      <c r="E148" s="356">
        <v>0.03</v>
      </c>
      <c r="F148" s="345">
        <v>0.03</v>
      </c>
    </row>
    <row r="149" spans="1:6" x14ac:dyDescent="0.2">
      <c r="A149" s="271" t="s">
        <v>408</v>
      </c>
      <c r="B149" s="272">
        <v>38</v>
      </c>
      <c r="C149" s="275" t="s">
        <v>409</v>
      </c>
      <c r="D149" s="345">
        <f t="shared" si="2"/>
        <v>0.05</v>
      </c>
      <c r="E149" s="356">
        <v>7.0000000000000007E-2</v>
      </c>
      <c r="F149" s="345">
        <v>0.05</v>
      </c>
    </row>
    <row r="150" spans="1:6" x14ac:dyDescent="0.2">
      <c r="A150" s="271" t="s">
        <v>410</v>
      </c>
      <c r="B150" s="272">
        <v>40</v>
      </c>
      <c r="C150" s="275" t="s">
        <v>411</v>
      </c>
      <c r="D150" s="345">
        <f t="shared" si="2"/>
        <v>0.05</v>
      </c>
      <c r="E150" s="356">
        <v>0.05</v>
      </c>
      <c r="F150" s="345">
        <v>0.05</v>
      </c>
    </row>
    <row r="151" spans="1:6" x14ac:dyDescent="0.2">
      <c r="A151" s="271" t="s">
        <v>412</v>
      </c>
      <c r="B151" s="272">
        <v>41</v>
      </c>
      <c r="C151" s="275" t="s">
        <v>413</v>
      </c>
      <c r="D151" s="345">
        <f t="shared" si="2"/>
        <v>0.05</v>
      </c>
      <c r="E151" s="356">
        <v>0.05</v>
      </c>
      <c r="F151" s="345">
        <v>0.05</v>
      </c>
    </row>
    <row r="152" spans="1:6" x14ac:dyDescent="0.2">
      <c r="A152" s="271" t="s">
        <v>414</v>
      </c>
      <c r="B152" s="272">
        <v>42</v>
      </c>
      <c r="C152" s="275" t="s">
        <v>415</v>
      </c>
      <c r="D152" s="345">
        <f t="shared" si="2"/>
        <v>0.06</v>
      </c>
      <c r="E152" s="356">
        <v>0.06</v>
      </c>
      <c r="F152" s="345">
        <v>0.06</v>
      </c>
    </row>
    <row r="153" spans="1:6" x14ac:dyDescent="0.2">
      <c r="A153" s="271" t="s">
        <v>416</v>
      </c>
      <c r="B153" s="272">
        <v>43</v>
      </c>
      <c r="C153" s="275" t="s">
        <v>417</v>
      </c>
      <c r="D153" s="345">
        <f t="shared" si="2"/>
        <v>0.02</v>
      </c>
      <c r="E153" s="356">
        <v>0.04</v>
      </c>
      <c r="F153" s="345">
        <v>0.02</v>
      </c>
    </row>
    <row r="154" spans="1:6" x14ac:dyDescent="0.2">
      <c r="A154" s="271" t="s">
        <v>418</v>
      </c>
      <c r="B154" s="272">
        <v>44</v>
      </c>
      <c r="C154" s="275" t="s">
        <v>419</v>
      </c>
      <c r="D154" s="345">
        <f t="shared" si="2"/>
        <v>0.06</v>
      </c>
      <c r="E154" s="356">
        <v>0.04</v>
      </c>
      <c r="F154" s="345">
        <v>0.06</v>
      </c>
    </row>
    <row r="155" spans="1:6" x14ac:dyDescent="0.2">
      <c r="A155" s="271" t="s">
        <v>420</v>
      </c>
      <c r="B155" s="272">
        <v>45</v>
      </c>
      <c r="C155" s="275" t="s">
        <v>421</v>
      </c>
      <c r="D155" s="345">
        <f t="shared" si="2"/>
        <v>0.05</v>
      </c>
      <c r="E155" s="356">
        <v>0.03</v>
      </c>
      <c r="F155" s="345">
        <v>0.05</v>
      </c>
    </row>
    <row r="156" spans="1:6" x14ac:dyDescent="0.2">
      <c r="A156" s="271" t="s">
        <v>422</v>
      </c>
      <c r="B156" s="272">
        <v>47</v>
      </c>
      <c r="C156" s="277" t="s">
        <v>423</v>
      </c>
      <c r="D156" s="345">
        <f t="shared" si="2"/>
        <v>0.05</v>
      </c>
      <c r="E156" s="356">
        <v>0.05</v>
      </c>
      <c r="F156" s="345">
        <v>0.05</v>
      </c>
    </row>
    <row r="157" spans="1:6" x14ac:dyDescent="0.2">
      <c r="A157" s="278" t="s">
        <v>489</v>
      </c>
      <c r="B157" s="278"/>
      <c r="C157" s="279" t="s">
        <v>428</v>
      </c>
      <c r="D157" s="345">
        <f t="shared" si="2"/>
        <v>0.08</v>
      </c>
      <c r="E157" s="356">
        <v>0.08</v>
      </c>
      <c r="F157" s="345">
        <v>0.08</v>
      </c>
    </row>
    <row r="158" spans="1:6" x14ac:dyDescent="0.2">
      <c r="A158" s="278" t="s">
        <v>490</v>
      </c>
      <c r="B158" s="278"/>
      <c r="C158" s="279" t="s">
        <v>429</v>
      </c>
      <c r="D158" s="345">
        <f t="shared" si="2"/>
        <v>0.06</v>
      </c>
      <c r="E158" s="356">
        <v>0.06</v>
      </c>
      <c r="F158" s="345">
        <v>0.06</v>
      </c>
    </row>
    <row r="159" spans="1:6" x14ac:dyDescent="0.2">
      <c r="A159" s="278" t="s">
        <v>491</v>
      </c>
      <c r="B159" s="278"/>
      <c r="C159" s="279" t="s">
        <v>734</v>
      </c>
      <c r="D159" s="345">
        <f t="shared" si="2"/>
        <v>0.06</v>
      </c>
      <c r="E159" s="356">
        <v>0.06</v>
      </c>
      <c r="F159" s="345">
        <v>0.06</v>
      </c>
    </row>
    <row r="160" spans="1:6" x14ac:dyDescent="0.2">
      <c r="A160" s="278" t="s">
        <v>492</v>
      </c>
      <c r="B160" s="278"/>
      <c r="C160" s="279" t="s">
        <v>431</v>
      </c>
      <c r="D160" s="345">
        <f t="shared" si="2"/>
        <v>0.05</v>
      </c>
      <c r="E160" s="356">
        <v>0.05</v>
      </c>
      <c r="F160" s="345">
        <v>0.05</v>
      </c>
    </row>
    <row r="161" spans="1:6" x14ac:dyDescent="0.2">
      <c r="A161" s="278" t="s">
        <v>493</v>
      </c>
      <c r="B161" s="278"/>
      <c r="C161" s="279" t="s">
        <v>432</v>
      </c>
      <c r="D161" s="345">
        <f t="shared" si="2"/>
        <v>0.06</v>
      </c>
      <c r="E161" s="356">
        <v>0.06</v>
      </c>
      <c r="F161" s="345">
        <v>0.06</v>
      </c>
    </row>
    <row r="162" spans="1:6" x14ac:dyDescent="0.2">
      <c r="A162" s="278" t="s">
        <v>494</v>
      </c>
      <c r="B162" s="278"/>
      <c r="C162" s="279" t="s">
        <v>735</v>
      </c>
      <c r="D162" s="345">
        <f t="shared" si="2"/>
        <v>0.05</v>
      </c>
      <c r="E162" s="356">
        <v>0.06</v>
      </c>
      <c r="F162" s="345">
        <v>0.05</v>
      </c>
    </row>
    <row r="163" spans="1:6" x14ac:dyDescent="0.2">
      <c r="A163" s="278" t="s">
        <v>495</v>
      </c>
      <c r="B163" s="278"/>
      <c r="C163" s="279" t="s">
        <v>427</v>
      </c>
      <c r="D163" s="345">
        <f t="shared" si="2"/>
        <v>0.04</v>
      </c>
      <c r="E163" s="356">
        <v>0.05</v>
      </c>
      <c r="F163" s="345">
        <v>0.04</v>
      </c>
    </row>
    <row r="164" spans="1:6" x14ac:dyDescent="0.2">
      <c r="A164" s="278" t="s">
        <v>496</v>
      </c>
      <c r="B164" s="278"/>
      <c r="C164" s="279" t="s">
        <v>426</v>
      </c>
      <c r="D164" s="345">
        <f t="shared" si="2"/>
        <v>0.05</v>
      </c>
      <c r="E164" s="356">
        <v>0.05</v>
      </c>
      <c r="F164" s="345">
        <v>0.05</v>
      </c>
    </row>
    <row r="165" spans="1:6" x14ac:dyDescent="0.2">
      <c r="A165" s="278" t="s">
        <v>497</v>
      </c>
      <c r="B165" s="278"/>
      <c r="C165" s="279" t="s">
        <v>433</v>
      </c>
      <c r="D165" s="345">
        <f t="shared" si="2"/>
        <v>0.05</v>
      </c>
      <c r="E165" s="356">
        <v>0.06</v>
      </c>
      <c r="F165" s="345">
        <v>0.05</v>
      </c>
    </row>
    <row r="166" spans="1:6" x14ac:dyDescent="0.2">
      <c r="A166" s="280" t="s">
        <v>498</v>
      </c>
      <c r="B166" s="280"/>
      <c r="C166" s="281" t="s">
        <v>424</v>
      </c>
      <c r="D166" s="345" t="str">
        <f t="shared" si="2"/>
        <v>-</v>
      </c>
      <c r="E166" s="356" t="s">
        <v>453</v>
      </c>
      <c r="F166" s="356" t="s">
        <v>453</v>
      </c>
    </row>
    <row r="168" spans="1:6" ht="14.25" x14ac:dyDescent="0.2">
      <c r="A168" s="364" t="s">
        <v>844</v>
      </c>
      <c r="B168" s="357"/>
      <c r="C168" s="357"/>
      <c r="D168" s="358"/>
    </row>
    <row r="169" spans="1:6" ht="14.25" x14ac:dyDescent="0.2">
      <c r="A169" s="364" t="s">
        <v>845</v>
      </c>
      <c r="B169" s="359"/>
      <c r="C169" s="359"/>
      <c r="D169" s="359"/>
    </row>
    <row r="170" spans="1:6" ht="15" x14ac:dyDescent="0.2">
      <c r="A170" s="363" t="s">
        <v>846</v>
      </c>
      <c r="B170" s="360"/>
      <c r="C170" s="360"/>
      <c r="D170" s="360"/>
    </row>
    <row r="171" spans="1:6" ht="15" x14ac:dyDescent="0.2">
      <c r="A171" s="363" t="s">
        <v>847</v>
      </c>
      <c r="B171" s="361"/>
      <c r="C171" s="361"/>
      <c r="D171" s="361"/>
    </row>
    <row r="172" spans="1:6" ht="15" x14ac:dyDescent="0.2">
      <c r="A172" s="365" t="s">
        <v>843</v>
      </c>
      <c r="B172" s="360"/>
      <c r="C172" s="360"/>
      <c r="D172" s="360"/>
    </row>
    <row r="173" spans="1:6" ht="14.25" x14ac:dyDescent="0.2">
      <c r="A173" s="366" t="s">
        <v>848</v>
      </c>
      <c r="B173" s="362"/>
      <c r="C173" s="362"/>
      <c r="D173" s="362"/>
    </row>
    <row r="175" spans="1:6" x14ac:dyDescent="0.2">
      <c r="A175" s="334" t="s">
        <v>826</v>
      </c>
    </row>
    <row r="177" spans="1:1" x14ac:dyDescent="0.2">
      <c r="A177" s="9" t="s">
        <v>1049</v>
      </c>
    </row>
  </sheetData>
  <mergeCells count="1">
    <mergeCell ref="E3:F3"/>
  </mergeCells>
  <hyperlinks>
    <hyperlink ref="A172" r:id="rId1"/>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theme="9" tint="-0.249977111117893"/>
  </sheetPr>
  <dimension ref="A1:J192"/>
  <sheetViews>
    <sheetView topLeftCell="A136" workbookViewId="0">
      <selection activeCell="I18" sqref="I18"/>
    </sheetView>
  </sheetViews>
  <sheetFormatPr defaultRowHeight="12.75" x14ac:dyDescent="0.2"/>
  <cols>
    <col min="1" max="1" width="9.6640625" style="139" customWidth="1"/>
    <col min="2" max="2" width="10.44140625" style="139" customWidth="1"/>
    <col min="3" max="3" width="21" style="139" bestFit="1" customWidth="1"/>
    <col min="4" max="4" width="8.88671875" style="139"/>
    <col min="5" max="5" width="12.77734375" style="139" customWidth="1"/>
    <col min="6" max="6" width="12.77734375" style="139" bestFit="1" customWidth="1"/>
    <col min="7" max="256" width="8.88671875" style="139"/>
    <col min="257" max="257" width="7.6640625" style="139" customWidth="1"/>
    <col min="258" max="258" width="8.44140625" style="139" customWidth="1"/>
    <col min="259" max="259" width="21" style="139" bestFit="1" customWidth="1"/>
    <col min="260" max="260" width="8.88671875" style="139"/>
    <col min="261" max="261" width="12.77734375" style="139" customWidth="1"/>
    <col min="262" max="262" width="12.77734375" style="139" bestFit="1" customWidth="1"/>
    <col min="263" max="512" width="8.88671875" style="139"/>
    <col min="513" max="513" width="7.6640625" style="139" customWidth="1"/>
    <col min="514" max="514" width="8.44140625" style="139" customWidth="1"/>
    <col min="515" max="515" width="21" style="139" bestFit="1" customWidth="1"/>
    <col min="516" max="516" width="8.88671875" style="139"/>
    <col min="517" max="517" width="12.77734375" style="139" customWidth="1"/>
    <col min="518" max="518" width="12.77734375" style="139" bestFit="1" customWidth="1"/>
    <col min="519" max="768" width="8.88671875" style="139"/>
    <col min="769" max="769" width="7.6640625" style="139" customWidth="1"/>
    <col min="770" max="770" width="8.44140625" style="139" customWidth="1"/>
    <col min="771" max="771" width="21" style="139" bestFit="1" customWidth="1"/>
    <col min="772" max="772" width="8.88671875" style="139"/>
    <col min="773" max="773" width="12.77734375" style="139" customWidth="1"/>
    <col min="774" max="774" width="12.77734375" style="139" bestFit="1" customWidth="1"/>
    <col min="775" max="1024" width="8.88671875" style="139"/>
    <col min="1025" max="1025" width="7.6640625" style="139" customWidth="1"/>
    <col min="1026" max="1026" width="8.44140625" style="139" customWidth="1"/>
    <col min="1027" max="1027" width="21" style="139" bestFit="1" customWidth="1"/>
    <col min="1028" max="1028" width="8.88671875" style="139"/>
    <col min="1029" max="1029" width="12.77734375" style="139" customWidth="1"/>
    <col min="1030" max="1030" width="12.77734375" style="139" bestFit="1" customWidth="1"/>
    <col min="1031" max="1280" width="8.88671875" style="139"/>
    <col min="1281" max="1281" width="7.6640625" style="139" customWidth="1"/>
    <col min="1282" max="1282" width="8.44140625" style="139" customWidth="1"/>
    <col min="1283" max="1283" width="21" style="139" bestFit="1" customWidth="1"/>
    <col min="1284" max="1284" width="8.88671875" style="139"/>
    <col min="1285" max="1285" width="12.77734375" style="139" customWidth="1"/>
    <col min="1286" max="1286" width="12.77734375" style="139" bestFit="1" customWidth="1"/>
    <col min="1287" max="1536" width="8.88671875" style="139"/>
    <col min="1537" max="1537" width="7.6640625" style="139" customWidth="1"/>
    <col min="1538" max="1538" width="8.44140625" style="139" customWidth="1"/>
    <col min="1539" max="1539" width="21" style="139" bestFit="1" customWidth="1"/>
    <col min="1540" max="1540" width="8.88671875" style="139"/>
    <col min="1541" max="1541" width="12.77734375" style="139" customWidth="1"/>
    <col min="1542" max="1542" width="12.77734375" style="139" bestFit="1" customWidth="1"/>
    <col min="1543" max="1792" width="8.88671875" style="139"/>
    <col min="1793" max="1793" width="7.6640625" style="139" customWidth="1"/>
    <col min="1794" max="1794" width="8.44140625" style="139" customWidth="1"/>
    <col min="1795" max="1795" width="21" style="139" bestFit="1" customWidth="1"/>
    <col min="1796" max="1796" width="8.88671875" style="139"/>
    <col min="1797" max="1797" width="12.77734375" style="139" customWidth="1"/>
    <col min="1798" max="1798" width="12.77734375" style="139" bestFit="1" customWidth="1"/>
    <col min="1799" max="2048" width="8.88671875" style="139"/>
    <col min="2049" max="2049" width="7.6640625" style="139" customWidth="1"/>
    <col min="2050" max="2050" width="8.44140625" style="139" customWidth="1"/>
    <col min="2051" max="2051" width="21" style="139" bestFit="1" customWidth="1"/>
    <col min="2052" max="2052" width="8.88671875" style="139"/>
    <col min="2053" max="2053" width="12.77734375" style="139" customWidth="1"/>
    <col min="2054" max="2054" width="12.77734375" style="139" bestFit="1" customWidth="1"/>
    <col min="2055" max="2304" width="8.88671875" style="139"/>
    <col min="2305" max="2305" width="7.6640625" style="139" customWidth="1"/>
    <col min="2306" max="2306" width="8.44140625" style="139" customWidth="1"/>
    <col min="2307" max="2307" width="21" style="139" bestFit="1" customWidth="1"/>
    <col min="2308" max="2308" width="8.88671875" style="139"/>
    <col min="2309" max="2309" width="12.77734375" style="139" customWidth="1"/>
    <col min="2310" max="2310" width="12.77734375" style="139" bestFit="1" customWidth="1"/>
    <col min="2311" max="2560" width="8.88671875" style="139"/>
    <col min="2561" max="2561" width="7.6640625" style="139" customWidth="1"/>
    <col min="2562" max="2562" width="8.44140625" style="139" customWidth="1"/>
    <col min="2563" max="2563" width="21" style="139" bestFit="1" customWidth="1"/>
    <col min="2564" max="2564" width="8.88671875" style="139"/>
    <col min="2565" max="2565" width="12.77734375" style="139" customWidth="1"/>
    <col min="2566" max="2566" width="12.77734375" style="139" bestFit="1" customWidth="1"/>
    <col min="2567" max="2816" width="8.88671875" style="139"/>
    <col min="2817" max="2817" width="7.6640625" style="139" customWidth="1"/>
    <col min="2818" max="2818" width="8.44140625" style="139" customWidth="1"/>
    <col min="2819" max="2819" width="21" style="139" bestFit="1" customWidth="1"/>
    <col min="2820" max="2820" width="8.88671875" style="139"/>
    <col min="2821" max="2821" width="12.77734375" style="139" customWidth="1"/>
    <col min="2822" max="2822" width="12.77734375" style="139" bestFit="1" customWidth="1"/>
    <col min="2823" max="3072" width="8.88671875" style="139"/>
    <col min="3073" max="3073" width="7.6640625" style="139" customWidth="1"/>
    <col min="3074" max="3074" width="8.44140625" style="139" customWidth="1"/>
    <col min="3075" max="3075" width="21" style="139" bestFit="1" customWidth="1"/>
    <col min="3076" max="3076" width="8.88671875" style="139"/>
    <col min="3077" max="3077" width="12.77734375" style="139" customWidth="1"/>
    <col min="3078" max="3078" width="12.77734375" style="139" bestFit="1" customWidth="1"/>
    <col min="3079" max="3328" width="8.88671875" style="139"/>
    <col min="3329" max="3329" width="7.6640625" style="139" customWidth="1"/>
    <col min="3330" max="3330" width="8.44140625" style="139" customWidth="1"/>
    <col min="3331" max="3331" width="21" style="139" bestFit="1" customWidth="1"/>
    <col min="3332" max="3332" width="8.88671875" style="139"/>
    <col min="3333" max="3333" width="12.77734375" style="139" customWidth="1"/>
    <col min="3334" max="3334" width="12.77734375" style="139" bestFit="1" customWidth="1"/>
    <col min="3335" max="3584" width="8.88671875" style="139"/>
    <col min="3585" max="3585" width="7.6640625" style="139" customWidth="1"/>
    <col min="3586" max="3586" width="8.44140625" style="139" customWidth="1"/>
    <col min="3587" max="3587" width="21" style="139" bestFit="1" customWidth="1"/>
    <col min="3588" max="3588" width="8.88671875" style="139"/>
    <col min="3589" max="3589" width="12.77734375" style="139" customWidth="1"/>
    <col min="3590" max="3590" width="12.77734375" style="139" bestFit="1" customWidth="1"/>
    <col min="3591" max="3840" width="8.88671875" style="139"/>
    <col min="3841" max="3841" width="7.6640625" style="139" customWidth="1"/>
    <col min="3842" max="3842" width="8.44140625" style="139" customWidth="1"/>
    <col min="3843" max="3843" width="21" style="139" bestFit="1" customWidth="1"/>
    <col min="3844" max="3844" width="8.88671875" style="139"/>
    <col min="3845" max="3845" width="12.77734375" style="139" customWidth="1"/>
    <col min="3846" max="3846" width="12.77734375" style="139" bestFit="1" customWidth="1"/>
    <col min="3847" max="4096" width="8.88671875" style="139"/>
    <col min="4097" max="4097" width="7.6640625" style="139" customWidth="1"/>
    <col min="4098" max="4098" width="8.44140625" style="139" customWidth="1"/>
    <col min="4099" max="4099" width="21" style="139" bestFit="1" customWidth="1"/>
    <col min="4100" max="4100" width="8.88671875" style="139"/>
    <col min="4101" max="4101" width="12.77734375" style="139" customWidth="1"/>
    <col min="4102" max="4102" width="12.77734375" style="139" bestFit="1" customWidth="1"/>
    <col min="4103" max="4352" width="8.88671875" style="139"/>
    <col min="4353" max="4353" width="7.6640625" style="139" customWidth="1"/>
    <col min="4354" max="4354" width="8.44140625" style="139" customWidth="1"/>
    <col min="4355" max="4355" width="21" style="139" bestFit="1" customWidth="1"/>
    <col min="4356" max="4356" width="8.88671875" style="139"/>
    <col min="4357" max="4357" width="12.77734375" style="139" customWidth="1"/>
    <col min="4358" max="4358" width="12.77734375" style="139" bestFit="1" customWidth="1"/>
    <col min="4359" max="4608" width="8.88671875" style="139"/>
    <col min="4609" max="4609" width="7.6640625" style="139" customWidth="1"/>
    <col min="4610" max="4610" width="8.44140625" style="139" customWidth="1"/>
    <col min="4611" max="4611" width="21" style="139" bestFit="1" customWidth="1"/>
    <col min="4612" max="4612" width="8.88671875" style="139"/>
    <col min="4613" max="4613" width="12.77734375" style="139" customWidth="1"/>
    <col min="4614" max="4614" width="12.77734375" style="139" bestFit="1" customWidth="1"/>
    <col min="4615" max="4864" width="8.88671875" style="139"/>
    <col min="4865" max="4865" width="7.6640625" style="139" customWidth="1"/>
    <col min="4866" max="4866" width="8.44140625" style="139" customWidth="1"/>
    <col min="4867" max="4867" width="21" style="139" bestFit="1" customWidth="1"/>
    <col min="4868" max="4868" width="8.88671875" style="139"/>
    <col min="4869" max="4869" width="12.77734375" style="139" customWidth="1"/>
    <col min="4870" max="4870" width="12.77734375" style="139" bestFit="1" customWidth="1"/>
    <col min="4871" max="5120" width="8.88671875" style="139"/>
    <col min="5121" max="5121" width="7.6640625" style="139" customWidth="1"/>
    <col min="5122" max="5122" width="8.44140625" style="139" customWidth="1"/>
    <col min="5123" max="5123" width="21" style="139" bestFit="1" customWidth="1"/>
    <col min="5124" max="5124" width="8.88671875" style="139"/>
    <col min="5125" max="5125" width="12.77734375" style="139" customWidth="1"/>
    <col min="5126" max="5126" width="12.77734375" style="139" bestFit="1" customWidth="1"/>
    <col min="5127" max="5376" width="8.88671875" style="139"/>
    <col min="5377" max="5377" width="7.6640625" style="139" customWidth="1"/>
    <col min="5378" max="5378" width="8.44140625" style="139" customWidth="1"/>
    <col min="5379" max="5379" width="21" style="139" bestFit="1" customWidth="1"/>
    <col min="5380" max="5380" width="8.88671875" style="139"/>
    <col min="5381" max="5381" width="12.77734375" style="139" customWidth="1"/>
    <col min="5382" max="5382" width="12.77734375" style="139" bestFit="1" customWidth="1"/>
    <col min="5383" max="5632" width="8.88671875" style="139"/>
    <col min="5633" max="5633" width="7.6640625" style="139" customWidth="1"/>
    <col min="5634" max="5634" width="8.44140625" style="139" customWidth="1"/>
    <col min="5635" max="5635" width="21" style="139" bestFit="1" customWidth="1"/>
    <col min="5636" max="5636" width="8.88671875" style="139"/>
    <col min="5637" max="5637" width="12.77734375" style="139" customWidth="1"/>
    <col min="5638" max="5638" width="12.77734375" style="139" bestFit="1" customWidth="1"/>
    <col min="5639" max="5888" width="8.88671875" style="139"/>
    <col min="5889" max="5889" width="7.6640625" style="139" customWidth="1"/>
    <col min="5890" max="5890" width="8.44140625" style="139" customWidth="1"/>
    <col min="5891" max="5891" width="21" style="139" bestFit="1" customWidth="1"/>
    <col min="5892" max="5892" width="8.88671875" style="139"/>
    <col min="5893" max="5893" width="12.77734375" style="139" customWidth="1"/>
    <col min="5894" max="5894" width="12.77734375" style="139" bestFit="1" customWidth="1"/>
    <col min="5895" max="6144" width="8.88671875" style="139"/>
    <col min="6145" max="6145" width="7.6640625" style="139" customWidth="1"/>
    <col min="6146" max="6146" width="8.44140625" style="139" customWidth="1"/>
    <col min="6147" max="6147" width="21" style="139" bestFit="1" customWidth="1"/>
    <col min="6148" max="6148" width="8.88671875" style="139"/>
    <col min="6149" max="6149" width="12.77734375" style="139" customWidth="1"/>
    <col min="6150" max="6150" width="12.77734375" style="139" bestFit="1" customWidth="1"/>
    <col min="6151" max="6400" width="8.88671875" style="139"/>
    <col min="6401" max="6401" width="7.6640625" style="139" customWidth="1"/>
    <col min="6402" max="6402" width="8.44140625" style="139" customWidth="1"/>
    <col min="6403" max="6403" width="21" style="139" bestFit="1" customWidth="1"/>
    <col min="6404" max="6404" width="8.88671875" style="139"/>
    <col min="6405" max="6405" width="12.77734375" style="139" customWidth="1"/>
    <col min="6406" max="6406" width="12.77734375" style="139" bestFit="1" customWidth="1"/>
    <col min="6407" max="6656" width="8.88671875" style="139"/>
    <col min="6657" max="6657" width="7.6640625" style="139" customWidth="1"/>
    <col min="6658" max="6658" width="8.44140625" style="139" customWidth="1"/>
    <col min="6659" max="6659" width="21" style="139" bestFit="1" customWidth="1"/>
    <col min="6660" max="6660" width="8.88671875" style="139"/>
    <col min="6661" max="6661" width="12.77734375" style="139" customWidth="1"/>
    <col min="6662" max="6662" width="12.77734375" style="139" bestFit="1" customWidth="1"/>
    <col min="6663" max="6912" width="8.88671875" style="139"/>
    <col min="6913" max="6913" width="7.6640625" style="139" customWidth="1"/>
    <col min="6914" max="6914" width="8.44140625" style="139" customWidth="1"/>
    <col min="6915" max="6915" width="21" style="139" bestFit="1" customWidth="1"/>
    <col min="6916" max="6916" width="8.88671875" style="139"/>
    <col min="6917" max="6917" width="12.77734375" style="139" customWidth="1"/>
    <col min="6918" max="6918" width="12.77734375" style="139" bestFit="1" customWidth="1"/>
    <col min="6919" max="7168" width="8.88671875" style="139"/>
    <col min="7169" max="7169" width="7.6640625" style="139" customWidth="1"/>
    <col min="7170" max="7170" width="8.44140625" style="139" customWidth="1"/>
    <col min="7171" max="7171" width="21" style="139" bestFit="1" customWidth="1"/>
    <col min="7172" max="7172" width="8.88671875" style="139"/>
    <col min="7173" max="7173" width="12.77734375" style="139" customWidth="1"/>
    <col min="7174" max="7174" width="12.77734375" style="139" bestFit="1" customWidth="1"/>
    <col min="7175" max="7424" width="8.88671875" style="139"/>
    <col min="7425" max="7425" width="7.6640625" style="139" customWidth="1"/>
    <col min="7426" max="7426" width="8.44140625" style="139" customWidth="1"/>
    <col min="7427" max="7427" width="21" style="139" bestFit="1" customWidth="1"/>
    <col min="7428" max="7428" width="8.88671875" style="139"/>
    <col min="7429" max="7429" width="12.77734375" style="139" customWidth="1"/>
    <col min="7430" max="7430" width="12.77734375" style="139" bestFit="1" customWidth="1"/>
    <col min="7431" max="7680" width="8.88671875" style="139"/>
    <col min="7681" max="7681" width="7.6640625" style="139" customWidth="1"/>
    <col min="7682" max="7682" width="8.44140625" style="139" customWidth="1"/>
    <col min="7683" max="7683" width="21" style="139" bestFit="1" customWidth="1"/>
    <col min="7684" max="7684" width="8.88671875" style="139"/>
    <col min="7685" max="7685" width="12.77734375" style="139" customWidth="1"/>
    <col min="7686" max="7686" width="12.77734375" style="139" bestFit="1" customWidth="1"/>
    <col min="7687" max="7936" width="8.88671875" style="139"/>
    <col min="7937" max="7937" width="7.6640625" style="139" customWidth="1"/>
    <col min="7938" max="7938" width="8.44140625" style="139" customWidth="1"/>
    <col min="7939" max="7939" width="21" style="139" bestFit="1" customWidth="1"/>
    <col min="7940" max="7940" width="8.88671875" style="139"/>
    <col min="7941" max="7941" width="12.77734375" style="139" customWidth="1"/>
    <col min="7942" max="7942" width="12.77734375" style="139" bestFit="1" customWidth="1"/>
    <col min="7943" max="8192" width="8.88671875" style="139"/>
    <col min="8193" max="8193" width="7.6640625" style="139" customWidth="1"/>
    <col min="8194" max="8194" width="8.44140625" style="139" customWidth="1"/>
    <col min="8195" max="8195" width="21" style="139" bestFit="1" customWidth="1"/>
    <col min="8196" max="8196" width="8.88671875" style="139"/>
    <col min="8197" max="8197" width="12.77734375" style="139" customWidth="1"/>
    <col min="8198" max="8198" width="12.77734375" style="139" bestFit="1" customWidth="1"/>
    <col min="8199" max="8448" width="8.88671875" style="139"/>
    <col min="8449" max="8449" width="7.6640625" style="139" customWidth="1"/>
    <col min="8450" max="8450" width="8.44140625" style="139" customWidth="1"/>
    <col min="8451" max="8451" width="21" style="139" bestFit="1" customWidth="1"/>
    <col min="8452" max="8452" width="8.88671875" style="139"/>
    <col min="8453" max="8453" width="12.77734375" style="139" customWidth="1"/>
    <col min="8454" max="8454" width="12.77734375" style="139" bestFit="1" customWidth="1"/>
    <col min="8455" max="8704" width="8.88671875" style="139"/>
    <col min="8705" max="8705" width="7.6640625" style="139" customWidth="1"/>
    <col min="8706" max="8706" width="8.44140625" style="139" customWidth="1"/>
    <col min="8707" max="8707" width="21" style="139" bestFit="1" customWidth="1"/>
    <col min="8708" max="8708" width="8.88671875" style="139"/>
    <col min="8709" max="8709" width="12.77734375" style="139" customWidth="1"/>
    <col min="8710" max="8710" width="12.77734375" style="139" bestFit="1" customWidth="1"/>
    <col min="8711" max="8960" width="8.88671875" style="139"/>
    <col min="8961" max="8961" width="7.6640625" style="139" customWidth="1"/>
    <col min="8962" max="8962" width="8.44140625" style="139" customWidth="1"/>
    <col min="8963" max="8963" width="21" style="139" bestFit="1" customWidth="1"/>
    <col min="8964" max="8964" width="8.88671875" style="139"/>
    <col min="8965" max="8965" width="12.77734375" style="139" customWidth="1"/>
    <col min="8966" max="8966" width="12.77734375" style="139" bestFit="1" customWidth="1"/>
    <col min="8967" max="9216" width="8.88671875" style="139"/>
    <col min="9217" max="9217" width="7.6640625" style="139" customWidth="1"/>
    <col min="9218" max="9218" width="8.44140625" style="139" customWidth="1"/>
    <col min="9219" max="9219" width="21" style="139" bestFit="1" customWidth="1"/>
    <col min="9220" max="9220" width="8.88671875" style="139"/>
    <col min="9221" max="9221" width="12.77734375" style="139" customWidth="1"/>
    <col min="9222" max="9222" width="12.77734375" style="139" bestFit="1" customWidth="1"/>
    <col min="9223" max="9472" width="8.88671875" style="139"/>
    <col min="9473" max="9473" width="7.6640625" style="139" customWidth="1"/>
    <col min="9474" max="9474" width="8.44140625" style="139" customWidth="1"/>
    <col min="9475" max="9475" width="21" style="139" bestFit="1" customWidth="1"/>
    <col min="9476" max="9476" width="8.88671875" style="139"/>
    <col min="9477" max="9477" width="12.77734375" style="139" customWidth="1"/>
    <col min="9478" max="9478" width="12.77734375" style="139" bestFit="1" customWidth="1"/>
    <col min="9479" max="9728" width="8.88671875" style="139"/>
    <col min="9729" max="9729" width="7.6640625" style="139" customWidth="1"/>
    <col min="9730" max="9730" width="8.44140625" style="139" customWidth="1"/>
    <col min="9731" max="9731" width="21" style="139" bestFit="1" customWidth="1"/>
    <col min="9732" max="9732" width="8.88671875" style="139"/>
    <col min="9733" max="9733" width="12.77734375" style="139" customWidth="1"/>
    <col min="9734" max="9734" width="12.77734375" style="139" bestFit="1" customWidth="1"/>
    <col min="9735" max="9984" width="8.88671875" style="139"/>
    <col min="9985" max="9985" width="7.6640625" style="139" customWidth="1"/>
    <col min="9986" max="9986" width="8.44140625" style="139" customWidth="1"/>
    <col min="9987" max="9987" width="21" style="139" bestFit="1" customWidth="1"/>
    <col min="9988" max="9988" width="8.88671875" style="139"/>
    <col min="9989" max="9989" width="12.77734375" style="139" customWidth="1"/>
    <col min="9990" max="9990" width="12.77734375" style="139" bestFit="1" customWidth="1"/>
    <col min="9991" max="10240" width="8.88671875" style="139"/>
    <col min="10241" max="10241" width="7.6640625" style="139" customWidth="1"/>
    <col min="10242" max="10242" width="8.44140625" style="139" customWidth="1"/>
    <col min="10243" max="10243" width="21" style="139" bestFit="1" customWidth="1"/>
    <col min="10244" max="10244" width="8.88671875" style="139"/>
    <col min="10245" max="10245" width="12.77734375" style="139" customWidth="1"/>
    <col min="10246" max="10246" width="12.77734375" style="139" bestFit="1" customWidth="1"/>
    <col min="10247" max="10496" width="8.88671875" style="139"/>
    <col min="10497" max="10497" width="7.6640625" style="139" customWidth="1"/>
    <col min="10498" max="10498" width="8.44140625" style="139" customWidth="1"/>
    <col min="10499" max="10499" width="21" style="139" bestFit="1" customWidth="1"/>
    <col min="10500" max="10500" width="8.88671875" style="139"/>
    <col min="10501" max="10501" width="12.77734375" style="139" customWidth="1"/>
    <col min="10502" max="10502" width="12.77734375" style="139" bestFit="1" customWidth="1"/>
    <col min="10503" max="10752" width="8.88671875" style="139"/>
    <col min="10753" max="10753" width="7.6640625" style="139" customWidth="1"/>
    <col min="10754" max="10754" width="8.44140625" style="139" customWidth="1"/>
    <col min="10755" max="10755" width="21" style="139" bestFit="1" customWidth="1"/>
    <col min="10756" max="10756" width="8.88671875" style="139"/>
    <col min="10757" max="10757" width="12.77734375" style="139" customWidth="1"/>
    <col min="10758" max="10758" width="12.77734375" style="139" bestFit="1" customWidth="1"/>
    <col min="10759" max="11008" width="8.88671875" style="139"/>
    <col min="11009" max="11009" width="7.6640625" style="139" customWidth="1"/>
    <col min="11010" max="11010" width="8.44140625" style="139" customWidth="1"/>
    <col min="11011" max="11011" width="21" style="139" bestFit="1" customWidth="1"/>
    <col min="11012" max="11012" width="8.88671875" style="139"/>
    <col min="11013" max="11013" width="12.77734375" style="139" customWidth="1"/>
    <col min="11014" max="11014" width="12.77734375" style="139" bestFit="1" customWidth="1"/>
    <col min="11015" max="11264" width="8.88671875" style="139"/>
    <col min="11265" max="11265" width="7.6640625" style="139" customWidth="1"/>
    <col min="11266" max="11266" width="8.44140625" style="139" customWidth="1"/>
    <col min="11267" max="11267" width="21" style="139" bestFit="1" customWidth="1"/>
    <col min="11268" max="11268" width="8.88671875" style="139"/>
    <col min="11269" max="11269" width="12.77734375" style="139" customWidth="1"/>
    <col min="11270" max="11270" width="12.77734375" style="139" bestFit="1" customWidth="1"/>
    <col min="11271" max="11520" width="8.88671875" style="139"/>
    <col min="11521" max="11521" width="7.6640625" style="139" customWidth="1"/>
    <col min="11522" max="11522" width="8.44140625" style="139" customWidth="1"/>
    <col min="11523" max="11523" width="21" style="139" bestFit="1" customWidth="1"/>
    <col min="11524" max="11524" width="8.88671875" style="139"/>
    <col min="11525" max="11525" width="12.77734375" style="139" customWidth="1"/>
    <col min="11526" max="11526" width="12.77734375" style="139" bestFit="1" customWidth="1"/>
    <col min="11527" max="11776" width="8.88671875" style="139"/>
    <col min="11777" max="11777" width="7.6640625" style="139" customWidth="1"/>
    <col min="11778" max="11778" width="8.44140625" style="139" customWidth="1"/>
    <col min="11779" max="11779" width="21" style="139" bestFit="1" customWidth="1"/>
    <col min="11780" max="11780" width="8.88671875" style="139"/>
    <col min="11781" max="11781" width="12.77734375" style="139" customWidth="1"/>
    <col min="11782" max="11782" width="12.77734375" style="139" bestFit="1" customWidth="1"/>
    <col min="11783" max="12032" width="8.88671875" style="139"/>
    <col min="12033" max="12033" width="7.6640625" style="139" customWidth="1"/>
    <col min="12034" max="12034" width="8.44140625" style="139" customWidth="1"/>
    <col min="12035" max="12035" width="21" style="139" bestFit="1" customWidth="1"/>
    <col min="12036" max="12036" width="8.88671875" style="139"/>
    <col min="12037" max="12037" width="12.77734375" style="139" customWidth="1"/>
    <col min="12038" max="12038" width="12.77734375" style="139" bestFit="1" customWidth="1"/>
    <col min="12039" max="12288" width="8.88671875" style="139"/>
    <col min="12289" max="12289" width="7.6640625" style="139" customWidth="1"/>
    <col min="12290" max="12290" width="8.44140625" style="139" customWidth="1"/>
    <col min="12291" max="12291" width="21" style="139" bestFit="1" customWidth="1"/>
    <col min="12292" max="12292" width="8.88671875" style="139"/>
    <col min="12293" max="12293" width="12.77734375" style="139" customWidth="1"/>
    <col min="12294" max="12294" width="12.77734375" style="139" bestFit="1" customWidth="1"/>
    <col min="12295" max="12544" width="8.88671875" style="139"/>
    <col min="12545" max="12545" width="7.6640625" style="139" customWidth="1"/>
    <col min="12546" max="12546" width="8.44140625" style="139" customWidth="1"/>
    <col min="12547" max="12547" width="21" style="139" bestFit="1" customWidth="1"/>
    <col min="12548" max="12548" width="8.88671875" style="139"/>
    <col min="12549" max="12549" width="12.77734375" style="139" customWidth="1"/>
    <col min="12550" max="12550" width="12.77734375" style="139" bestFit="1" customWidth="1"/>
    <col min="12551" max="12800" width="8.88671875" style="139"/>
    <col min="12801" max="12801" width="7.6640625" style="139" customWidth="1"/>
    <col min="12802" max="12802" width="8.44140625" style="139" customWidth="1"/>
    <col min="12803" max="12803" width="21" style="139" bestFit="1" customWidth="1"/>
    <col min="12804" max="12804" width="8.88671875" style="139"/>
    <col min="12805" max="12805" width="12.77734375" style="139" customWidth="1"/>
    <col min="12806" max="12806" width="12.77734375" style="139" bestFit="1" customWidth="1"/>
    <col min="12807" max="13056" width="8.88671875" style="139"/>
    <col min="13057" max="13057" width="7.6640625" style="139" customWidth="1"/>
    <col min="13058" max="13058" width="8.44140625" style="139" customWidth="1"/>
    <col min="13059" max="13059" width="21" style="139" bestFit="1" customWidth="1"/>
    <col min="13060" max="13060" width="8.88671875" style="139"/>
    <col min="13061" max="13061" width="12.77734375" style="139" customWidth="1"/>
    <col min="13062" max="13062" width="12.77734375" style="139" bestFit="1" customWidth="1"/>
    <col min="13063" max="13312" width="8.88671875" style="139"/>
    <col min="13313" max="13313" width="7.6640625" style="139" customWidth="1"/>
    <col min="13314" max="13314" width="8.44140625" style="139" customWidth="1"/>
    <col min="13315" max="13315" width="21" style="139" bestFit="1" customWidth="1"/>
    <col min="13316" max="13316" width="8.88671875" style="139"/>
    <col min="13317" max="13317" width="12.77734375" style="139" customWidth="1"/>
    <col min="13318" max="13318" width="12.77734375" style="139" bestFit="1" customWidth="1"/>
    <col min="13319" max="13568" width="8.88671875" style="139"/>
    <col min="13569" max="13569" width="7.6640625" style="139" customWidth="1"/>
    <col min="13570" max="13570" width="8.44140625" style="139" customWidth="1"/>
    <col min="13571" max="13571" width="21" style="139" bestFit="1" customWidth="1"/>
    <col min="13572" max="13572" width="8.88671875" style="139"/>
    <col min="13573" max="13573" width="12.77734375" style="139" customWidth="1"/>
    <col min="13574" max="13574" width="12.77734375" style="139" bestFit="1" customWidth="1"/>
    <col min="13575" max="13824" width="8.88671875" style="139"/>
    <col min="13825" max="13825" width="7.6640625" style="139" customWidth="1"/>
    <col min="13826" max="13826" width="8.44140625" style="139" customWidth="1"/>
    <col min="13827" max="13827" width="21" style="139" bestFit="1" customWidth="1"/>
    <col min="13828" max="13828" width="8.88671875" style="139"/>
    <col min="13829" max="13829" width="12.77734375" style="139" customWidth="1"/>
    <col min="13830" max="13830" width="12.77734375" style="139" bestFit="1" customWidth="1"/>
    <col min="13831" max="14080" width="8.88671875" style="139"/>
    <col min="14081" max="14081" width="7.6640625" style="139" customWidth="1"/>
    <col min="14082" max="14082" width="8.44140625" style="139" customWidth="1"/>
    <col min="14083" max="14083" width="21" style="139" bestFit="1" customWidth="1"/>
    <col min="14084" max="14084" width="8.88671875" style="139"/>
    <col min="14085" max="14085" width="12.77734375" style="139" customWidth="1"/>
    <col min="14086" max="14086" width="12.77734375" style="139" bestFit="1" customWidth="1"/>
    <col min="14087" max="14336" width="8.88671875" style="139"/>
    <col min="14337" max="14337" width="7.6640625" style="139" customWidth="1"/>
    <col min="14338" max="14338" width="8.44140625" style="139" customWidth="1"/>
    <col min="14339" max="14339" width="21" style="139" bestFit="1" customWidth="1"/>
    <col min="14340" max="14340" width="8.88671875" style="139"/>
    <col min="14341" max="14341" width="12.77734375" style="139" customWidth="1"/>
    <col min="14342" max="14342" width="12.77734375" style="139" bestFit="1" customWidth="1"/>
    <col min="14343" max="14592" width="8.88671875" style="139"/>
    <col min="14593" max="14593" width="7.6640625" style="139" customWidth="1"/>
    <col min="14594" max="14594" width="8.44140625" style="139" customWidth="1"/>
    <col min="14595" max="14595" width="21" style="139" bestFit="1" customWidth="1"/>
    <col min="14596" max="14596" width="8.88671875" style="139"/>
    <col min="14597" max="14597" width="12.77734375" style="139" customWidth="1"/>
    <col min="14598" max="14598" width="12.77734375" style="139" bestFit="1" customWidth="1"/>
    <col min="14599" max="14848" width="8.88671875" style="139"/>
    <col min="14849" max="14849" width="7.6640625" style="139" customWidth="1"/>
    <col min="14850" max="14850" width="8.44140625" style="139" customWidth="1"/>
    <col min="14851" max="14851" width="21" style="139" bestFit="1" customWidth="1"/>
    <col min="14852" max="14852" width="8.88671875" style="139"/>
    <col min="14853" max="14853" width="12.77734375" style="139" customWidth="1"/>
    <col min="14854" max="14854" width="12.77734375" style="139" bestFit="1" customWidth="1"/>
    <col min="14855" max="15104" width="8.88671875" style="139"/>
    <col min="15105" max="15105" width="7.6640625" style="139" customWidth="1"/>
    <col min="15106" max="15106" width="8.44140625" style="139" customWidth="1"/>
    <col min="15107" max="15107" width="21" style="139" bestFit="1" customWidth="1"/>
    <col min="15108" max="15108" width="8.88671875" style="139"/>
    <col min="15109" max="15109" width="12.77734375" style="139" customWidth="1"/>
    <col min="15110" max="15110" width="12.77734375" style="139" bestFit="1" customWidth="1"/>
    <col min="15111" max="15360" width="8.88671875" style="139"/>
    <col min="15361" max="15361" width="7.6640625" style="139" customWidth="1"/>
    <col min="15362" max="15362" width="8.44140625" style="139" customWidth="1"/>
    <col min="15363" max="15363" width="21" style="139" bestFit="1" customWidth="1"/>
    <col min="15364" max="15364" width="8.88671875" style="139"/>
    <col min="15365" max="15365" width="12.77734375" style="139" customWidth="1"/>
    <col min="15366" max="15366" width="12.77734375" style="139" bestFit="1" customWidth="1"/>
    <col min="15367" max="15616" width="8.88671875" style="139"/>
    <col min="15617" max="15617" width="7.6640625" style="139" customWidth="1"/>
    <col min="15618" max="15618" width="8.44140625" style="139" customWidth="1"/>
    <col min="15619" max="15619" width="21" style="139" bestFit="1" customWidth="1"/>
    <col min="15620" max="15620" width="8.88671875" style="139"/>
    <col min="15621" max="15621" width="12.77734375" style="139" customWidth="1"/>
    <col min="15622" max="15622" width="12.77734375" style="139" bestFit="1" customWidth="1"/>
    <col min="15623" max="15872" width="8.88671875" style="139"/>
    <col min="15873" max="15873" width="7.6640625" style="139" customWidth="1"/>
    <col min="15874" max="15874" width="8.44140625" style="139" customWidth="1"/>
    <col min="15875" max="15875" width="21" style="139" bestFit="1" customWidth="1"/>
    <col min="15876" max="15876" width="8.88671875" style="139"/>
    <col min="15877" max="15877" width="12.77734375" style="139" customWidth="1"/>
    <col min="15878" max="15878" width="12.77734375" style="139" bestFit="1" customWidth="1"/>
    <col min="15879" max="16128" width="8.88671875" style="139"/>
    <col min="16129" max="16129" width="7.6640625" style="139" customWidth="1"/>
    <col min="16130" max="16130" width="8.44140625" style="139" customWidth="1"/>
    <col min="16131" max="16131" width="21" style="139" bestFit="1" customWidth="1"/>
    <col min="16132" max="16132" width="8.88671875" style="139"/>
    <col min="16133" max="16133" width="12.77734375" style="139" customWidth="1"/>
    <col min="16134" max="16134" width="12.77734375" style="139" bestFit="1" customWidth="1"/>
    <col min="16135" max="16384" width="8.88671875" style="139"/>
  </cols>
  <sheetData>
    <row r="1" spans="1:8" ht="15.75" x14ac:dyDescent="0.25">
      <c r="A1" s="135" t="s">
        <v>759</v>
      </c>
      <c r="B1" s="136"/>
    </row>
    <row r="2" spans="1:8" ht="15.75" x14ac:dyDescent="0.25">
      <c r="A2" s="135"/>
      <c r="B2" s="136"/>
      <c r="C2" s="139">
        <v>1</v>
      </c>
      <c r="D2" s="139">
        <v>2</v>
      </c>
      <c r="E2" s="139">
        <v>3</v>
      </c>
      <c r="F2" s="139">
        <v>4</v>
      </c>
      <c r="G2" s="139">
        <v>5</v>
      </c>
      <c r="H2" s="139">
        <v>6</v>
      </c>
    </row>
    <row r="3" spans="1:8" ht="15.75" x14ac:dyDescent="0.25">
      <c r="B3" s="136"/>
      <c r="E3" s="578" t="s">
        <v>737</v>
      </c>
      <c r="F3" s="578"/>
      <c r="G3" s="578"/>
      <c r="H3" s="578"/>
    </row>
    <row r="4" spans="1:8" ht="25.5" x14ac:dyDescent="0.2">
      <c r="A4" s="140" t="s">
        <v>738</v>
      </c>
      <c r="B4" s="140" t="s">
        <v>760</v>
      </c>
      <c r="C4" s="140" t="s">
        <v>2</v>
      </c>
      <c r="D4" s="140" t="s">
        <v>3</v>
      </c>
      <c r="E4" s="149" t="s">
        <v>805</v>
      </c>
      <c r="F4" s="149" t="s">
        <v>439</v>
      </c>
      <c r="G4" s="149" t="s">
        <v>440</v>
      </c>
      <c r="H4" s="149" t="s">
        <v>441</v>
      </c>
    </row>
    <row r="5" spans="1:8" s="141" customFormat="1" x14ac:dyDescent="0.2">
      <c r="A5" s="271" t="s">
        <v>4</v>
      </c>
      <c r="B5" s="272" t="s">
        <v>5</v>
      </c>
      <c r="C5" s="273" t="s">
        <v>6</v>
      </c>
      <c r="D5" s="367">
        <f>H5</f>
        <v>0.14000000000000001</v>
      </c>
      <c r="E5" s="367">
        <v>0.17</v>
      </c>
      <c r="F5" s="367">
        <v>0.19</v>
      </c>
      <c r="G5" s="367">
        <v>0.18</v>
      </c>
      <c r="H5" s="367">
        <v>0.14000000000000001</v>
      </c>
    </row>
    <row r="6" spans="1:8" s="141" customFormat="1" ht="12.75" customHeight="1" x14ac:dyDescent="0.2">
      <c r="A6" s="271" t="s">
        <v>7</v>
      </c>
      <c r="B6" s="272" t="s">
        <v>8</v>
      </c>
      <c r="C6" s="275" t="s">
        <v>9</v>
      </c>
      <c r="D6" s="367">
        <f t="shared" ref="D6:D69" si="0">H6</f>
        <v>0.05</v>
      </c>
      <c r="E6" s="367">
        <v>0.09</v>
      </c>
      <c r="F6" s="367">
        <v>0.1</v>
      </c>
      <c r="G6" s="367">
        <v>7.0000000000000007E-2</v>
      </c>
      <c r="H6" s="367">
        <v>0.05</v>
      </c>
    </row>
    <row r="7" spans="1:8" s="141" customFormat="1" x14ac:dyDescent="0.2">
      <c r="A7" s="271" t="s">
        <v>10</v>
      </c>
      <c r="B7" s="272" t="s">
        <v>11</v>
      </c>
      <c r="C7" s="275" t="s">
        <v>12</v>
      </c>
      <c r="D7" s="367">
        <f t="shared" si="0"/>
        <v>0.08</v>
      </c>
      <c r="E7" s="367">
        <v>0.06</v>
      </c>
      <c r="F7" s="367">
        <v>7.0000000000000007E-2</v>
      </c>
      <c r="G7" s="367">
        <v>0.08</v>
      </c>
      <c r="H7" s="367">
        <v>0.08</v>
      </c>
    </row>
    <row r="8" spans="1:8" s="141" customFormat="1" x14ac:dyDescent="0.2">
      <c r="A8" s="271" t="s">
        <v>13</v>
      </c>
      <c r="B8" s="272" t="s">
        <v>14</v>
      </c>
      <c r="C8" s="275" t="s">
        <v>15</v>
      </c>
      <c r="D8" s="367">
        <f t="shared" si="0"/>
        <v>0.03</v>
      </c>
      <c r="E8" s="367">
        <v>0.02</v>
      </c>
      <c r="F8" s="367">
        <v>0.03</v>
      </c>
      <c r="G8" s="367">
        <v>0.03</v>
      </c>
      <c r="H8" s="367">
        <v>0.03</v>
      </c>
    </row>
    <row r="9" spans="1:8" s="141" customFormat="1" x14ac:dyDescent="0.2">
      <c r="A9" s="271" t="s">
        <v>16</v>
      </c>
      <c r="B9" s="272" t="s">
        <v>17</v>
      </c>
      <c r="C9" s="275" t="s">
        <v>18</v>
      </c>
      <c r="D9" s="367">
        <f t="shared" si="0"/>
        <v>7.0000000000000007E-2</v>
      </c>
      <c r="E9" s="367">
        <v>0.06</v>
      </c>
      <c r="F9" s="367">
        <v>0.02</v>
      </c>
      <c r="G9" s="367">
        <v>0.08</v>
      </c>
      <c r="H9" s="367">
        <v>7.0000000000000007E-2</v>
      </c>
    </row>
    <row r="10" spans="1:8" s="141" customFormat="1" x14ac:dyDescent="0.2">
      <c r="A10" s="271" t="s">
        <v>19</v>
      </c>
      <c r="B10" s="272" t="s">
        <v>20</v>
      </c>
      <c r="C10" s="275" t="s">
        <v>21</v>
      </c>
      <c r="D10" s="367">
        <f t="shared" si="0"/>
        <v>7.0000000000000007E-2</v>
      </c>
      <c r="E10" s="367">
        <v>0.09</v>
      </c>
      <c r="F10" s="367">
        <v>7.0000000000000007E-2</v>
      </c>
      <c r="G10" s="367">
        <v>0.08</v>
      </c>
      <c r="H10" s="367">
        <v>7.0000000000000007E-2</v>
      </c>
    </row>
    <row r="11" spans="1:8" s="141" customFormat="1" x14ac:dyDescent="0.2">
      <c r="A11" s="271" t="s">
        <v>22</v>
      </c>
      <c r="B11" s="272" t="s">
        <v>23</v>
      </c>
      <c r="C11" s="275" t="s">
        <v>24</v>
      </c>
      <c r="D11" s="367">
        <f t="shared" si="0"/>
        <v>0.08</v>
      </c>
      <c r="E11" s="367">
        <v>0.05</v>
      </c>
      <c r="F11" s="367">
        <v>0.05</v>
      </c>
      <c r="G11" s="367">
        <v>0.06</v>
      </c>
      <c r="H11" s="367">
        <v>0.08</v>
      </c>
    </row>
    <row r="12" spans="1:8" s="141" customFormat="1" x14ac:dyDescent="0.2">
      <c r="A12" s="271" t="s">
        <v>25</v>
      </c>
      <c r="B12" s="272" t="s">
        <v>26</v>
      </c>
      <c r="C12" s="275" t="s">
        <v>27</v>
      </c>
      <c r="D12" s="367">
        <f t="shared" si="0"/>
        <v>0.02</v>
      </c>
      <c r="E12" s="367" t="s">
        <v>453</v>
      </c>
      <c r="F12" s="367">
        <v>0.02</v>
      </c>
      <c r="G12" s="367">
        <v>0.02</v>
      </c>
      <c r="H12" s="367">
        <v>0.02</v>
      </c>
    </row>
    <row r="13" spans="1:8" s="141" customFormat="1" x14ac:dyDescent="0.2">
      <c r="A13" s="271" t="s">
        <v>28</v>
      </c>
      <c r="B13" s="272" t="s">
        <v>29</v>
      </c>
      <c r="C13" s="275" t="s">
        <v>30</v>
      </c>
      <c r="D13" s="367">
        <f t="shared" si="0"/>
        <v>0.02</v>
      </c>
      <c r="E13" s="367">
        <v>0.05</v>
      </c>
      <c r="F13" s="367">
        <v>0.05</v>
      </c>
      <c r="G13" s="367">
        <v>0.04</v>
      </c>
      <c r="H13" s="367">
        <v>0.02</v>
      </c>
    </row>
    <row r="14" spans="1:8" s="141" customFormat="1" x14ac:dyDescent="0.2">
      <c r="A14" s="271" t="s">
        <v>31</v>
      </c>
      <c r="B14" s="272" t="s">
        <v>32</v>
      </c>
      <c r="C14" s="275" t="s">
        <v>33</v>
      </c>
      <c r="D14" s="367" t="str">
        <f t="shared" si="0"/>
        <v>-</v>
      </c>
      <c r="E14" s="367" t="s">
        <v>453</v>
      </c>
      <c r="F14" s="367" t="s">
        <v>453</v>
      </c>
      <c r="G14" s="367" t="s">
        <v>453</v>
      </c>
      <c r="H14" s="367" t="s">
        <v>453</v>
      </c>
    </row>
    <row r="15" spans="1:8" s="141" customFormat="1" x14ac:dyDescent="0.2">
      <c r="A15" s="271" t="s">
        <v>34</v>
      </c>
      <c r="B15" s="272" t="s">
        <v>35</v>
      </c>
      <c r="C15" s="275" t="s">
        <v>36</v>
      </c>
      <c r="D15" s="367">
        <f t="shared" si="0"/>
        <v>0.06</v>
      </c>
      <c r="E15" s="367">
        <v>7.0000000000000007E-2</v>
      </c>
      <c r="F15" s="367">
        <v>0.08</v>
      </c>
      <c r="G15" s="367">
        <v>7.0000000000000007E-2</v>
      </c>
      <c r="H15" s="367">
        <v>0.06</v>
      </c>
    </row>
    <row r="16" spans="1:8" s="141" customFormat="1" x14ac:dyDescent="0.2">
      <c r="A16" s="271" t="s">
        <v>37</v>
      </c>
      <c r="B16" s="272" t="s">
        <v>38</v>
      </c>
      <c r="C16" s="275" t="s">
        <v>39</v>
      </c>
      <c r="D16" s="367">
        <f t="shared" si="0"/>
        <v>0.16</v>
      </c>
      <c r="E16" s="367">
        <v>0.15</v>
      </c>
      <c r="F16" s="367">
        <v>0.17</v>
      </c>
      <c r="G16" s="367">
        <v>0.17</v>
      </c>
      <c r="H16" s="367">
        <v>0.16</v>
      </c>
    </row>
    <row r="17" spans="1:8" s="141" customFormat="1" x14ac:dyDescent="0.2">
      <c r="A17" s="271" t="s">
        <v>40</v>
      </c>
      <c r="B17" s="272" t="s">
        <v>41</v>
      </c>
      <c r="C17" s="275" t="s">
        <v>42</v>
      </c>
      <c r="D17" s="367">
        <f t="shared" si="0"/>
        <v>0.06</v>
      </c>
      <c r="E17" s="367">
        <v>0.08</v>
      </c>
      <c r="F17" s="367">
        <v>0.09</v>
      </c>
      <c r="G17" s="367">
        <v>0.06</v>
      </c>
      <c r="H17" s="367">
        <v>0.06</v>
      </c>
    </row>
    <row r="18" spans="1:8" s="141" customFormat="1" x14ac:dyDescent="0.2">
      <c r="A18" s="271" t="s">
        <v>43</v>
      </c>
      <c r="B18" s="272" t="s">
        <v>44</v>
      </c>
      <c r="C18" s="275" t="s">
        <v>45</v>
      </c>
      <c r="D18" s="367">
        <f t="shared" si="0"/>
        <v>0.09</v>
      </c>
      <c r="E18" s="367">
        <v>0.04</v>
      </c>
      <c r="F18" s="367">
        <v>0.08</v>
      </c>
      <c r="G18" s="367">
        <v>0.1</v>
      </c>
      <c r="H18" s="367">
        <v>0.09</v>
      </c>
    </row>
    <row r="19" spans="1:8" s="141" customFormat="1" x14ac:dyDescent="0.2">
      <c r="A19" s="271" t="s">
        <v>46</v>
      </c>
      <c r="B19" s="272" t="s">
        <v>47</v>
      </c>
      <c r="C19" s="275" t="s">
        <v>48</v>
      </c>
      <c r="D19" s="367">
        <f t="shared" si="0"/>
        <v>0.06</v>
      </c>
      <c r="E19" s="367">
        <v>0.05</v>
      </c>
      <c r="F19" s="367">
        <v>0.05</v>
      </c>
      <c r="G19" s="367">
        <v>0.05</v>
      </c>
      <c r="H19" s="367">
        <v>0.06</v>
      </c>
    </row>
    <row r="20" spans="1:8" s="141" customFormat="1" x14ac:dyDescent="0.2">
      <c r="A20" s="271" t="s">
        <v>49</v>
      </c>
      <c r="B20" s="272" t="s">
        <v>50</v>
      </c>
      <c r="C20" s="275" t="s">
        <v>51</v>
      </c>
      <c r="D20" s="367">
        <f t="shared" si="0"/>
        <v>0.09</v>
      </c>
      <c r="E20" s="367">
        <v>0.11</v>
      </c>
      <c r="F20" s="367">
        <v>0.09</v>
      </c>
      <c r="G20" s="367">
        <v>0.1</v>
      </c>
      <c r="H20" s="367">
        <v>0.09</v>
      </c>
    </row>
    <row r="21" spans="1:8" s="141" customFormat="1" x14ac:dyDescent="0.2">
      <c r="A21" s="271" t="s">
        <v>52</v>
      </c>
      <c r="B21" s="272" t="s">
        <v>53</v>
      </c>
      <c r="C21" s="275" t="s">
        <v>54</v>
      </c>
      <c r="D21" s="367">
        <f t="shared" si="0"/>
        <v>0.23</v>
      </c>
      <c r="E21" s="367">
        <v>0.36</v>
      </c>
      <c r="F21" s="367">
        <v>0.31</v>
      </c>
      <c r="G21" s="367">
        <v>0.26</v>
      </c>
      <c r="H21" s="367">
        <v>0.23</v>
      </c>
    </row>
    <row r="22" spans="1:8" s="141" customFormat="1" x14ac:dyDescent="0.2">
      <c r="A22" s="271" t="s">
        <v>55</v>
      </c>
      <c r="B22" s="272" t="s">
        <v>56</v>
      </c>
      <c r="C22" s="275" t="s">
        <v>57</v>
      </c>
      <c r="D22" s="367">
        <f t="shared" si="0"/>
        <v>0.02</v>
      </c>
      <c r="E22" s="367">
        <v>0.01</v>
      </c>
      <c r="F22" s="367">
        <v>0.01</v>
      </c>
      <c r="G22" s="367">
        <v>0.01</v>
      </c>
      <c r="H22" s="367">
        <v>0.02</v>
      </c>
    </row>
    <row r="23" spans="1:8" s="141" customFormat="1" x14ac:dyDescent="0.2">
      <c r="A23" s="271" t="s">
        <v>447</v>
      </c>
      <c r="B23" s="272" t="s">
        <v>448</v>
      </c>
      <c r="C23" s="275" t="s">
        <v>449</v>
      </c>
      <c r="D23" s="367">
        <f t="shared" si="0"/>
        <v>7.0000000000000007E-2</v>
      </c>
      <c r="E23" s="367">
        <v>0.09</v>
      </c>
      <c r="F23" s="367">
        <v>0.12</v>
      </c>
      <c r="G23" s="367">
        <v>0.14000000000000001</v>
      </c>
      <c r="H23" s="367">
        <v>7.0000000000000007E-2</v>
      </c>
    </row>
    <row r="24" spans="1:8" s="141" customFormat="1" x14ac:dyDescent="0.2">
      <c r="A24" s="271" t="s">
        <v>58</v>
      </c>
      <c r="B24" s="272" t="s">
        <v>59</v>
      </c>
      <c r="C24" s="275" t="s">
        <v>60</v>
      </c>
      <c r="D24" s="367">
        <f t="shared" si="0"/>
        <v>0.04</v>
      </c>
      <c r="E24" s="367">
        <v>0.03</v>
      </c>
      <c r="F24" s="367">
        <v>0.04</v>
      </c>
      <c r="G24" s="367">
        <v>0.04</v>
      </c>
      <c r="H24" s="367">
        <v>0.04</v>
      </c>
    </row>
    <row r="25" spans="1:8" s="141" customFormat="1" x14ac:dyDescent="0.2">
      <c r="A25" s="271" t="s">
        <v>61</v>
      </c>
      <c r="B25" s="272" t="s">
        <v>62</v>
      </c>
      <c r="C25" s="275" t="s">
        <v>63</v>
      </c>
      <c r="D25" s="367">
        <f t="shared" si="0"/>
        <v>0.06</v>
      </c>
      <c r="E25" s="367">
        <v>7.0000000000000007E-2</v>
      </c>
      <c r="F25" s="367">
        <v>0.06</v>
      </c>
      <c r="G25" s="367">
        <v>0.05</v>
      </c>
      <c r="H25" s="367">
        <v>0.06</v>
      </c>
    </row>
    <row r="26" spans="1:8" s="141" customFormat="1" x14ac:dyDescent="0.2">
      <c r="A26" s="271" t="s">
        <v>64</v>
      </c>
      <c r="B26" s="272" t="s">
        <v>65</v>
      </c>
      <c r="C26" s="275" t="s">
        <v>66</v>
      </c>
      <c r="D26" s="367">
        <f t="shared" si="0"/>
        <v>0.08</v>
      </c>
      <c r="E26" s="367">
        <v>0.05</v>
      </c>
      <c r="F26" s="367">
        <v>0.05</v>
      </c>
      <c r="G26" s="367">
        <v>7.0000000000000007E-2</v>
      </c>
      <c r="H26" s="367">
        <v>0.08</v>
      </c>
    </row>
    <row r="27" spans="1:8" s="141" customFormat="1" x14ac:dyDescent="0.2">
      <c r="A27" s="271" t="s">
        <v>67</v>
      </c>
      <c r="B27" s="272" t="s">
        <v>68</v>
      </c>
      <c r="C27" s="275" t="s">
        <v>69</v>
      </c>
      <c r="D27" s="367">
        <f t="shared" si="0"/>
        <v>0.06</v>
      </c>
      <c r="E27" s="367">
        <v>0.05</v>
      </c>
      <c r="F27" s="367">
        <v>0.05</v>
      </c>
      <c r="G27" s="367">
        <v>7.0000000000000007E-2</v>
      </c>
      <c r="H27" s="367">
        <v>0.06</v>
      </c>
    </row>
    <row r="28" spans="1:8" s="141" customFormat="1" x14ac:dyDescent="0.2">
      <c r="A28" s="271" t="s">
        <v>70</v>
      </c>
      <c r="B28" s="272" t="s">
        <v>71</v>
      </c>
      <c r="C28" s="275" t="s">
        <v>72</v>
      </c>
      <c r="D28" s="367">
        <f t="shared" si="0"/>
        <v>0.12</v>
      </c>
      <c r="E28" s="367">
        <v>0.08</v>
      </c>
      <c r="F28" s="367">
        <v>0.09</v>
      </c>
      <c r="G28" s="367">
        <v>0.1</v>
      </c>
      <c r="H28" s="367">
        <v>0.12</v>
      </c>
    </row>
    <row r="29" spans="1:8" s="141" customFormat="1" x14ac:dyDescent="0.2">
      <c r="A29" s="271" t="s">
        <v>73</v>
      </c>
      <c r="B29" s="272" t="s">
        <v>74</v>
      </c>
      <c r="C29" s="275" t="s">
        <v>75</v>
      </c>
      <c r="D29" s="367">
        <f t="shared" si="0"/>
        <v>0.13</v>
      </c>
      <c r="E29" s="367">
        <v>0.06</v>
      </c>
      <c r="F29" s="367">
        <v>0.1</v>
      </c>
      <c r="G29" s="367">
        <v>0.12</v>
      </c>
      <c r="H29" s="367">
        <v>0.13</v>
      </c>
    </row>
    <row r="30" spans="1:8" s="141" customFormat="1" x14ac:dyDescent="0.2">
      <c r="A30" s="271" t="s">
        <v>76</v>
      </c>
      <c r="B30" s="272" t="s">
        <v>77</v>
      </c>
      <c r="C30" s="275" t="s">
        <v>78</v>
      </c>
      <c r="D30" s="367">
        <f t="shared" si="0"/>
        <v>0.04</v>
      </c>
      <c r="E30" s="367">
        <v>0.04</v>
      </c>
      <c r="F30" s="367">
        <v>0.05</v>
      </c>
      <c r="G30" s="367">
        <v>0.05</v>
      </c>
      <c r="H30" s="367">
        <v>0.04</v>
      </c>
    </row>
    <row r="31" spans="1:8" s="141" customFormat="1" x14ac:dyDescent="0.2">
      <c r="A31" s="271" t="s">
        <v>79</v>
      </c>
      <c r="B31" s="272" t="s">
        <v>80</v>
      </c>
      <c r="C31" s="275" t="s">
        <v>81</v>
      </c>
      <c r="D31" s="367">
        <f t="shared" si="0"/>
        <v>0.05</v>
      </c>
      <c r="E31" s="367">
        <v>0.03</v>
      </c>
      <c r="F31" s="367">
        <v>0.03</v>
      </c>
      <c r="G31" s="367">
        <v>0.04</v>
      </c>
      <c r="H31" s="367">
        <v>0.05</v>
      </c>
    </row>
    <row r="32" spans="1:8" s="141" customFormat="1" x14ac:dyDescent="0.2">
      <c r="A32" s="271" t="s">
        <v>82</v>
      </c>
      <c r="B32" s="272" t="s">
        <v>83</v>
      </c>
      <c r="C32" s="275" t="s">
        <v>84</v>
      </c>
      <c r="D32" s="367">
        <f t="shared" si="0"/>
        <v>0.1</v>
      </c>
      <c r="E32" s="367">
        <v>0.15</v>
      </c>
      <c r="F32" s="367">
        <v>0.15</v>
      </c>
      <c r="G32" s="367">
        <v>0.05</v>
      </c>
      <c r="H32" s="367">
        <v>0.1</v>
      </c>
    </row>
    <row r="33" spans="1:8" s="141" customFormat="1" x14ac:dyDescent="0.2">
      <c r="A33" s="271" t="s">
        <v>85</v>
      </c>
      <c r="B33" s="272" t="s">
        <v>86</v>
      </c>
      <c r="C33" s="275" t="s">
        <v>87</v>
      </c>
      <c r="D33" s="367">
        <f t="shared" si="0"/>
        <v>0.09</v>
      </c>
      <c r="E33" s="367">
        <v>0.04</v>
      </c>
      <c r="F33" s="367">
        <v>0.09</v>
      </c>
      <c r="G33" s="367">
        <v>0.1</v>
      </c>
      <c r="H33" s="367">
        <v>0.09</v>
      </c>
    </row>
    <row r="34" spans="1:8" s="141" customFormat="1" x14ac:dyDescent="0.2">
      <c r="A34" s="271" t="s">
        <v>88</v>
      </c>
      <c r="B34" s="272" t="s">
        <v>89</v>
      </c>
      <c r="C34" s="275" t="s">
        <v>90</v>
      </c>
      <c r="D34" s="367">
        <f t="shared" si="0"/>
        <v>0.04</v>
      </c>
      <c r="E34" s="367">
        <v>0.03</v>
      </c>
      <c r="F34" s="367">
        <v>0.02</v>
      </c>
      <c r="G34" s="367">
        <v>0.04</v>
      </c>
      <c r="H34" s="367">
        <v>0.04</v>
      </c>
    </row>
    <row r="35" spans="1:8" s="141" customFormat="1" x14ac:dyDescent="0.2">
      <c r="A35" s="271" t="s">
        <v>91</v>
      </c>
      <c r="B35" s="272" t="s">
        <v>92</v>
      </c>
      <c r="C35" s="275" t="s">
        <v>93</v>
      </c>
      <c r="D35" s="367">
        <f t="shared" si="0"/>
        <v>7.0000000000000007E-2</v>
      </c>
      <c r="E35" s="367">
        <v>0.13</v>
      </c>
      <c r="F35" s="367">
        <v>0.15</v>
      </c>
      <c r="G35" s="367">
        <v>0.16</v>
      </c>
      <c r="H35" s="367">
        <v>7.0000000000000007E-2</v>
      </c>
    </row>
    <row r="36" spans="1:8" s="141" customFormat="1" x14ac:dyDescent="0.2">
      <c r="A36" s="271" t="s">
        <v>94</v>
      </c>
      <c r="B36" s="272" t="s">
        <v>95</v>
      </c>
      <c r="C36" s="275" t="s">
        <v>96</v>
      </c>
      <c r="D36" s="367">
        <f t="shared" si="0"/>
        <v>0.15</v>
      </c>
      <c r="E36" s="367">
        <v>0.04</v>
      </c>
      <c r="F36" s="367">
        <v>0.09</v>
      </c>
      <c r="G36" s="367">
        <v>0.11</v>
      </c>
      <c r="H36" s="367">
        <v>0.15</v>
      </c>
    </row>
    <row r="37" spans="1:8" s="141" customFormat="1" x14ac:dyDescent="0.2">
      <c r="A37" s="271" t="s">
        <v>97</v>
      </c>
      <c r="B37" s="272" t="s">
        <v>98</v>
      </c>
      <c r="C37" s="275" t="s">
        <v>99</v>
      </c>
      <c r="D37" s="367">
        <f t="shared" si="0"/>
        <v>0.1</v>
      </c>
      <c r="E37" s="367">
        <v>0.11</v>
      </c>
      <c r="F37" s="367" t="s">
        <v>453</v>
      </c>
      <c r="G37" s="367">
        <v>0.09</v>
      </c>
      <c r="H37" s="367">
        <v>0.1</v>
      </c>
    </row>
    <row r="38" spans="1:8" s="141" customFormat="1" x14ac:dyDescent="0.2">
      <c r="A38" s="271" t="s">
        <v>100</v>
      </c>
      <c r="B38" s="272" t="s">
        <v>101</v>
      </c>
      <c r="C38" s="275" t="s">
        <v>102</v>
      </c>
      <c r="D38" s="367">
        <f t="shared" si="0"/>
        <v>0.06</v>
      </c>
      <c r="E38" s="367">
        <v>0.08</v>
      </c>
      <c r="F38" s="367">
        <v>0.05</v>
      </c>
      <c r="G38" s="367">
        <v>0.04</v>
      </c>
      <c r="H38" s="367">
        <v>0.06</v>
      </c>
    </row>
    <row r="39" spans="1:8" s="141" customFormat="1" x14ac:dyDescent="0.2">
      <c r="A39" s="271" t="s">
        <v>103</v>
      </c>
      <c r="B39" s="272" t="s">
        <v>104</v>
      </c>
      <c r="C39" s="275" t="s">
        <v>105</v>
      </c>
      <c r="D39" s="367">
        <f t="shared" si="0"/>
        <v>0.02</v>
      </c>
      <c r="E39" s="367">
        <v>0.02</v>
      </c>
      <c r="F39" s="367">
        <v>0.03</v>
      </c>
      <c r="G39" s="367">
        <v>0.01</v>
      </c>
      <c r="H39" s="367">
        <v>0.02</v>
      </c>
    </row>
    <row r="40" spans="1:8" s="141" customFormat="1" x14ac:dyDescent="0.2">
      <c r="A40" s="271" t="s">
        <v>106</v>
      </c>
      <c r="B40" s="272" t="s">
        <v>107</v>
      </c>
      <c r="C40" s="275" t="s">
        <v>108</v>
      </c>
      <c r="D40" s="367">
        <f t="shared" si="0"/>
        <v>0.17</v>
      </c>
      <c r="E40" s="367">
        <v>0.17</v>
      </c>
      <c r="F40" s="367">
        <v>0.16</v>
      </c>
      <c r="G40" s="367">
        <v>0.15</v>
      </c>
      <c r="H40" s="367">
        <v>0.17</v>
      </c>
    </row>
    <row r="41" spans="1:8" s="141" customFormat="1" x14ac:dyDescent="0.2">
      <c r="A41" s="271" t="s">
        <v>109</v>
      </c>
      <c r="B41" s="272" t="s">
        <v>110</v>
      </c>
      <c r="C41" s="275" t="s">
        <v>111</v>
      </c>
      <c r="D41" s="367">
        <f t="shared" si="0"/>
        <v>0.05</v>
      </c>
      <c r="E41" s="367">
        <v>7.0000000000000007E-2</v>
      </c>
      <c r="F41" s="367">
        <v>0.09</v>
      </c>
      <c r="G41" s="367">
        <v>0.08</v>
      </c>
      <c r="H41" s="367">
        <v>0.05</v>
      </c>
    </row>
    <row r="42" spans="1:8" s="141" customFormat="1" x14ac:dyDescent="0.2">
      <c r="A42" s="271" t="s">
        <v>112</v>
      </c>
      <c r="B42" s="272" t="s">
        <v>113</v>
      </c>
      <c r="C42" s="275" t="s">
        <v>114</v>
      </c>
      <c r="D42" s="367">
        <f t="shared" si="0"/>
        <v>0.09</v>
      </c>
      <c r="E42" s="367">
        <v>0.08</v>
      </c>
      <c r="F42" s="367">
        <v>0.06</v>
      </c>
      <c r="G42" s="367">
        <v>7.0000000000000007E-2</v>
      </c>
      <c r="H42" s="367">
        <v>0.09</v>
      </c>
    </row>
    <row r="43" spans="1:8" s="141" customFormat="1" x14ac:dyDescent="0.2">
      <c r="A43" s="271" t="s">
        <v>115</v>
      </c>
      <c r="B43" s="272" t="s">
        <v>116</v>
      </c>
      <c r="C43" s="275" t="s">
        <v>117</v>
      </c>
      <c r="D43" s="367">
        <f t="shared" si="0"/>
        <v>0.06</v>
      </c>
      <c r="E43" s="367">
        <v>0.08</v>
      </c>
      <c r="F43" s="367">
        <v>0.08</v>
      </c>
      <c r="G43" s="367">
        <v>0.06</v>
      </c>
      <c r="H43" s="367">
        <v>0.06</v>
      </c>
    </row>
    <row r="44" spans="1:8" s="141" customFormat="1" x14ac:dyDescent="0.2">
      <c r="A44" s="271" t="s">
        <v>118</v>
      </c>
      <c r="B44" s="272" t="s">
        <v>119</v>
      </c>
      <c r="C44" s="275" t="s">
        <v>120</v>
      </c>
      <c r="D44" s="367">
        <f t="shared" si="0"/>
        <v>0.15</v>
      </c>
      <c r="E44" s="367">
        <v>0.12</v>
      </c>
      <c r="F44" s="367">
        <v>0.14000000000000001</v>
      </c>
      <c r="G44" s="367">
        <v>0.15</v>
      </c>
      <c r="H44" s="367">
        <v>0.15</v>
      </c>
    </row>
    <row r="45" spans="1:8" s="141" customFormat="1" x14ac:dyDescent="0.2">
      <c r="A45" s="271" t="s">
        <v>121</v>
      </c>
      <c r="B45" s="272" t="s">
        <v>122</v>
      </c>
      <c r="C45" s="275" t="s">
        <v>123</v>
      </c>
      <c r="D45" s="367">
        <f t="shared" si="0"/>
        <v>0.13</v>
      </c>
      <c r="E45" s="367">
        <v>0.2</v>
      </c>
      <c r="F45" s="367">
        <v>0.14000000000000001</v>
      </c>
      <c r="G45" s="367">
        <v>0.13</v>
      </c>
      <c r="H45" s="367">
        <v>0.13</v>
      </c>
    </row>
    <row r="46" spans="1:8" s="141" customFormat="1" x14ac:dyDescent="0.2">
      <c r="A46" s="271" t="s">
        <v>124</v>
      </c>
      <c r="B46" s="272" t="s">
        <v>125</v>
      </c>
      <c r="C46" s="275" t="s">
        <v>126</v>
      </c>
      <c r="D46" s="367">
        <f t="shared" si="0"/>
        <v>0.12</v>
      </c>
      <c r="E46" s="367">
        <v>0.12</v>
      </c>
      <c r="F46" s="367">
        <v>0.13</v>
      </c>
      <c r="G46" s="367">
        <v>0.13</v>
      </c>
      <c r="H46" s="367">
        <v>0.12</v>
      </c>
    </row>
    <row r="47" spans="1:8" s="141" customFormat="1" x14ac:dyDescent="0.2">
      <c r="A47" s="271" t="s">
        <v>127</v>
      </c>
      <c r="B47" s="272" t="s">
        <v>128</v>
      </c>
      <c r="C47" s="275" t="s">
        <v>129</v>
      </c>
      <c r="D47" s="367">
        <f t="shared" si="0"/>
        <v>0.13</v>
      </c>
      <c r="E47" s="367">
        <v>0.15</v>
      </c>
      <c r="F47" s="367">
        <v>0.15</v>
      </c>
      <c r="G47" s="367">
        <v>0.13</v>
      </c>
      <c r="H47" s="367">
        <v>0.13</v>
      </c>
    </row>
    <row r="48" spans="1:8" s="141" customFormat="1" x14ac:dyDescent="0.2">
      <c r="A48" s="271" t="s">
        <v>130</v>
      </c>
      <c r="B48" s="272" t="s">
        <v>131</v>
      </c>
      <c r="C48" s="275" t="s">
        <v>132</v>
      </c>
      <c r="D48" s="367">
        <f t="shared" si="0"/>
        <v>0.09</v>
      </c>
      <c r="E48" s="367">
        <v>0.06</v>
      </c>
      <c r="F48" s="367">
        <v>0.1</v>
      </c>
      <c r="G48" s="367">
        <v>0.09</v>
      </c>
      <c r="H48" s="367">
        <v>0.09</v>
      </c>
    </row>
    <row r="49" spans="1:8" s="141" customFormat="1" x14ac:dyDescent="0.2">
      <c r="A49" s="271" t="s">
        <v>133</v>
      </c>
      <c r="B49" s="272" t="s">
        <v>134</v>
      </c>
      <c r="C49" s="275" t="s">
        <v>135</v>
      </c>
      <c r="D49" s="367">
        <f t="shared" si="0"/>
        <v>0.09</v>
      </c>
      <c r="E49" s="367">
        <v>0.06</v>
      </c>
      <c r="F49" s="367">
        <v>7.0000000000000007E-2</v>
      </c>
      <c r="G49" s="367">
        <v>7.0000000000000007E-2</v>
      </c>
      <c r="H49" s="367">
        <v>0.09</v>
      </c>
    </row>
    <row r="50" spans="1:8" s="141" customFormat="1" x14ac:dyDescent="0.2">
      <c r="A50" s="271" t="s">
        <v>136</v>
      </c>
      <c r="B50" s="272" t="s">
        <v>137</v>
      </c>
      <c r="C50" s="275" t="s">
        <v>138</v>
      </c>
      <c r="D50" s="367">
        <f t="shared" si="0"/>
        <v>7.0000000000000007E-2</v>
      </c>
      <c r="E50" s="367">
        <v>0.13</v>
      </c>
      <c r="F50" s="367">
        <v>0.08</v>
      </c>
      <c r="G50" s="367">
        <v>0.08</v>
      </c>
      <c r="H50" s="367">
        <v>7.0000000000000007E-2</v>
      </c>
    </row>
    <row r="51" spans="1:8" s="141" customFormat="1" x14ac:dyDescent="0.2">
      <c r="A51" s="271" t="s">
        <v>139</v>
      </c>
      <c r="B51" s="272" t="s">
        <v>140</v>
      </c>
      <c r="C51" s="275" t="s">
        <v>141</v>
      </c>
      <c r="D51" s="367">
        <f t="shared" si="0"/>
        <v>0.04</v>
      </c>
      <c r="E51" s="367">
        <v>0.04</v>
      </c>
      <c r="F51" s="367">
        <v>0.04</v>
      </c>
      <c r="G51" s="367">
        <v>0.03</v>
      </c>
      <c r="H51" s="367">
        <v>0.04</v>
      </c>
    </row>
    <row r="52" spans="1:8" s="141" customFormat="1" x14ac:dyDescent="0.2">
      <c r="A52" s="271" t="s">
        <v>142</v>
      </c>
      <c r="B52" s="272" t="s">
        <v>143</v>
      </c>
      <c r="C52" s="275" t="s">
        <v>144</v>
      </c>
      <c r="D52" s="367">
        <f t="shared" si="0"/>
        <v>0.04</v>
      </c>
      <c r="E52" s="367">
        <v>0.04</v>
      </c>
      <c r="F52" s="367">
        <v>0.04</v>
      </c>
      <c r="G52" s="367">
        <v>0.04</v>
      </c>
      <c r="H52" s="367">
        <v>0.04</v>
      </c>
    </row>
    <row r="53" spans="1:8" s="141" customFormat="1" x14ac:dyDescent="0.2">
      <c r="A53" s="271" t="s">
        <v>145</v>
      </c>
      <c r="B53" s="272" t="s">
        <v>146</v>
      </c>
      <c r="C53" s="275" t="s">
        <v>147</v>
      </c>
      <c r="D53" s="367">
        <f t="shared" si="0"/>
        <v>0.09</v>
      </c>
      <c r="E53" s="367">
        <v>0.05</v>
      </c>
      <c r="F53" s="367">
        <v>0.06</v>
      </c>
      <c r="G53" s="367">
        <v>7.0000000000000007E-2</v>
      </c>
      <c r="H53" s="367">
        <v>0.09</v>
      </c>
    </row>
    <row r="54" spans="1:8" s="141" customFormat="1" x14ac:dyDescent="0.2">
      <c r="A54" s="271" t="s">
        <v>148</v>
      </c>
      <c r="B54" s="272" t="s">
        <v>149</v>
      </c>
      <c r="C54" s="275" t="s">
        <v>150</v>
      </c>
      <c r="D54" s="367">
        <f t="shared" si="0"/>
        <v>0.06</v>
      </c>
      <c r="E54" s="367">
        <v>7.0000000000000007E-2</v>
      </c>
      <c r="F54" s="367">
        <v>7.0000000000000007E-2</v>
      </c>
      <c r="G54" s="367">
        <v>7.0000000000000007E-2</v>
      </c>
      <c r="H54" s="367">
        <v>0.06</v>
      </c>
    </row>
    <row r="55" spans="1:8" s="141" customFormat="1" x14ac:dyDescent="0.2">
      <c r="A55" s="271" t="s">
        <v>151</v>
      </c>
      <c r="B55" s="272" t="s">
        <v>152</v>
      </c>
      <c r="C55" s="275" t="s">
        <v>153</v>
      </c>
      <c r="D55" s="367">
        <f t="shared" si="0"/>
        <v>0.12</v>
      </c>
      <c r="E55" s="367">
        <v>0.08</v>
      </c>
      <c r="F55" s="367">
        <v>0.12</v>
      </c>
      <c r="G55" s="367">
        <v>0.11</v>
      </c>
      <c r="H55" s="367">
        <v>0.12</v>
      </c>
    </row>
    <row r="56" spans="1:8" s="141" customFormat="1" x14ac:dyDescent="0.2">
      <c r="A56" s="271" t="s">
        <v>154</v>
      </c>
      <c r="B56" s="272" t="s">
        <v>155</v>
      </c>
      <c r="C56" s="275" t="s">
        <v>156</v>
      </c>
      <c r="D56" s="367">
        <f t="shared" si="0"/>
        <v>0.01</v>
      </c>
      <c r="E56" s="367">
        <v>0.03</v>
      </c>
      <c r="F56" s="367">
        <v>0.03</v>
      </c>
      <c r="G56" s="367" t="s">
        <v>453</v>
      </c>
      <c r="H56" s="367">
        <v>0.01</v>
      </c>
    </row>
    <row r="57" spans="1:8" s="141" customFormat="1" x14ac:dyDescent="0.2">
      <c r="A57" s="271" t="s">
        <v>450</v>
      </c>
      <c r="B57" s="272" t="s">
        <v>451</v>
      </c>
      <c r="C57" s="275" t="s">
        <v>452</v>
      </c>
      <c r="D57" s="367" t="str">
        <f t="shared" si="0"/>
        <v>-</v>
      </c>
      <c r="E57" s="367" t="s">
        <v>453</v>
      </c>
      <c r="F57" s="367" t="s">
        <v>453</v>
      </c>
      <c r="G57" s="367" t="s">
        <v>453</v>
      </c>
      <c r="H57" s="367" t="s">
        <v>453</v>
      </c>
    </row>
    <row r="58" spans="1:8" s="141" customFormat="1" x14ac:dyDescent="0.2">
      <c r="A58" s="271" t="s">
        <v>157</v>
      </c>
      <c r="B58" s="272" t="s">
        <v>158</v>
      </c>
      <c r="C58" s="275" t="s">
        <v>159</v>
      </c>
      <c r="D58" s="367">
        <f t="shared" si="0"/>
        <v>0.14000000000000001</v>
      </c>
      <c r="E58" s="367" t="s">
        <v>453</v>
      </c>
      <c r="F58" s="367">
        <v>0.14000000000000001</v>
      </c>
      <c r="G58" s="367">
        <v>0.13</v>
      </c>
      <c r="H58" s="367">
        <v>0.14000000000000001</v>
      </c>
    </row>
    <row r="59" spans="1:8" s="141" customFormat="1" x14ac:dyDescent="0.2">
      <c r="A59" s="271" t="s">
        <v>160</v>
      </c>
      <c r="B59" s="272" t="s">
        <v>161</v>
      </c>
      <c r="C59" s="275" t="s">
        <v>162</v>
      </c>
      <c r="D59" s="367">
        <f t="shared" si="0"/>
        <v>0.05</v>
      </c>
      <c r="E59" s="367">
        <v>0.03</v>
      </c>
      <c r="F59" s="367">
        <v>0.04</v>
      </c>
      <c r="G59" s="367">
        <v>0.04</v>
      </c>
      <c r="H59" s="367">
        <v>0.05</v>
      </c>
    </row>
    <row r="60" spans="1:8" s="141" customFormat="1" x14ac:dyDescent="0.2">
      <c r="A60" s="271" t="s">
        <v>163</v>
      </c>
      <c r="B60" s="272" t="s">
        <v>164</v>
      </c>
      <c r="C60" s="275" t="s">
        <v>165</v>
      </c>
      <c r="D60" s="367">
        <f t="shared" si="0"/>
        <v>0.05</v>
      </c>
      <c r="E60" s="367">
        <v>0.05</v>
      </c>
      <c r="F60" s="367">
        <v>0.05</v>
      </c>
      <c r="G60" s="367">
        <v>0.05</v>
      </c>
      <c r="H60" s="367">
        <v>0.05</v>
      </c>
    </row>
    <row r="61" spans="1:8" s="141" customFormat="1" x14ac:dyDescent="0.2">
      <c r="A61" s="271" t="s">
        <v>166</v>
      </c>
      <c r="B61" s="272" t="s">
        <v>167</v>
      </c>
      <c r="C61" s="275" t="s">
        <v>168</v>
      </c>
      <c r="D61" s="367">
        <f t="shared" si="0"/>
        <v>0.01</v>
      </c>
      <c r="E61" s="367">
        <v>0.02</v>
      </c>
      <c r="F61" s="367">
        <v>0.01</v>
      </c>
      <c r="G61" s="367">
        <v>0.01</v>
      </c>
      <c r="H61" s="367">
        <v>0.01</v>
      </c>
    </row>
    <row r="62" spans="1:8" s="141" customFormat="1" x14ac:dyDescent="0.2">
      <c r="A62" s="271" t="s">
        <v>169</v>
      </c>
      <c r="B62" s="272" t="s">
        <v>170</v>
      </c>
      <c r="C62" s="275" t="s">
        <v>171</v>
      </c>
      <c r="D62" s="367">
        <f t="shared" si="0"/>
        <v>0.08</v>
      </c>
      <c r="E62" s="367">
        <v>7.0000000000000007E-2</v>
      </c>
      <c r="F62" s="367">
        <v>7.0000000000000007E-2</v>
      </c>
      <c r="G62" s="367">
        <v>0.08</v>
      </c>
      <c r="H62" s="367">
        <v>0.08</v>
      </c>
    </row>
    <row r="63" spans="1:8" s="141" customFormat="1" x14ac:dyDescent="0.2">
      <c r="A63" s="271" t="s">
        <v>172</v>
      </c>
      <c r="B63" s="272" t="s">
        <v>173</v>
      </c>
      <c r="C63" s="275" t="s">
        <v>174</v>
      </c>
      <c r="D63" s="367">
        <f t="shared" si="0"/>
        <v>0.02</v>
      </c>
      <c r="E63" s="367">
        <v>0.05</v>
      </c>
      <c r="F63" s="367">
        <v>0.04</v>
      </c>
      <c r="G63" s="367">
        <v>0.03</v>
      </c>
      <c r="H63" s="367">
        <v>0.02</v>
      </c>
    </row>
    <row r="64" spans="1:8" s="141" customFormat="1" x14ac:dyDescent="0.2">
      <c r="A64" s="271" t="s">
        <v>175</v>
      </c>
      <c r="B64" s="272" t="s">
        <v>176</v>
      </c>
      <c r="C64" s="275" t="s">
        <v>177</v>
      </c>
      <c r="D64" s="367">
        <f t="shared" si="0"/>
        <v>0.06</v>
      </c>
      <c r="E64" s="367">
        <v>0.1</v>
      </c>
      <c r="F64" s="367">
        <v>7.0000000000000007E-2</v>
      </c>
      <c r="G64" s="367">
        <v>0.06</v>
      </c>
      <c r="H64" s="367">
        <v>0.06</v>
      </c>
    </row>
    <row r="65" spans="1:8" s="141" customFormat="1" x14ac:dyDescent="0.2">
      <c r="A65" s="271" t="s">
        <v>178</v>
      </c>
      <c r="B65" s="272" t="s">
        <v>179</v>
      </c>
      <c r="C65" s="275" t="s">
        <v>180</v>
      </c>
      <c r="D65" s="367">
        <f t="shared" si="0"/>
        <v>0.03</v>
      </c>
      <c r="E65" s="367">
        <v>0.02</v>
      </c>
      <c r="F65" s="367">
        <v>0.02</v>
      </c>
      <c r="G65" s="367">
        <v>0.03</v>
      </c>
      <c r="H65" s="367">
        <v>0.03</v>
      </c>
    </row>
    <row r="66" spans="1:8" s="141" customFormat="1" x14ac:dyDescent="0.2">
      <c r="A66" s="271" t="s">
        <v>181</v>
      </c>
      <c r="B66" s="272" t="s">
        <v>182</v>
      </c>
      <c r="C66" s="275" t="s">
        <v>183</v>
      </c>
      <c r="D66" s="367">
        <f t="shared" si="0"/>
        <v>0.06</v>
      </c>
      <c r="E66" s="367">
        <v>0.06</v>
      </c>
      <c r="F66" s="367">
        <v>0.03</v>
      </c>
      <c r="G66" s="367">
        <v>0.06</v>
      </c>
      <c r="H66" s="367">
        <v>0.06</v>
      </c>
    </row>
    <row r="67" spans="1:8" s="141" customFormat="1" x14ac:dyDescent="0.2">
      <c r="A67" s="271" t="s">
        <v>184</v>
      </c>
      <c r="B67" s="272" t="s">
        <v>185</v>
      </c>
      <c r="C67" s="275" t="s">
        <v>186</v>
      </c>
      <c r="D67" s="367">
        <f t="shared" si="0"/>
        <v>0.12</v>
      </c>
      <c r="E67" s="367">
        <v>0.12</v>
      </c>
      <c r="F67" s="367">
        <v>0.08</v>
      </c>
      <c r="G67" s="367">
        <v>0.11</v>
      </c>
      <c r="H67" s="367">
        <v>0.12</v>
      </c>
    </row>
    <row r="68" spans="1:8" s="141" customFormat="1" x14ac:dyDescent="0.2">
      <c r="A68" s="271" t="s">
        <v>187</v>
      </c>
      <c r="B68" s="272" t="s">
        <v>188</v>
      </c>
      <c r="C68" s="275" t="s">
        <v>189</v>
      </c>
      <c r="D68" s="367">
        <f t="shared" si="0"/>
        <v>0.05</v>
      </c>
      <c r="E68" s="367">
        <v>0.08</v>
      </c>
      <c r="F68" s="367">
        <v>0.09</v>
      </c>
      <c r="G68" s="367">
        <v>0.1</v>
      </c>
      <c r="H68" s="367">
        <v>0.05</v>
      </c>
    </row>
    <row r="69" spans="1:8" s="141" customFormat="1" x14ac:dyDescent="0.2">
      <c r="A69" s="271" t="s">
        <v>190</v>
      </c>
      <c r="B69" s="272" t="s">
        <v>191</v>
      </c>
      <c r="C69" s="275" t="s">
        <v>192</v>
      </c>
      <c r="D69" s="367">
        <f t="shared" si="0"/>
        <v>0.11</v>
      </c>
      <c r="E69" s="367">
        <v>0.06</v>
      </c>
      <c r="F69" s="367">
        <v>0.08</v>
      </c>
      <c r="G69" s="367">
        <v>0.09</v>
      </c>
      <c r="H69" s="367">
        <v>0.11</v>
      </c>
    </row>
    <row r="70" spans="1:8" s="141" customFormat="1" x14ac:dyDescent="0.2">
      <c r="A70" s="271" t="s">
        <v>193</v>
      </c>
      <c r="B70" s="272" t="s">
        <v>194</v>
      </c>
      <c r="C70" s="275" t="s">
        <v>195</v>
      </c>
      <c r="D70" s="367">
        <f t="shared" ref="D70:D133" si="1">H70</f>
        <v>0.06</v>
      </c>
      <c r="E70" s="367">
        <v>0.04</v>
      </c>
      <c r="F70" s="367">
        <v>0.02</v>
      </c>
      <c r="G70" s="367">
        <v>0.04</v>
      </c>
      <c r="H70" s="367">
        <v>0.06</v>
      </c>
    </row>
    <row r="71" spans="1:8" s="141" customFormat="1" x14ac:dyDescent="0.2">
      <c r="A71" s="271" t="s">
        <v>196</v>
      </c>
      <c r="B71" s="272" t="s">
        <v>197</v>
      </c>
      <c r="C71" s="275" t="s">
        <v>198</v>
      </c>
      <c r="D71" s="367">
        <f t="shared" si="1"/>
        <v>0.03</v>
      </c>
      <c r="E71" s="367">
        <v>0.01</v>
      </c>
      <c r="F71" s="367">
        <v>0.01</v>
      </c>
      <c r="G71" s="367">
        <v>0.03</v>
      </c>
      <c r="H71" s="367">
        <v>0.03</v>
      </c>
    </row>
    <row r="72" spans="1:8" s="141" customFormat="1" x14ac:dyDescent="0.2">
      <c r="A72" s="271" t="s">
        <v>199</v>
      </c>
      <c r="B72" s="272" t="s">
        <v>200</v>
      </c>
      <c r="C72" s="275" t="s">
        <v>201</v>
      </c>
      <c r="D72" s="367">
        <f t="shared" si="1"/>
        <v>0.08</v>
      </c>
      <c r="E72" s="367">
        <v>0.09</v>
      </c>
      <c r="F72" s="367">
        <v>0.1</v>
      </c>
      <c r="G72" s="367">
        <v>0.09</v>
      </c>
      <c r="H72" s="367">
        <v>0.08</v>
      </c>
    </row>
    <row r="73" spans="1:8" s="141" customFormat="1" x14ac:dyDescent="0.2">
      <c r="A73" s="271" t="s">
        <v>202</v>
      </c>
      <c r="B73" s="272" t="s">
        <v>203</v>
      </c>
      <c r="C73" s="275" t="s">
        <v>204</v>
      </c>
      <c r="D73" s="367">
        <f t="shared" si="1"/>
        <v>0.05</v>
      </c>
      <c r="E73" s="367">
        <v>0.04</v>
      </c>
      <c r="F73" s="367">
        <v>0.05</v>
      </c>
      <c r="G73" s="367">
        <v>0.06</v>
      </c>
      <c r="H73" s="367">
        <v>0.05</v>
      </c>
    </row>
    <row r="74" spans="1:8" s="141" customFormat="1" x14ac:dyDescent="0.2">
      <c r="A74" s="271" t="s">
        <v>205</v>
      </c>
      <c r="B74" s="272" t="s">
        <v>206</v>
      </c>
      <c r="C74" s="275" t="s">
        <v>207</v>
      </c>
      <c r="D74" s="367">
        <f t="shared" si="1"/>
        <v>0.02</v>
      </c>
      <c r="E74" s="367">
        <v>0.04</v>
      </c>
      <c r="F74" s="367">
        <v>0.04</v>
      </c>
      <c r="G74" s="367">
        <v>0.03</v>
      </c>
      <c r="H74" s="367">
        <v>0.02</v>
      </c>
    </row>
    <row r="75" spans="1:8" s="141" customFormat="1" x14ac:dyDescent="0.2">
      <c r="A75" s="271" t="s">
        <v>208</v>
      </c>
      <c r="B75" s="272" t="s">
        <v>209</v>
      </c>
      <c r="C75" s="275" t="s">
        <v>210</v>
      </c>
      <c r="D75" s="367">
        <f t="shared" si="1"/>
        <v>7.0000000000000007E-2</v>
      </c>
      <c r="E75" s="367">
        <v>0.05</v>
      </c>
      <c r="F75" s="367">
        <v>0.04</v>
      </c>
      <c r="G75" s="367">
        <v>0.02</v>
      </c>
      <c r="H75" s="367">
        <v>7.0000000000000007E-2</v>
      </c>
    </row>
    <row r="76" spans="1:8" s="141" customFormat="1" x14ac:dyDescent="0.2">
      <c r="A76" s="271" t="s">
        <v>211</v>
      </c>
      <c r="B76" s="272" t="s">
        <v>212</v>
      </c>
      <c r="C76" s="275" t="s">
        <v>213</v>
      </c>
      <c r="D76" s="367">
        <f t="shared" si="1"/>
        <v>0.02</v>
      </c>
      <c r="E76" s="367">
        <v>0.02</v>
      </c>
      <c r="F76" s="367">
        <v>0.01</v>
      </c>
      <c r="G76" s="367">
        <v>0.02</v>
      </c>
      <c r="H76" s="367">
        <v>0.02</v>
      </c>
    </row>
    <row r="77" spans="1:8" s="141" customFormat="1" x14ac:dyDescent="0.2">
      <c r="A77" s="271" t="s">
        <v>214</v>
      </c>
      <c r="B77" s="272" t="s">
        <v>215</v>
      </c>
      <c r="C77" s="275" t="s">
        <v>216</v>
      </c>
      <c r="D77" s="367">
        <f t="shared" si="1"/>
        <v>7.0000000000000007E-2</v>
      </c>
      <c r="E77" s="367">
        <v>0.06</v>
      </c>
      <c r="F77" s="367">
        <v>0.06</v>
      </c>
      <c r="G77" s="367">
        <v>7.0000000000000007E-2</v>
      </c>
      <c r="H77" s="367">
        <v>7.0000000000000007E-2</v>
      </c>
    </row>
    <row r="78" spans="1:8" s="141" customFormat="1" x14ac:dyDescent="0.2">
      <c r="A78" s="271" t="s">
        <v>217</v>
      </c>
      <c r="B78" s="272" t="s">
        <v>218</v>
      </c>
      <c r="C78" s="275" t="s">
        <v>219</v>
      </c>
      <c r="D78" s="367">
        <f t="shared" si="1"/>
        <v>0.06</v>
      </c>
      <c r="E78" s="367">
        <v>0.05</v>
      </c>
      <c r="F78" s="367">
        <v>0.04</v>
      </c>
      <c r="G78" s="367">
        <v>0.05</v>
      </c>
      <c r="H78" s="367">
        <v>0.06</v>
      </c>
    </row>
    <row r="79" spans="1:8" s="141" customFormat="1" x14ac:dyDescent="0.2">
      <c r="A79" s="271" t="s">
        <v>220</v>
      </c>
      <c r="B79" s="272" t="s">
        <v>221</v>
      </c>
      <c r="C79" s="275" t="s">
        <v>222</v>
      </c>
      <c r="D79" s="367">
        <f t="shared" si="1"/>
        <v>0.03</v>
      </c>
      <c r="E79" s="367">
        <v>0.03</v>
      </c>
      <c r="F79" s="367">
        <v>0.06</v>
      </c>
      <c r="G79" s="367">
        <v>0.05</v>
      </c>
      <c r="H79" s="367">
        <v>0.03</v>
      </c>
    </row>
    <row r="80" spans="1:8" s="141" customFormat="1" x14ac:dyDescent="0.2">
      <c r="A80" s="271" t="s">
        <v>223</v>
      </c>
      <c r="B80" s="272" t="s">
        <v>224</v>
      </c>
      <c r="C80" s="275" t="s">
        <v>225</v>
      </c>
      <c r="D80" s="367">
        <f t="shared" si="1"/>
        <v>0.06</v>
      </c>
      <c r="E80" s="367">
        <v>0.05</v>
      </c>
      <c r="F80" s="367">
        <v>0.06</v>
      </c>
      <c r="G80" s="367">
        <v>7.0000000000000007E-2</v>
      </c>
      <c r="H80" s="367">
        <v>0.06</v>
      </c>
    </row>
    <row r="81" spans="1:8" s="141" customFormat="1" x14ac:dyDescent="0.2">
      <c r="A81" s="271" t="s">
        <v>226</v>
      </c>
      <c r="B81" s="272" t="s">
        <v>227</v>
      </c>
      <c r="C81" s="275" t="s">
        <v>228</v>
      </c>
      <c r="D81" s="367">
        <f t="shared" si="1"/>
        <v>7.0000000000000007E-2</v>
      </c>
      <c r="E81" s="367">
        <v>0.03</v>
      </c>
      <c r="F81" s="367">
        <v>7.0000000000000007E-2</v>
      </c>
      <c r="G81" s="367">
        <v>0.06</v>
      </c>
      <c r="H81" s="367">
        <v>7.0000000000000007E-2</v>
      </c>
    </row>
    <row r="82" spans="1:8" s="141" customFormat="1" x14ac:dyDescent="0.2">
      <c r="A82" s="271" t="s">
        <v>229</v>
      </c>
      <c r="B82" s="272" t="s">
        <v>230</v>
      </c>
      <c r="C82" s="275" t="s">
        <v>231</v>
      </c>
      <c r="D82" s="367">
        <f t="shared" si="1"/>
        <v>0.1</v>
      </c>
      <c r="E82" s="367">
        <v>0.06</v>
      </c>
      <c r="F82" s="367">
        <v>0.13</v>
      </c>
      <c r="G82" s="367">
        <v>0.09</v>
      </c>
      <c r="H82" s="367">
        <v>0.1</v>
      </c>
    </row>
    <row r="83" spans="1:8" s="141" customFormat="1" x14ac:dyDescent="0.2">
      <c r="A83" s="271" t="s">
        <v>232</v>
      </c>
      <c r="B83" s="272" t="s">
        <v>233</v>
      </c>
      <c r="C83" s="275" t="s">
        <v>234</v>
      </c>
      <c r="D83" s="367" t="str">
        <f t="shared" si="1"/>
        <v>-</v>
      </c>
      <c r="E83" s="367">
        <v>0</v>
      </c>
      <c r="F83" s="367" t="s">
        <v>453</v>
      </c>
      <c r="G83" s="367" t="s">
        <v>453</v>
      </c>
      <c r="H83" s="367" t="s">
        <v>453</v>
      </c>
    </row>
    <row r="84" spans="1:8" s="141" customFormat="1" x14ac:dyDescent="0.2">
      <c r="A84" s="271" t="s">
        <v>235</v>
      </c>
      <c r="B84" s="272" t="s">
        <v>236</v>
      </c>
      <c r="C84" s="275" t="s">
        <v>237</v>
      </c>
      <c r="D84" s="367">
        <f t="shared" si="1"/>
        <v>7.0000000000000007E-2</v>
      </c>
      <c r="E84" s="367">
        <v>0.04</v>
      </c>
      <c r="F84" s="367">
        <v>0.04</v>
      </c>
      <c r="G84" s="367">
        <v>0.06</v>
      </c>
      <c r="H84" s="367">
        <v>7.0000000000000007E-2</v>
      </c>
    </row>
    <row r="85" spans="1:8" s="141" customFormat="1" x14ac:dyDescent="0.2">
      <c r="A85" s="271" t="s">
        <v>238</v>
      </c>
      <c r="B85" s="272" t="s">
        <v>239</v>
      </c>
      <c r="C85" s="275" t="s">
        <v>240</v>
      </c>
      <c r="D85" s="367">
        <f t="shared" si="1"/>
        <v>0.05</v>
      </c>
      <c r="E85" s="367">
        <v>0.02</v>
      </c>
      <c r="F85" s="367">
        <v>0.05</v>
      </c>
      <c r="G85" s="367">
        <v>0.05</v>
      </c>
      <c r="H85" s="367">
        <v>0.05</v>
      </c>
    </row>
    <row r="86" spans="1:8" s="141" customFormat="1" x14ac:dyDescent="0.2">
      <c r="A86" s="271" t="s">
        <v>241</v>
      </c>
      <c r="B86" s="272" t="s">
        <v>242</v>
      </c>
      <c r="C86" s="275" t="s">
        <v>243</v>
      </c>
      <c r="D86" s="367">
        <f t="shared" si="1"/>
        <v>0.05</v>
      </c>
      <c r="E86" s="367">
        <v>0.05</v>
      </c>
      <c r="F86" s="367">
        <v>0.04</v>
      </c>
      <c r="G86" s="367">
        <v>0.05</v>
      </c>
      <c r="H86" s="367">
        <v>0.05</v>
      </c>
    </row>
    <row r="87" spans="1:8" s="141" customFormat="1" x14ac:dyDescent="0.2">
      <c r="A87" s="271" t="s">
        <v>244</v>
      </c>
      <c r="B87" s="272" t="s">
        <v>245</v>
      </c>
      <c r="C87" s="275" t="s">
        <v>246</v>
      </c>
      <c r="D87" s="367">
        <f t="shared" si="1"/>
        <v>7.0000000000000007E-2</v>
      </c>
      <c r="E87" s="367">
        <v>0.04</v>
      </c>
      <c r="F87" s="367">
        <v>0.02</v>
      </c>
      <c r="G87" s="367">
        <v>0.05</v>
      </c>
      <c r="H87" s="367">
        <v>7.0000000000000007E-2</v>
      </c>
    </row>
    <row r="88" spans="1:8" s="141" customFormat="1" x14ac:dyDescent="0.2">
      <c r="A88" s="271" t="s">
        <v>247</v>
      </c>
      <c r="B88" s="272" t="s">
        <v>248</v>
      </c>
      <c r="C88" s="275" t="s">
        <v>249</v>
      </c>
      <c r="D88" s="367" t="str">
        <f t="shared" si="1"/>
        <v>-</v>
      </c>
      <c r="E88" s="367">
        <v>0.03</v>
      </c>
      <c r="F88" s="367">
        <v>0.05</v>
      </c>
      <c r="G88" s="367">
        <v>0.06</v>
      </c>
      <c r="H88" s="367" t="s">
        <v>453</v>
      </c>
    </row>
    <row r="89" spans="1:8" s="141" customFormat="1" x14ac:dyDescent="0.2">
      <c r="A89" s="271" t="s">
        <v>250</v>
      </c>
      <c r="B89" s="272" t="s">
        <v>251</v>
      </c>
      <c r="C89" s="275" t="s">
        <v>252</v>
      </c>
      <c r="D89" s="367">
        <f t="shared" si="1"/>
        <v>7.0000000000000007E-2</v>
      </c>
      <c r="E89" s="367">
        <v>0.03</v>
      </c>
      <c r="F89" s="367">
        <v>0.02</v>
      </c>
      <c r="G89" s="367">
        <v>0.05</v>
      </c>
      <c r="H89" s="367">
        <v>7.0000000000000007E-2</v>
      </c>
    </row>
    <row r="90" spans="1:8" s="141" customFormat="1" x14ac:dyDescent="0.2">
      <c r="A90" s="271" t="s">
        <v>253</v>
      </c>
      <c r="B90" s="272" t="s">
        <v>254</v>
      </c>
      <c r="C90" s="275" t="s">
        <v>255</v>
      </c>
      <c r="D90" s="367">
        <f t="shared" si="1"/>
        <v>0.1</v>
      </c>
      <c r="E90" s="367">
        <v>0.01</v>
      </c>
      <c r="F90" s="367">
        <v>0.1</v>
      </c>
      <c r="G90" s="367">
        <v>0.13</v>
      </c>
      <c r="H90" s="367">
        <v>0.1</v>
      </c>
    </row>
    <row r="91" spans="1:8" s="141" customFormat="1" x14ac:dyDescent="0.2">
      <c r="A91" s="271" t="s">
        <v>256</v>
      </c>
      <c r="B91" s="272" t="s">
        <v>257</v>
      </c>
      <c r="C91" s="275" t="s">
        <v>258</v>
      </c>
      <c r="D91" s="367">
        <f t="shared" si="1"/>
        <v>0.02</v>
      </c>
      <c r="E91" s="367">
        <v>0.03</v>
      </c>
      <c r="F91" s="367" t="s">
        <v>453</v>
      </c>
      <c r="G91" s="367">
        <v>0.02</v>
      </c>
      <c r="H91" s="367">
        <v>0.02</v>
      </c>
    </row>
    <row r="92" spans="1:8" s="141" customFormat="1" x14ac:dyDescent="0.2">
      <c r="A92" s="271" t="s">
        <v>259</v>
      </c>
      <c r="B92" s="272" t="s">
        <v>260</v>
      </c>
      <c r="C92" s="275" t="s">
        <v>261</v>
      </c>
      <c r="D92" s="367">
        <f t="shared" si="1"/>
        <v>7.0000000000000007E-2</v>
      </c>
      <c r="E92" s="367">
        <v>0.05</v>
      </c>
      <c r="F92" s="367">
        <v>0.05</v>
      </c>
      <c r="G92" s="367">
        <v>0.06</v>
      </c>
      <c r="H92" s="367">
        <v>7.0000000000000007E-2</v>
      </c>
    </row>
    <row r="93" spans="1:8" s="141" customFormat="1" x14ac:dyDescent="0.2">
      <c r="A93" s="271" t="s">
        <v>262</v>
      </c>
      <c r="B93" s="272" t="s">
        <v>263</v>
      </c>
      <c r="C93" s="275" t="s">
        <v>264</v>
      </c>
      <c r="D93" s="367">
        <f t="shared" si="1"/>
        <v>0.08</v>
      </c>
      <c r="E93" s="367">
        <v>7.0000000000000007E-2</v>
      </c>
      <c r="F93" s="367">
        <v>0.08</v>
      </c>
      <c r="G93" s="367">
        <v>0.09</v>
      </c>
      <c r="H93" s="367">
        <v>0.08</v>
      </c>
    </row>
    <row r="94" spans="1:8" s="141" customFormat="1" x14ac:dyDescent="0.2">
      <c r="A94" s="271" t="s">
        <v>265</v>
      </c>
      <c r="B94" s="272" t="s">
        <v>266</v>
      </c>
      <c r="C94" s="275" t="s">
        <v>267</v>
      </c>
      <c r="D94" s="367">
        <f t="shared" si="1"/>
        <v>0.11</v>
      </c>
      <c r="E94" s="367">
        <v>7.0000000000000007E-2</v>
      </c>
      <c r="F94" s="367">
        <v>0.1</v>
      </c>
      <c r="G94" s="367">
        <v>0.11</v>
      </c>
      <c r="H94" s="367">
        <v>0.11</v>
      </c>
    </row>
    <row r="95" spans="1:8" s="141" customFormat="1" x14ac:dyDescent="0.2">
      <c r="A95" s="271" t="s">
        <v>268</v>
      </c>
      <c r="B95" s="272" t="s">
        <v>269</v>
      </c>
      <c r="C95" s="275" t="s">
        <v>270</v>
      </c>
      <c r="D95" s="367">
        <f t="shared" si="1"/>
        <v>7.0000000000000007E-2</v>
      </c>
      <c r="E95" s="367">
        <v>0.05</v>
      </c>
      <c r="F95" s="367">
        <v>0.06</v>
      </c>
      <c r="G95" s="367">
        <v>7.0000000000000007E-2</v>
      </c>
      <c r="H95" s="367">
        <v>7.0000000000000007E-2</v>
      </c>
    </row>
    <row r="96" spans="1:8" s="141" customFormat="1" x14ac:dyDescent="0.2">
      <c r="A96" s="271" t="s">
        <v>271</v>
      </c>
      <c r="B96" s="272" t="s">
        <v>272</v>
      </c>
      <c r="C96" s="275" t="s">
        <v>273</v>
      </c>
      <c r="D96" s="367">
        <f t="shared" si="1"/>
        <v>0.05</v>
      </c>
      <c r="E96" s="367">
        <v>0.04</v>
      </c>
      <c r="F96" s="367">
        <v>0.05</v>
      </c>
      <c r="G96" s="367">
        <v>0.05</v>
      </c>
      <c r="H96" s="367">
        <v>0.05</v>
      </c>
    </row>
    <row r="97" spans="1:8" s="141" customFormat="1" x14ac:dyDescent="0.2">
      <c r="A97" s="271" t="s">
        <v>274</v>
      </c>
      <c r="B97" s="272" t="s">
        <v>275</v>
      </c>
      <c r="C97" s="276" t="s">
        <v>276</v>
      </c>
      <c r="D97" s="367">
        <f t="shared" si="1"/>
        <v>0.05</v>
      </c>
      <c r="E97" s="367">
        <v>0.04</v>
      </c>
      <c r="F97" s="367">
        <v>0.05</v>
      </c>
      <c r="G97" s="367">
        <v>7.0000000000000007E-2</v>
      </c>
      <c r="H97" s="367">
        <v>0.05</v>
      </c>
    </row>
    <row r="98" spans="1:8" s="141" customFormat="1" x14ac:dyDescent="0.2">
      <c r="A98" s="271" t="s">
        <v>277</v>
      </c>
      <c r="B98" s="272" t="s">
        <v>278</v>
      </c>
      <c r="C98" s="275" t="s">
        <v>279</v>
      </c>
      <c r="D98" s="367">
        <f t="shared" si="1"/>
        <v>0.1</v>
      </c>
      <c r="E98" s="367">
        <v>0.11</v>
      </c>
      <c r="F98" s="367">
        <v>0.14000000000000001</v>
      </c>
      <c r="G98" s="367">
        <v>0.09</v>
      </c>
      <c r="H98" s="367">
        <v>0.1</v>
      </c>
    </row>
    <row r="99" spans="1:8" s="141" customFormat="1" x14ac:dyDescent="0.2">
      <c r="A99" s="271" t="s">
        <v>280</v>
      </c>
      <c r="B99" s="272" t="s">
        <v>281</v>
      </c>
      <c r="C99" s="275" t="s">
        <v>282</v>
      </c>
      <c r="D99" s="367">
        <f t="shared" si="1"/>
        <v>0.17</v>
      </c>
      <c r="E99" s="367">
        <v>0.19</v>
      </c>
      <c r="F99" s="367">
        <v>0.19</v>
      </c>
      <c r="G99" s="367">
        <v>0.21</v>
      </c>
      <c r="H99" s="367">
        <v>0.17</v>
      </c>
    </row>
    <row r="100" spans="1:8" s="141" customFormat="1" x14ac:dyDescent="0.2">
      <c r="A100" s="271" t="s">
        <v>283</v>
      </c>
      <c r="B100" s="272" t="s">
        <v>284</v>
      </c>
      <c r="C100" s="275" t="s">
        <v>285</v>
      </c>
      <c r="D100" s="367">
        <f t="shared" si="1"/>
        <v>0.03</v>
      </c>
      <c r="E100" s="367">
        <v>0.06</v>
      </c>
      <c r="F100" s="367">
        <v>0.05</v>
      </c>
      <c r="G100" s="367">
        <v>0.06</v>
      </c>
      <c r="H100" s="367">
        <v>0.03</v>
      </c>
    </row>
    <row r="101" spans="1:8" s="141" customFormat="1" x14ac:dyDescent="0.2">
      <c r="A101" s="271" t="s">
        <v>286</v>
      </c>
      <c r="B101" s="272" t="s">
        <v>287</v>
      </c>
      <c r="C101" s="275" t="s">
        <v>288</v>
      </c>
      <c r="D101" s="367">
        <f t="shared" si="1"/>
        <v>0.16</v>
      </c>
      <c r="E101" s="367">
        <v>0.15</v>
      </c>
      <c r="F101" s="367">
        <v>0.17</v>
      </c>
      <c r="G101" s="367">
        <v>0.18</v>
      </c>
      <c r="H101" s="367">
        <v>0.16</v>
      </c>
    </row>
    <row r="102" spans="1:8" s="141" customFormat="1" x14ac:dyDescent="0.2">
      <c r="A102" s="271" t="s">
        <v>289</v>
      </c>
      <c r="B102" s="272" t="s">
        <v>290</v>
      </c>
      <c r="C102" s="275" t="s">
        <v>291</v>
      </c>
      <c r="D102" s="367">
        <f t="shared" si="1"/>
        <v>0.06</v>
      </c>
      <c r="E102" s="367">
        <v>0.08</v>
      </c>
      <c r="F102" s="367">
        <v>0.09</v>
      </c>
      <c r="G102" s="367">
        <v>7.0000000000000007E-2</v>
      </c>
      <c r="H102" s="367">
        <v>0.06</v>
      </c>
    </row>
    <row r="103" spans="1:8" s="141" customFormat="1" x14ac:dyDescent="0.2">
      <c r="A103" s="271" t="s">
        <v>444</v>
      </c>
      <c r="B103" s="272" t="s">
        <v>445</v>
      </c>
      <c r="C103" s="275" t="s">
        <v>446</v>
      </c>
      <c r="D103" s="367" t="str">
        <f t="shared" si="1"/>
        <v>-</v>
      </c>
      <c r="E103" s="367">
        <v>0</v>
      </c>
      <c r="F103" s="367" t="s">
        <v>453</v>
      </c>
      <c r="G103" s="367" t="s">
        <v>453</v>
      </c>
      <c r="H103" s="367" t="s">
        <v>453</v>
      </c>
    </row>
    <row r="104" spans="1:8" s="141" customFormat="1" x14ac:dyDescent="0.2">
      <c r="A104" s="271" t="s">
        <v>292</v>
      </c>
      <c r="B104" s="272" t="s">
        <v>293</v>
      </c>
      <c r="C104" s="275" t="s">
        <v>294</v>
      </c>
      <c r="D104" s="367">
        <f t="shared" si="1"/>
        <v>0.05</v>
      </c>
      <c r="E104" s="367">
        <v>0.09</v>
      </c>
      <c r="F104" s="367">
        <v>0.08</v>
      </c>
      <c r="G104" s="367">
        <v>0.08</v>
      </c>
      <c r="H104" s="367">
        <v>0.05</v>
      </c>
    </row>
    <row r="105" spans="1:8" s="141" customFormat="1" x14ac:dyDescent="0.2">
      <c r="A105" s="271" t="s">
        <v>295</v>
      </c>
      <c r="B105" s="272" t="s">
        <v>296</v>
      </c>
      <c r="C105" s="275" t="s">
        <v>297</v>
      </c>
      <c r="D105" s="367">
        <f t="shared" si="1"/>
        <v>0.11</v>
      </c>
      <c r="E105" s="367">
        <v>0.12</v>
      </c>
      <c r="F105" s="367">
        <v>0.13</v>
      </c>
      <c r="G105" s="367">
        <v>0.11</v>
      </c>
      <c r="H105" s="367">
        <v>0.11</v>
      </c>
    </row>
    <row r="106" spans="1:8" s="141" customFormat="1" x14ac:dyDescent="0.2">
      <c r="A106" s="271" t="s">
        <v>298</v>
      </c>
      <c r="B106" s="272" t="s">
        <v>299</v>
      </c>
      <c r="C106" s="275" t="s">
        <v>300</v>
      </c>
      <c r="D106" s="367">
        <f t="shared" si="1"/>
        <v>0.16</v>
      </c>
      <c r="E106" s="367">
        <v>0.12</v>
      </c>
      <c r="F106" s="367">
        <v>0.15</v>
      </c>
      <c r="G106" s="367">
        <v>0.16</v>
      </c>
      <c r="H106" s="367">
        <v>0.16</v>
      </c>
    </row>
    <row r="107" spans="1:8" s="141" customFormat="1" x14ac:dyDescent="0.2">
      <c r="A107" s="271" t="s">
        <v>301</v>
      </c>
      <c r="B107" s="272" t="s">
        <v>302</v>
      </c>
      <c r="C107" s="275" t="s">
        <v>303</v>
      </c>
      <c r="D107" s="367">
        <f t="shared" si="1"/>
        <v>7.0000000000000007E-2</v>
      </c>
      <c r="E107" s="367">
        <v>0.05</v>
      </c>
      <c r="F107" s="367">
        <v>0.06</v>
      </c>
      <c r="G107" s="367">
        <v>0.05</v>
      </c>
      <c r="H107" s="367">
        <v>7.0000000000000007E-2</v>
      </c>
    </row>
    <row r="108" spans="1:8" s="141" customFormat="1" x14ac:dyDescent="0.2">
      <c r="A108" s="271" t="s">
        <v>304</v>
      </c>
      <c r="B108" s="272" t="s">
        <v>305</v>
      </c>
      <c r="C108" s="275" t="s">
        <v>306</v>
      </c>
      <c r="D108" s="367">
        <f t="shared" si="1"/>
        <v>0.06</v>
      </c>
      <c r="E108" s="367">
        <v>0.05</v>
      </c>
      <c r="F108" s="367">
        <v>0.05</v>
      </c>
      <c r="G108" s="367">
        <v>0.06</v>
      </c>
      <c r="H108" s="367">
        <v>0.06</v>
      </c>
    </row>
    <row r="109" spans="1:8" s="141" customFormat="1" x14ac:dyDescent="0.2">
      <c r="A109" s="271" t="s">
        <v>307</v>
      </c>
      <c r="B109" s="272" t="s">
        <v>308</v>
      </c>
      <c r="C109" s="275" t="s">
        <v>309</v>
      </c>
      <c r="D109" s="367">
        <f t="shared" si="1"/>
        <v>0.05</v>
      </c>
      <c r="E109" s="367">
        <v>7.0000000000000007E-2</v>
      </c>
      <c r="F109" s="367">
        <v>7.0000000000000007E-2</v>
      </c>
      <c r="G109" s="367">
        <v>0.06</v>
      </c>
      <c r="H109" s="367">
        <v>0.05</v>
      </c>
    </row>
    <row r="110" spans="1:8" s="141" customFormat="1" x14ac:dyDescent="0.2">
      <c r="A110" s="271" t="s">
        <v>310</v>
      </c>
      <c r="B110" s="272" t="s">
        <v>311</v>
      </c>
      <c r="C110" s="275" t="s">
        <v>312</v>
      </c>
      <c r="D110" s="367">
        <f t="shared" si="1"/>
        <v>0.06</v>
      </c>
      <c r="E110" s="367">
        <v>0.05</v>
      </c>
      <c r="F110" s="367">
        <v>0.06</v>
      </c>
      <c r="G110" s="367">
        <v>0.04</v>
      </c>
      <c r="H110" s="367">
        <v>0.06</v>
      </c>
    </row>
    <row r="111" spans="1:8" s="141" customFormat="1" x14ac:dyDescent="0.2">
      <c r="A111" s="271" t="s">
        <v>313</v>
      </c>
      <c r="B111" s="272" t="s">
        <v>314</v>
      </c>
      <c r="C111" s="275" t="s">
        <v>315</v>
      </c>
      <c r="D111" s="367">
        <f t="shared" si="1"/>
        <v>0.19</v>
      </c>
      <c r="E111" s="367">
        <v>0.14000000000000001</v>
      </c>
      <c r="F111" s="367">
        <v>0.18</v>
      </c>
      <c r="G111" s="367">
        <v>0.18</v>
      </c>
      <c r="H111" s="367">
        <v>0.19</v>
      </c>
    </row>
    <row r="112" spans="1:8" s="141" customFormat="1" x14ac:dyDescent="0.2">
      <c r="A112" s="271" t="s">
        <v>316</v>
      </c>
      <c r="B112" s="272" t="s">
        <v>317</v>
      </c>
      <c r="C112" s="275" t="s">
        <v>318</v>
      </c>
      <c r="D112" s="367">
        <f t="shared" si="1"/>
        <v>0.08</v>
      </c>
      <c r="E112" s="367">
        <v>0.05</v>
      </c>
      <c r="F112" s="367">
        <v>7.0000000000000007E-2</v>
      </c>
      <c r="G112" s="367">
        <v>0.06</v>
      </c>
      <c r="H112" s="367">
        <v>0.08</v>
      </c>
    </row>
    <row r="113" spans="1:8" s="141" customFormat="1" x14ac:dyDescent="0.2">
      <c r="A113" s="271" t="s">
        <v>319</v>
      </c>
      <c r="B113" s="272" t="s">
        <v>320</v>
      </c>
      <c r="C113" s="275" t="s">
        <v>321</v>
      </c>
      <c r="D113" s="367">
        <f t="shared" si="1"/>
        <v>0.02</v>
      </c>
      <c r="E113" s="367">
        <v>0</v>
      </c>
      <c r="F113" s="367">
        <v>0.01</v>
      </c>
      <c r="G113" s="367">
        <v>0.04</v>
      </c>
      <c r="H113" s="367">
        <v>0.02</v>
      </c>
    </row>
    <row r="114" spans="1:8" s="141" customFormat="1" x14ac:dyDescent="0.2">
      <c r="A114" s="271" t="s">
        <v>322</v>
      </c>
      <c r="B114" s="272" t="s">
        <v>323</v>
      </c>
      <c r="C114" s="275" t="s">
        <v>324</v>
      </c>
      <c r="D114" s="367">
        <f t="shared" si="1"/>
        <v>0.09</v>
      </c>
      <c r="E114" s="367">
        <v>0.06</v>
      </c>
      <c r="F114" s="367" t="s">
        <v>453</v>
      </c>
      <c r="G114" s="367">
        <v>0.09</v>
      </c>
      <c r="H114" s="367">
        <v>0.09</v>
      </c>
    </row>
    <row r="115" spans="1:8" s="141" customFormat="1" x14ac:dyDescent="0.2">
      <c r="A115" s="271" t="s">
        <v>325</v>
      </c>
      <c r="B115" s="272" t="s">
        <v>326</v>
      </c>
      <c r="C115" s="275" t="s">
        <v>327</v>
      </c>
      <c r="D115" s="367">
        <f t="shared" si="1"/>
        <v>0.09</v>
      </c>
      <c r="E115" s="367">
        <v>0.06</v>
      </c>
      <c r="F115" s="367">
        <v>0.1</v>
      </c>
      <c r="G115" s="367">
        <v>0.11</v>
      </c>
      <c r="H115" s="367">
        <v>0.09</v>
      </c>
    </row>
    <row r="116" spans="1:8" s="141" customFormat="1" x14ac:dyDescent="0.2">
      <c r="A116" s="271" t="s">
        <v>328</v>
      </c>
      <c r="B116" s="272" t="s">
        <v>329</v>
      </c>
      <c r="C116" s="275" t="s">
        <v>330</v>
      </c>
      <c r="D116" s="367">
        <f t="shared" si="1"/>
        <v>0.11</v>
      </c>
      <c r="E116" s="367">
        <v>0.08</v>
      </c>
      <c r="F116" s="367">
        <v>7.0000000000000007E-2</v>
      </c>
      <c r="G116" s="367">
        <v>0.1</v>
      </c>
      <c r="H116" s="367">
        <v>0.11</v>
      </c>
    </row>
    <row r="117" spans="1:8" s="141" customFormat="1" x14ac:dyDescent="0.2">
      <c r="A117" s="271" t="s">
        <v>331</v>
      </c>
      <c r="B117" s="272" t="s">
        <v>332</v>
      </c>
      <c r="C117" s="275" t="s">
        <v>333</v>
      </c>
      <c r="D117" s="367">
        <f t="shared" si="1"/>
        <v>0.14000000000000001</v>
      </c>
      <c r="E117" s="367">
        <v>0.11</v>
      </c>
      <c r="F117" s="367">
        <v>0.15</v>
      </c>
      <c r="G117" s="367">
        <v>0.22</v>
      </c>
      <c r="H117" s="367">
        <v>0.14000000000000001</v>
      </c>
    </row>
    <row r="118" spans="1:8" s="141" customFormat="1" x14ac:dyDescent="0.2">
      <c r="A118" s="271" t="s">
        <v>334</v>
      </c>
      <c r="B118" s="272" t="s">
        <v>335</v>
      </c>
      <c r="C118" s="275" t="s">
        <v>336</v>
      </c>
      <c r="D118" s="367">
        <f t="shared" si="1"/>
        <v>0.05</v>
      </c>
      <c r="E118" s="367">
        <v>0.05</v>
      </c>
      <c r="F118" s="367">
        <v>0.04</v>
      </c>
      <c r="G118" s="367">
        <v>0.05</v>
      </c>
      <c r="H118" s="367">
        <v>0.05</v>
      </c>
    </row>
    <row r="119" spans="1:8" s="141" customFormat="1" x14ac:dyDescent="0.2">
      <c r="A119" s="271" t="s">
        <v>337</v>
      </c>
      <c r="B119" s="272" t="s">
        <v>338</v>
      </c>
      <c r="C119" s="275" t="s">
        <v>339</v>
      </c>
      <c r="D119" s="367">
        <f t="shared" si="1"/>
        <v>0.11</v>
      </c>
      <c r="E119" s="367">
        <v>7.0000000000000007E-2</v>
      </c>
      <c r="F119" s="367">
        <v>7.0000000000000007E-2</v>
      </c>
      <c r="G119" s="367">
        <v>0.1</v>
      </c>
      <c r="H119" s="367">
        <v>0.11</v>
      </c>
    </row>
    <row r="120" spans="1:8" s="141" customFormat="1" x14ac:dyDescent="0.2">
      <c r="A120" s="271" t="s">
        <v>340</v>
      </c>
      <c r="B120" s="272" t="s">
        <v>341</v>
      </c>
      <c r="C120" s="275" t="s">
        <v>342</v>
      </c>
      <c r="D120" s="367">
        <f t="shared" si="1"/>
        <v>0.1</v>
      </c>
      <c r="E120" s="367">
        <v>0.08</v>
      </c>
      <c r="F120" s="367">
        <v>0.11</v>
      </c>
      <c r="G120" s="367">
        <v>0.1</v>
      </c>
      <c r="H120" s="367">
        <v>0.1</v>
      </c>
    </row>
    <row r="121" spans="1:8" s="141" customFormat="1" x14ac:dyDescent="0.2">
      <c r="A121" s="271" t="s">
        <v>343</v>
      </c>
      <c r="B121" s="272" t="s">
        <v>344</v>
      </c>
      <c r="C121" s="275" t="s">
        <v>345</v>
      </c>
      <c r="D121" s="367">
        <f t="shared" si="1"/>
        <v>0.03</v>
      </c>
      <c r="E121" s="367">
        <v>0.03</v>
      </c>
      <c r="F121" s="367">
        <v>0.05</v>
      </c>
      <c r="G121" s="367">
        <v>0.03</v>
      </c>
      <c r="H121" s="367">
        <v>0.03</v>
      </c>
    </row>
    <row r="122" spans="1:8" s="141" customFormat="1" x14ac:dyDescent="0.2">
      <c r="A122" s="271" t="s">
        <v>346</v>
      </c>
      <c r="B122" s="272" t="s">
        <v>347</v>
      </c>
      <c r="C122" s="275" t="s">
        <v>348</v>
      </c>
      <c r="D122" s="367">
        <f t="shared" si="1"/>
        <v>0.14000000000000001</v>
      </c>
      <c r="E122" s="367">
        <v>0.04</v>
      </c>
      <c r="F122" s="367">
        <v>0.08</v>
      </c>
      <c r="G122" s="367">
        <v>0.13</v>
      </c>
      <c r="H122" s="367">
        <v>0.14000000000000001</v>
      </c>
    </row>
    <row r="123" spans="1:8" s="141" customFormat="1" x14ac:dyDescent="0.2">
      <c r="A123" s="271" t="s">
        <v>349</v>
      </c>
      <c r="B123" s="272" t="s">
        <v>350</v>
      </c>
      <c r="C123" s="275" t="s">
        <v>351</v>
      </c>
      <c r="D123" s="367">
        <f t="shared" si="1"/>
        <v>0.14000000000000001</v>
      </c>
      <c r="E123" s="367">
        <v>0.11</v>
      </c>
      <c r="F123" s="367">
        <v>0.1</v>
      </c>
      <c r="G123" s="367">
        <v>0.15</v>
      </c>
      <c r="H123" s="367">
        <v>0.14000000000000001</v>
      </c>
    </row>
    <row r="124" spans="1:8" s="141" customFormat="1" x14ac:dyDescent="0.2">
      <c r="A124" s="271" t="s">
        <v>352</v>
      </c>
      <c r="B124" s="272" t="s">
        <v>353</v>
      </c>
      <c r="C124" s="275" t="s">
        <v>354</v>
      </c>
      <c r="D124" s="367">
        <f t="shared" si="1"/>
        <v>0.06</v>
      </c>
      <c r="E124" s="367">
        <v>0.2</v>
      </c>
      <c r="F124" s="367">
        <v>0.08</v>
      </c>
      <c r="G124" s="367">
        <v>0.1</v>
      </c>
      <c r="H124" s="367">
        <v>0.06</v>
      </c>
    </row>
    <row r="125" spans="1:8" s="141" customFormat="1" x14ac:dyDescent="0.2">
      <c r="A125" s="271" t="s">
        <v>355</v>
      </c>
      <c r="B125" s="272" t="s">
        <v>356</v>
      </c>
      <c r="C125" s="275" t="s">
        <v>357</v>
      </c>
      <c r="D125" s="367">
        <f t="shared" si="1"/>
        <v>0.04</v>
      </c>
      <c r="E125" s="367">
        <v>0.05</v>
      </c>
      <c r="F125" s="367">
        <v>0.04</v>
      </c>
      <c r="G125" s="367">
        <v>0.06</v>
      </c>
      <c r="H125" s="367">
        <v>0.04</v>
      </c>
    </row>
    <row r="126" spans="1:8" s="141" customFormat="1" x14ac:dyDescent="0.2">
      <c r="A126" s="271" t="s">
        <v>358</v>
      </c>
      <c r="B126" s="272" t="s">
        <v>359</v>
      </c>
      <c r="C126" s="275" t="s">
        <v>360</v>
      </c>
      <c r="D126" s="367">
        <f t="shared" si="1"/>
        <v>0.08</v>
      </c>
      <c r="E126" s="367">
        <v>0.03</v>
      </c>
      <c r="F126" s="367">
        <v>0.04</v>
      </c>
      <c r="G126" s="367">
        <v>0.03</v>
      </c>
      <c r="H126" s="367">
        <v>0.08</v>
      </c>
    </row>
    <row r="127" spans="1:8" s="141" customFormat="1" x14ac:dyDescent="0.2">
      <c r="A127" s="271" t="s">
        <v>361</v>
      </c>
      <c r="B127" s="272" t="s">
        <v>362</v>
      </c>
      <c r="C127" s="275" t="s">
        <v>363</v>
      </c>
      <c r="D127" s="367">
        <f t="shared" si="1"/>
        <v>0.11</v>
      </c>
      <c r="E127" s="367">
        <v>0.15</v>
      </c>
      <c r="F127" s="367">
        <v>0.08</v>
      </c>
      <c r="G127" s="367">
        <v>7.0000000000000007E-2</v>
      </c>
      <c r="H127" s="367">
        <v>0.11</v>
      </c>
    </row>
    <row r="128" spans="1:8" s="141" customFormat="1" x14ac:dyDescent="0.2">
      <c r="A128" s="271" t="s">
        <v>364</v>
      </c>
      <c r="B128" s="272" t="s">
        <v>365</v>
      </c>
      <c r="C128" s="275" t="s">
        <v>366</v>
      </c>
      <c r="D128" s="367">
        <f t="shared" si="1"/>
        <v>0.09</v>
      </c>
      <c r="E128" s="367">
        <v>0.05</v>
      </c>
      <c r="F128" s="367">
        <v>7.0000000000000007E-2</v>
      </c>
      <c r="G128" s="367">
        <v>0.08</v>
      </c>
      <c r="H128" s="367">
        <v>0.09</v>
      </c>
    </row>
    <row r="129" spans="1:8" s="141" customFormat="1" x14ac:dyDescent="0.2">
      <c r="A129" s="271" t="s">
        <v>367</v>
      </c>
      <c r="B129" s="272" t="s">
        <v>368</v>
      </c>
      <c r="C129" s="275" t="s">
        <v>369</v>
      </c>
      <c r="D129" s="367">
        <f t="shared" si="1"/>
        <v>0.06</v>
      </c>
      <c r="E129" s="367">
        <v>0.08</v>
      </c>
      <c r="F129" s="367">
        <v>0.05</v>
      </c>
      <c r="G129" s="367">
        <v>7.0000000000000007E-2</v>
      </c>
      <c r="H129" s="367">
        <v>0.06</v>
      </c>
    </row>
    <row r="130" spans="1:8" s="141" customFormat="1" x14ac:dyDescent="0.2">
      <c r="A130" s="271" t="s">
        <v>370</v>
      </c>
      <c r="B130" s="272">
        <v>11</v>
      </c>
      <c r="C130" s="275" t="s">
        <v>371</v>
      </c>
      <c r="D130" s="367">
        <f t="shared" si="1"/>
        <v>0.15</v>
      </c>
      <c r="E130" s="367">
        <v>0.09</v>
      </c>
      <c r="F130" s="367">
        <v>0.09</v>
      </c>
      <c r="G130" s="367">
        <v>0.1</v>
      </c>
      <c r="H130" s="367">
        <v>0.15</v>
      </c>
    </row>
    <row r="131" spans="1:8" s="141" customFormat="1" x14ac:dyDescent="0.2">
      <c r="A131" s="271" t="s">
        <v>372</v>
      </c>
      <c r="B131" s="272">
        <v>12</v>
      </c>
      <c r="C131" s="275" t="s">
        <v>373</v>
      </c>
      <c r="D131" s="367">
        <f t="shared" si="1"/>
        <v>0.05</v>
      </c>
      <c r="E131" s="367">
        <v>0.08</v>
      </c>
      <c r="F131" s="367">
        <v>0.06</v>
      </c>
      <c r="G131" s="367">
        <v>0.06</v>
      </c>
      <c r="H131" s="367">
        <v>0.05</v>
      </c>
    </row>
    <row r="132" spans="1:8" s="141" customFormat="1" x14ac:dyDescent="0.2">
      <c r="A132" s="271" t="s">
        <v>374</v>
      </c>
      <c r="B132" s="272">
        <v>16</v>
      </c>
      <c r="C132" s="275" t="s">
        <v>375</v>
      </c>
      <c r="D132" s="367">
        <f t="shared" si="1"/>
        <v>0.06</v>
      </c>
      <c r="E132" s="367">
        <v>0.05</v>
      </c>
      <c r="F132" s="367">
        <v>0.05</v>
      </c>
      <c r="G132" s="367">
        <v>0.05</v>
      </c>
      <c r="H132" s="367">
        <v>0.06</v>
      </c>
    </row>
    <row r="133" spans="1:8" s="141" customFormat="1" x14ac:dyDescent="0.2">
      <c r="A133" s="271" t="s">
        <v>376</v>
      </c>
      <c r="B133" s="272">
        <v>17</v>
      </c>
      <c r="C133" s="275" t="s">
        <v>377</v>
      </c>
      <c r="D133" s="367">
        <f t="shared" si="1"/>
        <v>0.06</v>
      </c>
      <c r="E133" s="367">
        <v>0.03</v>
      </c>
      <c r="F133" s="367">
        <v>0.01</v>
      </c>
      <c r="G133" s="367">
        <v>0.04</v>
      </c>
      <c r="H133" s="367">
        <v>0.06</v>
      </c>
    </row>
    <row r="134" spans="1:8" s="141" customFormat="1" x14ac:dyDescent="0.2">
      <c r="A134" s="271" t="s">
        <v>378</v>
      </c>
      <c r="B134" s="272">
        <v>18</v>
      </c>
      <c r="C134" s="275" t="s">
        <v>379</v>
      </c>
      <c r="D134" s="367">
        <f t="shared" ref="D134:D166" si="2">H134</f>
        <v>0.09</v>
      </c>
      <c r="E134" s="367">
        <v>0.04</v>
      </c>
      <c r="F134" s="367">
        <v>0.03</v>
      </c>
      <c r="G134" s="367">
        <v>7.0000000000000007E-2</v>
      </c>
      <c r="H134" s="367">
        <v>0.09</v>
      </c>
    </row>
    <row r="135" spans="1:8" s="141" customFormat="1" x14ac:dyDescent="0.2">
      <c r="A135" s="271" t="s">
        <v>380</v>
      </c>
      <c r="B135" s="272">
        <v>19</v>
      </c>
      <c r="C135" s="275" t="s">
        <v>381</v>
      </c>
      <c r="D135" s="367">
        <f t="shared" si="2"/>
        <v>0.03</v>
      </c>
      <c r="E135" s="367">
        <v>0.05</v>
      </c>
      <c r="F135" s="367">
        <v>0.03</v>
      </c>
      <c r="G135" s="367">
        <v>0.03</v>
      </c>
      <c r="H135" s="367">
        <v>0.03</v>
      </c>
    </row>
    <row r="136" spans="1:8" s="141" customFormat="1" x14ac:dyDescent="0.2">
      <c r="A136" s="271" t="s">
        <v>382</v>
      </c>
      <c r="B136" s="272">
        <v>21</v>
      </c>
      <c r="C136" s="275" t="s">
        <v>383</v>
      </c>
      <c r="D136" s="367">
        <f t="shared" si="2"/>
        <v>0.08</v>
      </c>
      <c r="E136" s="367">
        <v>0.04</v>
      </c>
      <c r="F136" s="367">
        <v>0.06</v>
      </c>
      <c r="G136" s="367">
        <v>7.0000000000000007E-2</v>
      </c>
      <c r="H136" s="367">
        <v>0.08</v>
      </c>
    </row>
    <row r="137" spans="1:8" s="141" customFormat="1" x14ac:dyDescent="0.2">
      <c r="A137" s="271" t="s">
        <v>384</v>
      </c>
      <c r="B137" s="272">
        <v>22</v>
      </c>
      <c r="C137" s="275" t="s">
        <v>385</v>
      </c>
      <c r="D137" s="367">
        <f t="shared" si="2"/>
        <v>0.09</v>
      </c>
      <c r="E137" s="367">
        <v>0.06</v>
      </c>
      <c r="F137" s="367">
        <v>0.03</v>
      </c>
      <c r="G137" s="367">
        <v>0.09</v>
      </c>
      <c r="H137" s="367">
        <v>0.09</v>
      </c>
    </row>
    <row r="138" spans="1:8" s="141" customFormat="1" x14ac:dyDescent="0.2">
      <c r="A138" s="271" t="s">
        <v>386</v>
      </c>
      <c r="B138" s="272">
        <v>23</v>
      </c>
      <c r="C138" s="275" t="s">
        <v>387</v>
      </c>
      <c r="D138" s="367">
        <f t="shared" si="2"/>
        <v>0.12</v>
      </c>
      <c r="E138" s="367">
        <v>0.1</v>
      </c>
      <c r="F138" s="367">
        <v>0.08</v>
      </c>
      <c r="G138" s="367">
        <v>7.0000000000000007E-2</v>
      </c>
      <c r="H138" s="367">
        <v>0.12</v>
      </c>
    </row>
    <row r="139" spans="1:8" s="141" customFormat="1" x14ac:dyDescent="0.2">
      <c r="A139" s="271" t="s">
        <v>388</v>
      </c>
      <c r="B139" s="272">
        <v>24</v>
      </c>
      <c r="C139" s="275" t="s">
        <v>389</v>
      </c>
      <c r="D139" s="367">
        <f t="shared" si="2"/>
        <v>0.1</v>
      </c>
      <c r="E139" s="367">
        <v>0.11</v>
      </c>
      <c r="F139" s="367">
        <v>0.08</v>
      </c>
      <c r="G139" s="367">
        <v>0.09</v>
      </c>
      <c r="H139" s="367">
        <v>0.1</v>
      </c>
    </row>
    <row r="140" spans="1:8" s="141" customFormat="1" x14ac:dyDescent="0.2">
      <c r="A140" s="271" t="s">
        <v>390</v>
      </c>
      <c r="B140" s="272">
        <v>26</v>
      </c>
      <c r="C140" s="275" t="s">
        <v>391</v>
      </c>
      <c r="D140" s="367">
        <f t="shared" si="2"/>
        <v>0.04</v>
      </c>
      <c r="E140" s="367">
        <v>0.05</v>
      </c>
      <c r="F140" s="367">
        <v>0.06</v>
      </c>
      <c r="G140" s="367">
        <v>0.05</v>
      </c>
      <c r="H140" s="367">
        <v>0.04</v>
      </c>
    </row>
    <row r="141" spans="1:8" s="141" customFormat="1" x14ac:dyDescent="0.2">
      <c r="A141" s="271" t="s">
        <v>392</v>
      </c>
      <c r="B141" s="272">
        <v>29</v>
      </c>
      <c r="C141" s="275" t="s">
        <v>393</v>
      </c>
      <c r="D141" s="367">
        <f t="shared" si="2"/>
        <v>0.06</v>
      </c>
      <c r="E141" s="367">
        <v>0.06</v>
      </c>
      <c r="F141" s="367">
        <v>0.06</v>
      </c>
      <c r="G141" s="367">
        <v>0.05</v>
      </c>
      <c r="H141" s="367">
        <v>0.06</v>
      </c>
    </row>
    <row r="142" spans="1:8" s="141" customFormat="1" x14ac:dyDescent="0.2">
      <c r="A142" s="271" t="s">
        <v>394</v>
      </c>
      <c r="B142" s="272">
        <v>30</v>
      </c>
      <c r="C142" s="275" t="s">
        <v>395</v>
      </c>
      <c r="D142" s="367">
        <f t="shared" si="2"/>
        <v>0.05</v>
      </c>
      <c r="E142" s="367">
        <v>0.04</v>
      </c>
      <c r="F142" s="367">
        <v>0.03</v>
      </c>
      <c r="G142" s="367">
        <v>0.05</v>
      </c>
      <c r="H142" s="367">
        <v>0.05</v>
      </c>
    </row>
    <row r="143" spans="1:8" s="141" customFormat="1" x14ac:dyDescent="0.2">
      <c r="A143" s="271" t="s">
        <v>396</v>
      </c>
      <c r="B143" s="272">
        <v>31</v>
      </c>
      <c r="C143" s="275" t="s">
        <v>397</v>
      </c>
      <c r="D143" s="367">
        <f t="shared" si="2"/>
        <v>0.02</v>
      </c>
      <c r="E143" s="367">
        <v>0.04</v>
      </c>
      <c r="F143" s="367">
        <v>0.03</v>
      </c>
      <c r="G143" s="367">
        <v>0.02</v>
      </c>
      <c r="H143" s="367">
        <v>0.02</v>
      </c>
    </row>
    <row r="144" spans="1:8" x14ac:dyDescent="0.2">
      <c r="A144" s="271" t="s">
        <v>398</v>
      </c>
      <c r="B144" s="272">
        <v>32</v>
      </c>
      <c r="C144" s="275" t="s">
        <v>399</v>
      </c>
      <c r="D144" s="367">
        <f t="shared" si="2"/>
        <v>7.0000000000000007E-2</v>
      </c>
      <c r="E144" s="367">
        <v>0.05</v>
      </c>
      <c r="F144" s="367">
        <v>0.05</v>
      </c>
      <c r="G144" s="367">
        <v>0.05</v>
      </c>
      <c r="H144" s="367">
        <v>7.0000000000000007E-2</v>
      </c>
    </row>
    <row r="145" spans="1:8" x14ac:dyDescent="0.2">
      <c r="A145" s="271" t="s">
        <v>400</v>
      </c>
      <c r="B145" s="272">
        <v>33</v>
      </c>
      <c r="C145" s="275" t="s">
        <v>401</v>
      </c>
      <c r="D145" s="367">
        <f t="shared" si="2"/>
        <v>7.0000000000000007E-2</v>
      </c>
      <c r="E145" s="367">
        <v>7.0000000000000007E-2</v>
      </c>
      <c r="F145" s="367">
        <v>0.05</v>
      </c>
      <c r="G145" s="367">
        <v>7.0000000000000007E-2</v>
      </c>
      <c r="H145" s="367">
        <v>7.0000000000000007E-2</v>
      </c>
    </row>
    <row r="146" spans="1:8" x14ac:dyDescent="0.2">
      <c r="A146" s="271" t="s">
        <v>402</v>
      </c>
      <c r="B146" s="272">
        <v>34</v>
      </c>
      <c r="C146" s="275" t="s">
        <v>403</v>
      </c>
      <c r="D146" s="367">
        <f t="shared" si="2"/>
        <v>0.01</v>
      </c>
      <c r="E146" s="367">
        <v>7.0000000000000007E-2</v>
      </c>
      <c r="F146" s="367">
        <v>7.0000000000000007E-2</v>
      </c>
      <c r="G146" s="367">
        <v>0.06</v>
      </c>
      <c r="H146" s="367">
        <v>0.01</v>
      </c>
    </row>
    <row r="147" spans="1:8" x14ac:dyDescent="0.2">
      <c r="A147" s="271" t="s">
        <v>404</v>
      </c>
      <c r="B147" s="272">
        <v>36</v>
      </c>
      <c r="C147" s="275" t="s">
        <v>405</v>
      </c>
      <c r="D147" s="367">
        <f t="shared" si="2"/>
        <v>7.0000000000000007E-2</v>
      </c>
      <c r="E147" s="367">
        <v>0.05</v>
      </c>
      <c r="F147" s="367">
        <v>0.05</v>
      </c>
      <c r="G147" s="367">
        <v>0.08</v>
      </c>
      <c r="H147" s="367">
        <v>7.0000000000000007E-2</v>
      </c>
    </row>
    <row r="148" spans="1:8" x14ac:dyDescent="0.2">
      <c r="A148" s="271" t="s">
        <v>406</v>
      </c>
      <c r="B148" s="272">
        <v>37</v>
      </c>
      <c r="C148" s="275" t="s">
        <v>407</v>
      </c>
      <c r="D148" s="367">
        <f t="shared" si="2"/>
        <v>7.0000000000000007E-2</v>
      </c>
      <c r="E148" s="367">
        <v>0.08</v>
      </c>
      <c r="F148" s="367">
        <v>0.09</v>
      </c>
      <c r="G148" s="367">
        <v>0.09</v>
      </c>
      <c r="H148" s="367">
        <v>7.0000000000000007E-2</v>
      </c>
    </row>
    <row r="149" spans="1:8" x14ac:dyDescent="0.2">
      <c r="A149" s="271" t="s">
        <v>408</v>
      </c>
      <c r="B149" s="272">
        <v>38</v>
      </c>
      <c r="C149" s="275" t="s">
        <v>409</v>
      </c>
      <c r="D149" s="367">
        <f t="shared" si="2"/>
        <v>0.1</v>
      </c>
      <c r="E149" s="367">
        <v>0.1</v>
      </c>
      <c r="F149" s="367">
        <v>0.09</v>
      </c>
      <c r="G149" s="367">
        <v>0.1</v>
      </c>
      <c r="H149" s="367">
        <v>0.1</v>
      </c>
    </row>
    <row r="150" spans="1:8" x14ac:dyDescent="0.2">
      <c r="A150" s="271" t="s">
        <v>410</v>
      </c>
      <c r="B150" s="272">
        <v>40</v>
      </c>
      <c r="C150" s="275" t="s">
        <v>411</v>
      </c>
      <c r="D150" s="367">
        <f t="shared" si="2"/>
        <v>0.05</v>
      </c>
      <c r="E150" s="367">
        <v>0.03</v>
      </c>
      <c r="F150" s="367">
        <v>0.03</v>
      </c>
      <c r="G150" s="367">
        <v>0.02</v>
      </c>
      <c r="H150" s="367">
        <v>0.05</v>
      </c>
    </row>
    <row r="151" spans="1:8" x14ac:dyDescent="0.2">
      <c r="A151" s="271" t="s">
        <v>412</v>
      </c>
      <c r="B151" s="272">
        <v>41</v>
      </c>
      <c r="C151" s="275" t="s">
        <v>413</v>
      </c>
      <c r="D151" s="367">
        <f t="shared" si="2"/>
        <v>0.04</v>
      </c>
      <c r="E151" s="367">
        <v>0.05</v>
      </c>
      <c r="F151" s="367">
        <v>0.05</v>
      </c>
      <c r="G151" s="367">
        <v>7.0000000000000007E-2</v>
      </c>
      <c r="H151" s="367">
        <v>0.04</v>
      </c>
    </row>
    <row r="152" spans="1:8" x14ac:dyDescent="0.2">
      <c r="A152" s="271" t="s">
        <v>414</v>
      </c>
      <c r="B152" s="272">
        <v>42</v>
      </c>
      <c r="C152" s="275" t="s">
        <v>415</v>
      </c>
      <c r="D152" s="367">
        <f t="shared" si="2"/>
        <v>0.06</v>
      </c>
      <c r="E152" s="367">
        <v>0.05</v>
      </c>
      <c r="F152" s="367">
        <v>7.0000000000000007E-2</v>
      </c>
      <c r="G152" s="367">
        <v>0.05</v>
      </c>
      <c r="H152" s="367">
        <v>0.06</v>
      </c>
    </row>
    <row r="153" spans="1:8" x14ac:dyDescent="0.2">
      <c r="A153" s="271" t="s">
        <v>416</v>
      </c>
      <c r="B153" s="272">
        <v>43</v>
      </c>
      <c r="C153" s="275" t="s">
        <v>417</v>
      </c>
      <c r="D153" s="367">
        <f t="shared" si="2"/>
        <v>0.11</v>
      </c>
      <c r="E153" s="367">
        <v>0.11</v>
      </c>
      <c r="F153" s="367">
        <v>0.12</v>
      </c>
      <c r="G153" s="367">
        <v>0.11</v>
      </c>
      <c r="H153" s="367">
        <v>0.11</v>
      </c>
    </row>
    <row r="154" spans="1:8" x14ac:dyDescent="0.2">
      <c r="A154" s="271" t="s">
        <v>418</v>
      </c>
      <c r="B154" s="272">
        <v>44</v>
      </c>
      <c r="C154" s="275" t="s">
        <v>419</v>
      </c>
      <c r="D154" s="367">
        <f t="shared" si="2"/>
        <v>0.06</v>
      </c>
      <c r="E154" s="367">
        <v>0.05</v>
      </c>
      <c r="F154" s="367">
        <v>0.06</v>
      </c>
      <c r="G154" s="367">
        <v>0.06</v>
      </c>
      <c r="H154" s="367">
        <v>0.06</v>
      </c>
    </row>
    <row r="155" spans="1:8" x14ac:dyDescent="0.2">
      <c r="A155" s="271" t="s">
        <v>420</v>
      </c>
      <c r="B155" s="272">
        <v>45</v>
      </c>
      <c r="C155" s="275" t="s">
        <v>421</v>
      </c>
      <c r="D155" s="367">
        <f t="shared" si="2"/>
        <v>0.12</v>
      </c>
      <c r="E155" s="367">
        <v>0.15</v>
      </c>
      <c r="F155" s="367">
        <v>0.17</v>
      </c>
      <c r="G155" s="367">
        <v>0.19</v>
      </c>
      <c r="H155" s="367">
        <v>0.12</v>
      </c>
    </row>
    <row r="156" spans="1:8" x14ac:dyDescent="0.2">
      <c r="A156" s="271" t="s">
        <v>422</v>
      </c>
      <c r="B156" s="272">
        <v>47</v>
      </c>
      <c r="C156" s="277" t="s">
        <v>423</v>
      </c>
      <c r="D156" s="367">
        <f t="shared" si="2"/>
        <v>7.0000000000000007E-2</v>
      </c>
      <c r="E156" s="367">
        <v>0.05</v>
      </c>
      <c r="F156" s="367">
        <v>7.0000000000000007E-2</v>
      </c>
      <c r="G156" s="367">
        <v>7.0000000000000007E-2</v>
      </c>
      <c r="H156" s="367">
        <v>7.0000000000000007E-2</v>
      </c>
    </row>
    <row r="157" spans="1:8" x14ac:dyDescent="0.2">
      <c r="A157" s="278" t="s">
        <v>489</v>
      </c>
      <c r="B157" s="278"/>
      <c r="C157" s="279" t="s">
        <v>428</v>
      </c>
      <c r="D157" s="367">
        <f t="shared" si="2"/>
        <v>0.06</v>
      </c>
      <c r="E157" s="367">
        <v>0.05</v>
      </c>
      <c r="F157" s="367">
        <v>0.06</v>
      </c>
      <c r="G157" s="367">
        <v>0.06</v>
      </c>
      <c r="H157" s="367">
        <v>0.06</v>
      </c>
    </row>
    <row r="158" spans="1:8" x14ac:dyDescent="0.2">
      <c r="A158" s="278" t="s">
        <v>490</v>
      </c>
      <c r="B158" s="278"/>
      <c r="C158" s="279" t="s">
        <v>429</v>
      </c>
      <c r="D158" s="367">
        <f t="shared" si="2"/>
        <v>0.06</v>
      </c>
      <c r="E158" s="367">
        <v>0.05</v>
      </c>
      <c r="F158" s="367">
        <v>0.05</v>
      </c>
      <c r="G158" s="367">
        <v>0.05</v>
      </c>
      <c r="H158" s="367">
        <v>0.06</v>
      </c>
    </row>
    <row r="159" spans="1:8" x14ac:dyDescent="0.2">
      <c r="A159" s="278" t="s">
        <v>491</v>
      </c>
      <c r="B159" s="278"/>
      <c r="C159" s="279" t="s">
        <v>734</v>
      </c>
      <c r="D159" s="367">
        <f t="shared" si="2"/>
        <v>7.0000000000000007E-2</v>
      </c>
      <c r="E159" s="367">
        <v>0.05</v>
      </c>
      <c r="F159" s="367">
        <v>0.06</v>
      </c>
      <c r="G159" s="367">
        <v>7.0000000000000007E-2</v>
      </c>
      <c r="H159" s="367">
        <v>7.0000000000000007E-2</v>
      </c>
    </row>
    <row r="160" spans="1:8" x14ac:dyDescent="0.2">
      <c r="A160" s="278" t="s">
        <v>492</v>
      </c>
      <c r="B160" s="278"/>
      <c r="C160" s="279" t="s">
        <v>431</v>
      </c>
      <c r="D160" s="367">
        <f t="shared" si="2"/>
        <v>0.05</v>
      </c>
      <c r="E160" s="367">
        <v>0.06</v>
      </c>
      <c r="F160" s="367">
        <v>0.05</v>
      </c>
      <c r="G160" s="367">
        <v>0.06</v>
      </c>
      <c r="H160" s="367">
        <v>0.05</v>
      </c>
    </row>
    <row r="161" spans="1:8" x14ac:dyDescent="0.2">
      <c r="A161" s="278" t="s">
        <v>493</v>
      </c>
      <c r="B161" s="278"/>
      <c r="C161" s="279" t="s">
        <v>432</v>
      </c>
      <c r="D161" s="367">
        <f t="shared" si="2"/>
        <v>0.06</v>
      </c>
      <c r="E161" s="367">
        <v>0.04</v>
      </c>
      <c r="F161" s="367">
        <v>0.06</v>
      </c>
      <c r="G161" s="367">
        <v>0.06</v>
      </c>
      <c r="H161" s="367">
        <v>0.06</v>
      </c>
    </row>
    <row r="162" spans="1:8" x14ac:dyDescent="0.2">
      <c r="A162" s="278" t="s">
        <v>494</v>
      </c>
      <c r="B162" s="278"/>
      <c r="C162" s="279" t="s">
        <v>735</v>
      </c>
      <c r="D162" s="367">
        <f t="shared" si="2"/>
        <v>7.0000000000000007E-2</v>
      </c>
      <c r="E162" s="367">
        <v>0.06</v>
      </c>
      <c r="F162" s="367">
        <v>0.06</v>
      </c>
      <c r="G162" s="367">
        <v>7.0000000000000007E-2</v>
      </c>
      <c r="H162" s="367">
        <v>7.0000000000000007E-2</v>
      </c>
    </row>
    <row r="163" spans="1:8" x14ac:dyDescent="0.2">
      <c r="A163" s="278" t="s">
        <v>495</v>
      </c>
      <c r="B163" s="278"/>
      <c r="C163" s="279" t="s">
        <v>427</v>
      </c>
      <c r="D163" s="367">
        <f t="shared" si="2"/>
        <v>0.09</v>
      </c>
      <c r="E163" s="367">
        <v>0.09</v>
      </c>
      <c r="F163" s="367">
        <v>0.09</v>
      </c>
      <c r="G163" s="367">
        <v>0.09</v>
      </c>
      <c r="H163" s="367">
        <v>0.09</v>
      </c>
    </row>
    <row r="164" spans="1:8" x14ac:dyDescent="0.2">
      <c r="A164" s="278" t="s">
        <v>496</v>
      </c>
      <c r="B164" s="278"/>
      <c r="C164" s="279" t="s">
        <v>426</v>
      </c>
      <c r="D164" s="367">
        <f t="shared" si="2"/>
        <v>0.1</v>
      </c>
      <c r="E164" s="367">
        <v>0.1</v>
      </c>
      <c r="F164" s="367">
        <v>0.1</v>
      </c>
      <c r="G164" s="367">
        <v>0.1</v>
      </c>
      <c r="H164" s="367">
        <v>0.1</v>
      </c>
    </row>
    <row r="165" spans="1:8" x14ac:dyDescent="0.2">
      <c r="A165" s="278" t="s">
        <v>497</v>
      </c>
      <c r="B165" s="278"/>
      <c r="C165" s="279" t="s">
        <v>433</v>
      </c>
      <c r="D165" s="367">
        <f t="shared" si="2"/>
        <v>7.0000000000000007E-2</v>
      </c>
      <c r="E165" s="367">
        <v>0.06</v>
      </c>
      <c r="F165" s="367">
        <v>0.06</v>
      </c>
      <c r="G165" s="367">
        <v>0.06</v>
      </c>
      <c r="H165" s="367">
        <v>7.0000000000000007E-2</v>
      </c>
    </row>
    <row r="166" spans="1:8" x14ac:dyDescent="0.2">
      <c r="A166" s="280" t="s">
        <v>498</v>
      </c>
      <c r="B166" s="280"/>
      <c r="C166" s="281" t="s">
        <v>424</v>
      </c>
      <c r="D166" s="368">
        <f t="shared" si="2"/>
        <v>7.0000000000000007E-2</v>
      </c>
      <c r="E166" s="368">
        <v>0.06</v>
      </c>
      <c r="F166" s="368">
        <v>7.0000000000000007E-2</v>
      </c>
      <c r="G166" s="368">
        <v>7.0000000000000007E-2</v>
      </c>
      <c r="H166" s="368">
        <v>7.0000000000000007E-2</v>
      </c>
    </row>
    <row r="168" spans="1:8" x14ac:dyDescent="0.2">
      <c r="A168" s="371" t="s">
        <v>849</v>
      </c>
    </row>
    <row r="169" spans="1:8" x14ac:dyDescent="0.2">
      <c r="A169" s="370" t="s">
        <v>850</v>
      </c>
    </row>
    <row r="170" spans="1:8" x14ac:dyDescent="0.2">
      <c r="A170" s="370" t="s">
        <v>851</v>
      </c>
    </row>
    <row r="171" spans="1:8" x14ac:dyDescent="0.2">
      <c r="A171" s="370" t="s">
        <v>852</v>
      </c>
    </row>
    <row r="173" spans="1:8" x14ac:dyDescent="0.2">
      <c r="A173" s="376" t="s">
        <v>826</v>
      </c>
    </row>
    <row r="187" spans="8:10" x14ac:dyDescent="0.2">
      <c r="J187" s="377"/>
    </row>
    <row r="192" spans="8:10" x14ac:dyDescent="0.2">
      <c r="H192" s="377"/>
    </row>
  </sheetData>
  <mergeCells count="1">
    <mergeCell ref="E3:H3"/>
  </mergeCells>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theme="9" tint="-0.249977111117893"/>
  </sheetPr>
  <dimension ref="A1:H181"/>
  <sheetViews>
    <sheetView workbookViewId="0">
      <selection activeCell="I18" sqref="I18"/>
    </sheetView>
  </sheetViews>
  <sheetFormatPr defaultRowHeight="12.75" x14ac:dyDescent="0.2"/>
  <cols>
    <col min="1" max="1" width="7.88671875" style="139" customWidth="1"/>
    <col min="2" max="2" width="7.44140625" style="167" customWidth="1"/>
    <col min="3" max="3" width="18.5546875" style="139" customWidth="1"/>
    <col min="4" max="4" width="8.88671875" style="139"/>
    <col min="5" max="5" width="12.77734375" style="139" bestFit="1" customWidth="1"/>
    <col min="6" max="6" width="12.5546875" style="139" customWidth="1"/>
    <col min="7" max="256" width="8.88671875" style="139"/>
    <col min="257" max="257" width="7.88671875" style="139" customWidth="1"/>
    <col min="258" max="258" width="7.44140625" style="139" customWidth="1"/>
    <col min="259" max="259" width="18.5546875" style="139" customWidth="1"/>
    <col min="260" max="260" width="8.88671875" style="139"/>
    <col min="261" max="261" width="12.77734375" style="139" bestFit="1" customWidth="1"/>
    <col min="262" max="262" width="12.5546875" style="139" customWidth="1"/>
    <col min="263" max="512" width="8.88671875" style="139"/>
    <col min="513" max="513" width="7.88671875" style="139" customWidth="1"/>
    <col min="514" max="514" width="7.44140625" style="139" customWidth="1"/>
    <col min="515" max="515" width="18.5546875" style="139" customWidth="1"/>
    <col min="516" max="516" width="8.88671875" style="139"/>
    <col min="517" max="517" width="12.77734375" style="139" bestFit="1" customWidth="1"/>
    <col min="518" max="518" width="12.5546875" style="139" customWidth="1"/>
    <col min="519" max="768" width="8.88671875" style="139"/>
    <col min="769" max="769" width="7.88671875" style="139" customWidth="1"/>
    <col min="770" max="770" width="7.44140625" style="139" customWidth="1"/>
    <col min="771" max="771" width="18.5546875" style="139" customWidth="1"/>
    <col min="772" max="772" width="8.88671875" style="139"/>
    <col min="773" max="773" width="12.77734375" style="139" bestFit="1" customWidth="1"/>
    <col min="774" max="774" width="12.5546875" style="139" customWidth="1"/>
    <col min="775" max="1024" width="8.88671875" style="139"/>
    <col min="1025" max="1025" width="7.88671875" style="139" customWidth="1"/>
    <col min="1026" max="1026" width="7.44140625" style="139" customWidth="1"/>
    <col min="1027" max="1027" width="18.5546875" style="139" customWidth="1"/>
    <col min="1028" max="1028" width="8.88671875" style="139"/>
    <col min="1029" max="1029" width="12.77734375" style="139" bestFit="1" customWidth="1"/>
    <col min="1030" max="1030" width="12.5546875" style="139" customWidth="1"/>
    <col min="1031" max="1280" width="8.88671875" style="139"/>
    <col min="1281" max="1281" width="7.88671875" style="139" customWidth="1"/>
    <col min="1282" max="1282" width="7.44140625" style="139" customWidth="1"/>
    <col min="1283" max="1283" width="18.5546875" style="139" customWidth="1"/>
    <col min="1284" max="1284" width="8.88671875" style="139"/>
    <col min="1285" max="1285" width="12.77734375" style="139" bestFit="1" customWidth="1"/>
    <col min="1286" max="1286" width="12.5546875" style="139" customWidth="1"/>
    <col min="1287" max="1536" width="8.88671875" style="139"/>
    <col min="1537" max="1537" width="7.88671875" style="139" customWidth="1"/>
    <col min="1538" max="1538" width="7.44140625" style="139" customWidth="1"/>
    <col min="1539" max="1539" width="18.5546875" style="139" customWidth="1"/>
    <col min="1540" max="1540" width="8.88671875" style="139"/>
    <col min="1541" max="1541" width="12.77734375" style="139" bestFit="1" customWidth="1"/>
    <col min="1542" max="1542" width="12.5546875" style="139" customWidth="1"/>
    <col min="1543" max="1792" width="8.88671875" style="139"/>
    <col min="1793" max="1793" width="7.88671875" style="139" customWidth="1"/>
    <col min="1794" max="1794" width="7.44140625" style="139" customWidth="1"/>
    <col min="1795" max="1795" width="18.5546875" style="139" customWidth="1"/>
    <col min="1796" max="1796" width="8.88671875" style="139"/>
    <col min="1797" max="1797" width="12.77734375" style="139" bestFit="1" customWidth="1"/>
    <col min="1798" max="1798" width="12.5546875" style="139" customWidth="1"/>
    <col min="1799" max="2048" width="8.88671875" style="139"/>
    <col min="2049" max="2049" width="7.88671875" style="139" customWidth="1"/>
    <col min="2050" max="2050" width="7.44140625" style="139" customWidth="1"/>
    <col min="2051" max="2051" width="18.5546875" style="139" customWidth="1"/>
    <col min="2052" max="2052" width="8.88671875" style="139"/>
    <col min="2053" max="2053" width="12.77734375" style="139" bestFit="1" customWidth="1"/>
    <col min="2054" max="2054" width="12.5546875" style="139" customWidth="1"/>
    <col min="2055" max="2304" width="8.88671875" style="139"/>
    <col min="2305" max="2305" width="7.88671875" style="139" customWidth="1"/>
    <col min="2306" max="2306" width="7.44140625" style="139" customWidth="1"/>
    <col min="2307" max="2307" width="18.5546875" style="139" customWidth="1"/>
    <col min="2308" max="2308" width="8.88671875" style="139"/>
    <col min="2309" max="2309" width="12.77734375" style="139" bestFit="1" customWidth="1"/>
    <col min="2310" max="2310" width="12.5546875" style="139" customWidth="1"/>
    <col min="2311" max="2560" width="8.88671875" style="139"/>
    <col min="2561" max="2561" width="7.88671875" style="139" customWidth="1"/>
    <col min="2562" max="2562" width="7.44140625" style="139" customWidth="1"/>
    <col min="2563" max="2563" width="18.5546875" style="139" customWidth="1"/>
    <col min="2564" max="2564" width="8.88671875" style="139"/>
    <col min="2565" max="2565" width="12.77734375" style="139" bestFit="1" customWidth="1"/>
    <col min="2566" max="2566" width="12.5546875" style="139" customWidth="1"/>
    <col min="2567" max="2816" width="8.88671875" style="139"/>
    <col min="2817" max="2817" width="7.88671875" style="139" customWidth="1"/>
    <col min="2818" max="2818" width="7.44140625" style="139" customWidth="1"/>
    <col min="2819" max="2819" width="18.5546875" style="139" customWidth="1"/>
    <col min="2820" max="2820" width="8.88671875" style="139"/>
    <col min="2821" max="2821" width="12.77734375" style="139" bestFit="1" customWidth="1"/>
    <col min="2822" max="2822" width="12.5546875" style="139" customWidth="1"/>
    <col min="2823" max="3072" width="8.88671875" style="139"/>
    <col min="3073" max="3073" width="7.88671875" style="139" customWidth="1"/>
    <col min="3074" max="3074" width="7.44140625" style="139" customWidth="1"/>
    <col min="3075" max="3075" width="18.5546875" style="139" customWidth="1"/>
    <col min="3076" max="3076" width="8.88671875" style="139"/>
    <col min="3077" max="3077" width="12.77734375" style="139" bestFit="1" customWidth="1"/>
    <col min="3078" max="3078" width="12.5546875" style="139" customWidth="1"/>
    <col min="3079" max="3328" width="8.88671875" style="139"/>
    <col min="3329" max="3329" width="7.88671875" style="139" customWidth="1"/>
    <col min="3330" max="3330" width="7.44140625" style="139" customWidth="1"/>
    <col min="3331" max="3331" width="18.5546875" style="139" customWidth="1"/>
    <col min="3332" max="3332" width="8.88671875" style="139"/>
    <col min="3333" max="3333" width="12.77734375" style="139" bestFit="1" customWidth="1"/>
    <col min="3334" max="3334" width="12.5546875" style="139" customWidth="1"/>
    <col min="3335" max="3584" width="8.88671875" style="139"/>
    <col min="3585" max="3585" width="7.88671875" style="139" customWidth="1"/>
    <col min="3586" max="3586" width="7.44140625" style="139" customWidth="1"/>
    <col min="3587" max="3587" width="18.5546875" style="139" customWidth="1"/>
    <col min="3588" max="3588" width="8.88671875" style="139"/>
    <col min="3589" max="3589" width="12.77734375" style="139" bestFit="1" customWidth="1"/>
    <col min="3590" max="3590" width="12.5546875" style="139" customWidth="1"/>
    <col min="3591" max="3840" width="8.88671875" style="139"/>
    <col min="3841" max="3841" width="7.88671875" style="139" customWidth="1"/>
    <col min="3842" max="3842" width="7.44140625" style="139" customWidth="1"/>
    <col min="3843" max="3843" width="18.5546875" style="139" customWidth="1"/>
    <col min="3844" max="3844" width="8.88671875" style="139"/>
    <col min="3845" max="3845" width="12.77734375" style="139" bestFit="1" customWidth="1"/>
    <col min="3846" max="3846" width="12.5546875" style="139" customWidth="1"/>
    <col min="3847" max="4096" width="8.88671875" style="139"/>
    <col min="4097" max="4097" width="7.88671875" style="139" customWidth="1"/>
    <col min="4098" max="4098" width="7.44140625" style="139" customWidth="1"/>
    <col min="4099" max="4099" width="18.5546875" style="139" customWidth="1"/>
    <col min="4100" max="4100" width="8.88671875" style="139"/>
    <col min="4101" max="4101" width="12.77734375" style="139" bestFit="1" customWidth="1"/>
    <col min="4102" max="4102" width="12.5546875" style="139" customWidth="1"/>
    <col min="4103" max="4352" width="8.88671875" style="139"/>
    <col min="4353" max="4353" width="7.88671875" style="139" customWidth="1"/>
    <col min="4354" max="4354" width="7.44140625" style="139" customWidth="1"/>
    <col min="4355" max="4355" width="18.5546875" style="139" customWidth="1"/>
    <col min="4356" max="4356" width="8.88671875" style="139"/>
    <col min="4357" max="4357" width="12.77734375" style="139" bestFit="1" customWidth="1"/>
    <col min="4358" max="4358" width="12.5546875" style="139" customWidth="1"/>
    <col min="4359" max="4608" width="8.88671875" style="139"/>
    <col min="4609" max="4609" width="7.88671875" style="139" customWidth="1"/>
    <col min="4610" max="4610" width="7.44140625" style="139" customWidth="1"/>
    <col min="4611" max="4611" width="18.5546875" style="139" customWidth="1"/>
    <col min="4612" max="4612" width="8.88671875" style="139"/>
    <col min="4613" max="4613" width="12.77734375" style="139" bestFit="1" customWidth="1"/>
    <col min="4614" max="4614" width="12.5546875" style="139" customWidth="1"/>
    <col min="4615" max="4864" width="8.88671875" style="139"/>
    <col min="4865" max="4865" width="7.88671875" style="139" customWidth="1"/>
    <col min="4866" max="4866" width="7.44140625" style="139" customWidth="1"/>
    <col min="4867" max="4867" width="18.5546875" style="139" customWidth="1"/>
    <col min="4868" max="4868" width="8.88671875" style="139"/>
    <col min="4869" max="4869" width="12.77734375" style="139" bestFit="1" customWidth="1"/>
    <col min="4870" max="4870" width="12.5546875" style="139" customWidth="1"/>
    <col min="4871" max="5120" width="8.88671875" style="139"/>
    <col min="5121" max="5121" width="7.88671875" style="139" customWidth="1"/>
    <col min="5122" max="5122" width="7.44140625" style="139" customWidth="1"/>
    <col min="5123" max="5123" width="18.5546875" style="139" customWidth="1"/>
    <col min="5124" max="5124" width="8.88671875" style="139"/>
    <col min="5125" max="5125" width="12.77734375" style="139" bestFit="1" customWidth="1"/>
    <col min="5126" max="5126" width="12.5546875" style="139" customWidth="1"/>
    <col min="5127" max="5376" width="8.88671875" style="139"/>
    <col min="5377" max="5377" width="7.88671875" style="139" customWidth="1"/>
    <col min="5378" max="5378" width="7.44140625" style="139" customWidth="1"/>
    <col min="5379" max="5379" width="18.5546875" style="139" customWidth="1"/>
    <col min="5380" max="5380" width="8.88671875" style="139"/>
    <col min="5381" max="5381" width="12.77734375" style="139" bestFit="1" customWidth="1"/>
    <col min="5382" max="5382" width="12.5546875" style="139" customWidth="1"/>
    <col min="5383" max="5632" width="8.88671875" style="139"/>
    <col min="5633" max="5633" width="7.88671875" style="139" customWidth="1"/>
    <col min="5634" max="5634" width="7.44140625" style="139" customWidth="1"/>
    <col min="5635" max="5635" width="18.5546875" style="139" customWidth="1"/>
    <col min="5636" max="5636" width="8.88671875" style="139"/>
    <col min="5637" max="5637" width="12.77734375" style="139" bestFit="1" customWidth="1"/>
    <col min="5638" max="5638" width="12.5546875" style="139" customWidth="1"/>
    <col min="5639" max="5888" width="8.88671875" style="139"/>
    <col min="5889" max="5889" width="7.88671875" style="139" customWidth="1"/>
    <col min="5890" max="5890" width="7.44140625" style="139" customWidth="1"/>
    <col min="5891" max="5891" width="18.5546875" style="139" customWidth="1"/>
    <col min="5892" max="5892" width="8.88671875" style="139"/>
    <col min="5893" max="5893" width="12.77734375" style="139" bestFit="1" customWidth="1"/>
    <col min="5894" max="5894" width="12.5546875" style="139" customWidth="1"/>
    <col min="5895" max="6144" width="8.88671875" style="139"/>
    <col min="6145" max="6145" width="7.88671875" style="139" customWidth="1"/>
    <col min="6146" max="6146" width="7.44140625" style="139" customWidth="1"/>
    <col min="6147" max="6147" width="18.5546875" style="139" customWidth="1"/>
    <col min="6148" max="6148" width="8.88671875" style="139"/>
    <col min="6149" max="6149" width="12.77734375" style="139" bestFit="1" customWidth="1"/>
    <col min="6150" max="6150" width="12.5546875" style="139" customWidth="1"/>
    <col min="6151" max="6400" width="8.88671875" style="139"/>
    <col min="6401" max="6401" width="7.88671875" style="139" customWidth="1"/>
    <col min="6402" max="6402" width="7.44140625" style="139" customWidth="1"/>
    <col min="6403" max="6403" width="18.5546875" style="139" customWidth="1"/>
    <col min="6404" max="6404" width="8.88671875" style="139"/>
    <col min="6405" max="6405" width="12.77734375" style="139" bestFit="1" customWidth="1"/>
    <col min="6406" max="6406" width="12.5546875" style="139" customWidth="1"/>
    <col min="6407" max="6656" width="8.88671875" style="139"/>
    <col min="6657" max="6657" width="7.88671875" style="139" customWidth="1"/>
    <col min="6658" max="6658" width="7.44140625" style="139" customWidth="1"/>
    <col min="6659" max="6659" width="18.5546875" style="139" customWidth="1"/>
    <col min="6660" max="6660" width="8.88671875" style="139"/>
    <col min="6661" max="6661" width="12.77734375" style="139" bestFit="1" customWidth="1"/>
    <col min="6662" max="6662" width="12.5546875" style="139" customWidth="1"/>
    <col min="6663" max="6912" width="8.88671875" style="139"/>
    <col min="6913" max="6913" width="7.88671875" style="139" customWidth="1"/>
    <col min="6914" max="6914" width="7.44140625" style="139" customWidth="1"/>
    <col min="6915" max="6915" width="18.5546875" style="139" customWidth="1"/>
    <col min="6916" max="6916" width="8.88671875" style="139"/>
    <col min="6917" max="6917" width="12.77734375" style="139" bestFit="1" customWidth="1"/>
    <col min="6918" max="6918" width="12.5546875" style="139" customWidth="1"/>
    <col min="6919" max="7168" width="8.88671875" style="139"/>
    <col min="7169" max="7169" width="7.88671875" style="139" customWidth="1"/>
    <col min="7170" max="7170" width="7.44140625" style="139" customWidth="1"/>
    <col min="7171" max="7171" width="18.5546875" style="139" customWidth="1"/>
    <col min="7172" max="7172" width="8.88671875" style="139"/>
    <col min="7173" max="7173" width="12.77734375" style="139" bestFit="1" customWidth="1"/>
    <col min="7174" max="7174" width="12.5546875" style="139" customWidth="1"/>
    <col min="7175" max="7424" width="8.88671875" style="139"/>
    <col min="7425" max="7425" width="7.88671875" style="139" customWidth="1"/>
    <col min="7426" max="7426" width="7.44140625" style="139" customWidth="1"/>
    <col min="7427" max="7427" width="18.5546875" style="139" customWidth="1"/>
    <col min="7428" max="7428" width="8.88671875" style="139"/>
    <col min="7429" max="7429" width="12.77734375" style="139" bestFit="1" customWidth="1"/>
    <col min="7430" max="7430" width="12.5546875" style="139" customWidth="1"/>
    <col min="7431" max="7680" width="8.88671875" style="139"/>
    <col min="7681" max="7681" width="7.88671875" style="139" customWidth="1"/>
    <col min="7682" max="7682" width="7.44140625" style="139" customWidth="1"/>
    <col min="7683" max="7683" width="18.5546875" style="139" customWidth="1"/>
    <col min="7684" max="7684" width="8.88671875" style="139"/>
    <col min="7685" max="7685" width="12.77734375" style="139" bestFit="1" customWidth="1"/>
    <col min="7686" max="7686" width="12.5546875" style="139" customWidth="1"/>
    <col min="7687" max="7936" width="8.88671875" style="139"/>
    <col min="7937" max="7937" width="7.88671875" style="139" customWidth="1"/>
    <col min="7938" max="7938" width="7.44140625" style="139" customWidth="1"/>
    <col min="7939" max="7939" width="18.5546875" style="139" customWidth="1"/>
    <col min="7940" max="7940" width="8.88671875" style="139"/>
    <col min="7941" max="7941" width="12.77734375" style="139" bestFit="1" customWidth="1"/>
    <col min="7942" max="7942" width="12.5546875" style="139" customWidth="1"/>
    <col min="7943" max="8192" width="8.88671875" style="139"/>
    <col min="8193" max="8193" width="7.88671875" style="139" customWidth="1"/>
    <col min="8194" max="8194" width="7.44140625" style="139" customWidth="1"/>
    <col min="8195" max="8195" width="18.5546875" style="139" customWidth="1"/>
    <col min="8196" max="8196" width="8.88671875" style="139"/>
    <col min="8197" max="8197" width="12.77734375" style="139" bestFit="1" customWidth="1"/>
    <col min="8198" max="8198" width="12.5546875" style="139" customWidth="1"/>
    <col min="8199" max="8448" width="8.88671875" style="139"/>
    <col min="8449" max="8449" width="7.88671875" style="139" customWidth="1"/>
    <col min="8450" max="8450" width="7.44140625" style="139" customWidth="1"/>
    <col min="8451" max="8451" width="18.5546875" style="139" customWidth="1"/>
    <col min="8452" max="8452" width="8.88671875" style="139"/>
    <col min="8453" max="8453" width="12.77734375" style="139" bestFit="1" customWidth="1"/>
    <col min="8454" max="8454" width="12.5546875" style="139" customWidth="1"/>
    <col min="8455" max="8704" width="8.88671875" style="139"/>
    <col min="8705" max="8705" width="7.88671875" style="139" customWidth="1"/>
    <col min="8706" max="8706" width="7.44140625" style="139" customWidth="1"/>
    <col min="8707" max="8707" width="18.5546875" style="139" customWidth="1"/>
    <col min="8708" max="8708" width="8.88671875" style="139"/>
    <col min="8709" max="8709" width="12.77734375" style="139" bestFit="1" customWidth="1"/>
    <col min="8710" max="8710" width="12.5546875" style="139" customWidth="1"/>
    <col min="8711" max="8960" width="8.88671875" style="139"/>
    <col min="8961" max="8961" width="7.88671875" style="139" customWidth="1"/>
    <col min="8962" max="8962" width="7.44140625" style="139" customWidth="1"/>
    <col min="8963" max="8963" width="18.5546875" style="139" customWidth="1"/>
    <col min="8964" max="8964" width="8.88671875" style="139"/>
    <col min="8965" max="8965" width="12.77734375" style="139" bestFit="1" customWidth="1"/>
    <col min="8966" max="8966" width="12.5546875" style="139" customWidth="1"/>
    <col min="8967" max="9216" width="8.88671875" style="139"/>
    <col min="9217" max="9217" width="7.88671875" style="139" customWidth="1"/>
    <col min="9218" max="9218" width="7.44140625" style="139" customWidth="1"/>
    <col min="9219" max="9219" width="18.5546875" style="139" customWidth="1"/>
    <col min="9220" max="9220" width="8.88671875" style="139"/>
    <col min="9221" max="9221" width="12.77734375" style="139" bestFit="1" customWidth="1"/>
    <col min="9222" max="9222" width="12.5546875" style="139" customWidth="1"/>
    <col min="9223" max="9472" width="8.88671875" style="139"/>
    <col min="9473" max="9473" width="7.88671875" style="139" customWidth="1"/>
    <col min="9474" max="9474" width="7.44140625" style="139" customWidth="1"/>
    <col min="9475" max="9475" width="18.5546875" style="139" customWidth="1"/>
    <col min="9476" max="9476" width="8.88671875" style="139"/>
    <col min="9477" max="9477" width="12.77734375" style="139" bestFit="1" customWidth="1"/>
    <col min="9478" max="9478" width="12.5546875" style="139" customWidth="1"/>
    <col min="9479" max="9728" width="8.88671875" style="139"/>
    <col min="9729" max="9729" width="7.88671875" style="139" customWidth="1"/>
    <col min="9730" max="9730" width="7.44140625" style="139" customWidth="1"/>
    <col min="9731" max="9731" width="18.5546875" style="139" customWidth="1"/>
    <col min="9732" max="9732" width="8.88671875" style="139"/>
    <col min="9733" max="9733" width="12.77734375" style="139" bestFit="1" customWidth="1"/>
    <col min="9734" max="9734" width="12.5546875" style="139" customWidth="1"/>
    <col min="9735" max="9984" width="8.88671875" style="139"/>
    <col min="9985" max="9985" width="7.88671875" style="139" customWidth="1"/>
    <col min="9986" max="9986" width="7.44140625" style="139" customWidth="1"/>
    <col min="9987" max="9987" width="18.5546875" style="139" customWidth="1"/>
    <col min="9988" max="9988" width="8.88671875" style="139"/>
    <col min="9989" max="9989" width="12.77734375" style="139" bestFit="1" customWidth="1"/>
    <col min="9990" max="9990" width="12.5546875" style="139" customWidth="1"/>
    <col min="9991" max="10240" width="8.88671875" style="139"/>
    <col min="10241" max="10241" width="7.88671875" style="139" customWidth="1"/>
    <col min="10242" max="10242" width="7.44140625" style="139" customWidth="1"/>
    <col min="10243" max="10243" width="18.5546875" style="139" customWidth="1"/>
    <col min="10244" max="10244" width="8.88671875" style="139"/>
    <col min="10245" max="10245" width="12.77734375" style="139" bestFit="1" customWidth="1"/>
    <col min="10246" max="10246" width="12.5546875" style="139" customWidth="1"/>
    <col min="10247" max="10496" width="8.88671875" style="139"/>
    <col min="10497" max="10497" width="7.88671875" style="139" customWidth="1"/>
    <col min="10498" max="10498" width="7.44140625" style="139" customWidth="1"/>
    <col min="10499" max="10499" width="18.5546875" style="139" customWidth="1"/>
    <col min="10500" max="10500" width="8.88671875" style="139"/>
    <col min="10501" max="10501" width="12.77734375" style="139" bestFit="1" customWidth="1"/>
    <col min="10502" max="10502" width="12.5546875" style="139" customWidth="1"/>
    <col min="10503" max="10752" width="8.88671875" style="139"/>
    <col min="10753" max="10753" width="7.88671875" style="139" customWidth="1"/>
    <col min="10754" max="10754" width="7.44140625" style="139" customWidth="1"/>
    <col min="10755" max="10755" width="18.5546875" style="139" customWidth="1"/>
    <col min="10756" max="10756" width="8.88671875" style="139"/>
    <col min="10757" max="10757" width="12.77734375" style="139" bestFit="1" customWidth="1"/>
    <col min="10758" max="10758" width="12.5546875" style="139" customWidth="1"/>
    <col min="10759" max="11008" width="8.88671875" style="139"/>
    <col min="11009" max="11009" width="7.88671875" style="139" customWidth="1"/>
    <col min="11010" max="11010" width="7.44140625" style="139" customWidth="1"/>
    <col min="11011" max="11011" width="18.5546875" style="139" customWidth="1"/>
    <col min="11012" max="11012" width="8.88671875" style="139"/>
    <col min="11013" max="11013" width="12.77734375" style="139" bestFit="1" customWidth="1"/>
    <col min="11014" max="11014" width="12.5546875" style="139" customWidth="1"/>
    <col min="11015" max="11264" width="8.88671875" style="139"/>
    <col min="11265" max="11265" width="7.88671875" style="139" customWidth="1"/>
    <col min="11266" max="11266" width="7.44140625" style="139" customWidth="1"/>
    <col min="11267" max="11267" width="18.5546875" style="139" customWidth="1"/>
    <col min="11268" max="11268" width="8.88671875" style="139"/>
    <col min="11269" max="11269" width="12.77734375" style="139" bestFit="1" customWidth="1"/>
    <col min="11270" max="11270" width="12.5546875" style="139" customWidth="1"/>
    <col min="11271" max="11520" width="8.88671875" style="139"/>
    <col min="11521" max="11521" width="7.88671875" style="139" customWidth="1"/>
    <col min="11522" max="11522" width="7.44140625" style="139" customWidth="1"/>
    <col min="11523" max="11523" width="18.5546875" style="139" customWidth="1"/>
    <col min="11524" max="11524" width="8.88671875" style="139"/>
    <col min="11525" max="11525" width="12.77734375" style="139" bestFit="1" customWidth="1"/>
    <col min="11526" max="11526" width="12.5546875" style="139" customWidth="1"/>
    <col min="11527" max="11776" width="8.88671875" style="139"/>
    <col min="11777" max="11777" width="7.88671875" style="139" customWidth="1"/>
    <col min="11778" max="11778" width="7.44140625" style="139" customWidth="1"/>
    <col min="11779" max="11779" width="18.5546875" style="139" customWidth="1"/>
    <col min="11780" max="11780" width="8.88671875" style="139"/>
    <col min="11781" max="11781" width="12.77734375" style="139" bestFit="1" customWidth="1"/>
    <col min="11782" max="11782" width="12.5546875" style="139" customWidth="1"/>
    <col min="11783" max="12032" width="8.88671875" style="139"/>
    <col min="12033" max="12033" width="7.88671875" style="139" customWidth="1"/>
    <col min="12034" max="12034" width="7.44140625" style="139" customWidth="1"/>
    <col min="12035" max="12035" width="18.5546875" style="139" customWidth="1"/>
    <col min="12036" max="12036" width="8.88671875" style="139"/>
    <col min="12037" max="12037" width="12.77734375" style="139" bestFit="1" customWidth="1"/>
    <col min="12038" max="12038" width="12.5546875" style="139" customWidth="1"/>
    <col min="12039" max="12288" width="8.88671875" style="139"/>
    <col min="12289" max="12289" width="7.88671875" style="139" customWidth="1"/>
    <col min="12290" max="12290" width="7.44140625" style="139" customWidth="1"/>
    <col min="12291" max="12291" width="18.5546875" style="139" customWidth="1"/>
    <col min="12292" max="12292" width="8.88671875" style="139"/>
    <col min="12293" max="12293" width="12.77734375" style="139" bestFit="1" customWidth="1"/>
    <col min="12294" max="12294" width="12.5546875" style="139" customWidth="1"/>
    <col min="12295" max="12544" width="8.88671875" style="139"/>
    <col min="12545" max="12545" width="7.88671875" style="139" customWidth="1"/>
    <col min="12546" max="12546" width="7.44140625" style="139" customWidth="1"/>
    <col min="12547" max="12547" width="18.5546875" style="139" customWidth="1"/>
    <col min="12548" max="12548" width="8.88671875" style="139"/>
    <col min="12549" max="12549" width="12.77734375" style="139" bestFit="1" customWidth="1"/>
    <col min="12550" max="12550" width="12.5546875" style="139" customWidth="1"/>
    <col min="12551" max="12800" width="8.88671875" style="139"/>
    <col min="12801" max="12801" width="7.88671875" style="139" customWidth="1"/>
    <col min="12802" max="12802" width="7.44140625" style="139" customWidth="1"/>
    <col min="12803" max="12803" width="18.5546875" style="139" customWidth="1"/>
    <col min="12804" max="12804" width="8.88671875" style="139"/>
    <col min="12805" max="12805" width="12.77734375" style="139" bestFit="1" customWidth="1"/>
    <col min="12806" max="12806" width="12.5546875" style="139" customWidth="1"/>
    <col min="12807" max="13056" width="8.88671875" style="139"/>
    <col min="13057" max="13057" width="7.88671875" style="139" customWidth="1"/>
    <col min="13058" max="13058" width="7.44140625" style="139" customWidth="1"/>
    <col min="13059" max="13059" width="18.5546875" style="139" customWidth="1"/>
    <col min="13060" max="13060" width="8.88671875" style="139"/>
    <col min="13061" max="13061" width="12.77734375" style="139" bestFit="1" customWidth="1"/>
    <col min="13062" max="13062" width="12.5546875" style="139" customWidth="1"/>
    <col min="13063" max="13312" width="8.88671875" style="139"/>
    <col min="13313" max="13313" width="7.88671875" style="139" customWidth="1"/>
    <col min="13314" max="13314" width="7.44140625" style="139" customWidth="1"/>
    <col min="13315" max="13315" width="18.5546875" style="139" customWidth="1"/>
    <col min="13316" max="13316" width="8.88671875" style="139"/>
    <col min="13317" max="13317" width="12.77734375" style="139" bestFit="1" customWidth="1"/>
    <col min="13318" max="13318" width="12.5546875" style="139" customWidth="1"/>
    <col min="13319" max="13568" width="8.88671875" style="139"/>
    <col min="13569" max="13569" width="7.88671875" style="139" customWidth="1"/>
    <col min="13570" max="13570" width="7.44140625" style="139" customWidth="1"/>
    <col min="13571" max="13571" width="18.5546875" style="139" customWidth="1"/>
    <col min="13572" max="13572" width="8.88671875" style="139"/>
    <col min="13573" max="13573" width="12.77734375" style="139" bestFit="1" customWidth="1"/>
    <col min="13574" max="13574" width="12.5546875" style="139" customWidth="1"/>
    <col min="13575" max="13824" width="8.88671875" style="139"/>
    <col min="13825" max="13825" width="7.88671875" style="139" customWidth="1"/>
    <col min="13826" max="13826" width="7.44140625" style="139" customWidth="1"/>
    <col min="13827" max="13827" width="18.5546875" style="139" customWidth="1"/>
    <col min="13828" max="13828" width="8.88671875" style="139"/>
    <col min="13829" max="13829" width="12.77734375" style="139" bestFit="1" customWidth="1"/>
    <col min="13830" max="13830" width="12.5546875" style="139" customWidth="1"/>
    <col min="13831" max="14080" width="8.88671875" style="139"/>
    <col min="14081" max="14081" width="7.88671875" style="139" customWidth="1"/>
    <col min="14082" max="14082" width="7.44140625" style="139" customWidth="1"/>
    <col min="14083" max="14083" width="18.5546875" style="139" customWidth="1"/>
    <col min="14084" max="14084" width="8.88671875" style="139"/>
    <col min="14085" max="14085" width="12.77734375" style="139" bestFit="1" customWidth="1"/>
    <col min="14086" max="14086" width="12.5546875" style="139" customWidth="1"/>
    <col min="14087" max="14336" width="8.88671875" style="139"/>
    <col min="14337" max="14337" width="7.88671875" style="139" customWidth="1"/>
    <col min="14338" max="14338" width="7.44140625" style="139" customWidth="1"/>
    <col min="14339" max="14339" width="18.5546875" style="139" customWidth="1"/>
    <col min="14340" max="14340" width="8.88671875" style="139"/>
    <col min="14341" max="14341" width="12.77734375" style="139" bestFit="1" customWidth="1"/>
    <col min="14342" max="14342" width="12.5546875" style="139" customWidth="1"/>
    <col min="14343" max="14592" width="8.88671875" style="139"/>
    <col min="14593" max="14593" width="7.88671875" style="139" customWidth="1"/>
    <col min="14594" max="14594" width="7.44140625" style="139" customWidth="1"/>
    <col min="14595" max="14595" width="18.5546875" style="139" customWidth="1"/>
    <col min="14596" max="14596" width="8.88671875" style="139"/>
    <col min="14597" max="14597" width="12.77734375" style="139" bestFit="1" customWidth="1"/>
    <col min="14598" max="14598" width="12.5546875" style="139" customWidth="1"/>
    <col min="14599" max="14848" width="8.88671875" style="139"/>
    <col min="14849" max="14849" width="7.88671875" style="139" customWidth="1"/>
    <col min="14850" max="14850" width="7.44140625" style="139" customWidth="1"/>
    <col min="14851" max="14851" width="18.5546875" style="139" customWidth="1"/>
    <col min="14852" max="14852" width="8.88671875" style="139"/>
    <col min="14853" max="14853" width="12.77734375" style="139" bestFit="1" customWidth="1"/>
    <col min="14854" max="14854" width="12.5546875" style="139" customWidth="1"/>
    <col min="14855" max="15104" width="8.88671875" style="139"/>
    <col min="15105" max="15105" width="7.88671875" style="139" customWidth="1"/>
    <col min="15106" max="15106" width="7.44140625" style="139" customWidth="1"/>
    <col min="15107" max="15107" width="18.5546875" style="139" customWidth="1"/>
    <col min="15108" max="15108" width="8.88671875" style="139"/>
    <col min="15109" max="15109" width="12.77734375" style="139" bestFit="1" customWidth="1"/>
    <col min="15110" max="15110" width="12.5546875" style="139" customWidth="1"/>
    <col min="15111" max="15360" width="8.88671875" style="139"/>
    <col min="15361" max="15361" width="7.88671875" style="139" customWidth="1"/>
    <col min="15362" max="15362" width="7.44140625" style="139" customWidth="1"/>
    <col min="15363" max="15363" width="18.5546875" style="139" customWidth="1"/>
    <col min="15364" max="15364" width="8.88671875" style="139"/>
    <col min="15365" max="15365" width="12.77734375" style="139" bestFit="1" customWidth="1"/>
    <col min="15366" max="15366" width="12.5546875" style="139" customWidth="1"/>
    <col min="15367" max="15616" width="8.88671875" style="139"/>
    <col min="15617" max="15617" width="7.88671875" style="139" customWidth="1"/>
    <col min="15618" max="15618" width="7.44140625" style="139" customWidth="1"/>
    <col min="15619" max="15619" width="18.5546875" style="139" customWidth="1"/>
    <col min="15620" max="15620" width="8.88671875" style="139"/>
    <col min="15621" max="15621" width="12.77734375" style="139" bestFit="1" customWidth="1"/>
    <col min="15622" max="15622" width="12.5546875" style="139" customWidth="1"/>
    <col min="15623" max="15872" width="8.88671875" style="139"/>
    <col min="15873" max="15873" width="7.88671875" style="139" customWidth="1"/>
    <col min="15874" max="15874" width="7.44140625" style="139" customWidth="1"/>
    <col min="15875" max="15875" width="18.5546875" style="139" customWidth="1"/>
    <col min="15876" max="15876" width="8.88671875" style="139"/>
    <col min="15877" max="15877" width="12.77734375" style="139" bestFit="1" customWidth="1"/>
    <col min="15878" max="15878" width="12.5546875" style="139" customWidth="1"/>
    <col min="15879" max="16128" width="8.88671875" style="139"/>
    <col min="16129" max="16129" width="7.88671875" style="139" customWidth="1"/>
    <col min="16130" max="16130" width="7.44140625" style="139" customWidth="1"/>
    <col min="16131" max="16131" width="18.5546875" style="139" customWidth="1"/>
    <col min="16132" max="16132" width="8.88671875" style="139"/>
    <col min="16133" max="16133" width="12.77734375" style="139" bestFit="1" customWidth="1"/>
    <col min="16134" max="16134" width="12.5546875" style="139" customWidth="1"/>
    <col min="16135" max="16384" width="8.88671875" style="139"/>
  </cols>
  <sheetData>
    <row r="1" spans="1:8" ht="15.75" x14ac:dyDescent="0.25">
      <c r="A1" s="135" t="s">
        <v>763</v>
      </c>
      <c r="B1" s="159"/>
    </row>
    <row r="2" spans="1:8" ht="15.75" x14ac:dyDescent="0.25">
      <c r="A2" s="135"/>
      <c r="B2" s="159"/>
      <c r="C2" s="139">
        <v>1</v>
      </c>
      <c r="D2" s="139">
        <v>2</v>
      </c>
      <c r="E2" s="139">
        <v>3</v>
      </c>
      <c r="F2" s="139">
        <v>4</v>
      </c>
      <c r="G2" s="139">
        <v>5</v>
      </c>
      <c r="H2" s="139">
        <v>6</v>
      </c>
    </row>
    <row r="3" spans="1:8" ht="15.75" x14ac:dyDescent="0.25">
      <c r="B3" s="159"/>
      <c r="E3" s="578" t="s">
        <v>737</v>
      </c>
      <c r="F3" s="578"/>
      <c r="G3" s="578"/>
      <c r="H3" s="578"/>
    </row>
    <row r="4" spans="1:8" ht="38.25" x14ac:dyDescent="0.2">
      <c r="A4" s="140" t="s">
        <v>738</v>
      </c>
      <c r="B4" s="140" t="s">
        <v>760</v>
      </c>
      <c r="C4" s="140" t="s">
        <v>2</v>
      </c>
      <c r="D4" s="140" t="s">
        <v>3</v>
      </c>
      <c r="E4" s="149" t="s">
        <v>805</v>
      </c>
      <c r="F4" s="149" t="s">
        <v>439</v>
      </c>
      <c r="G4" s="149" t="s">
        <v>440</v>
      </c>
      <c r="H4" s="149" t="s">
        <v>441</v>
      </c>
    </row>
    <row r="5" spans="1:8" s="141" customFormat="1" x14ac:dyDescent="0.2">
      <c r="A5" s="150" t="s">
        <v>4</v>
      </c>
      <c r="B5" s="3" t="s">
        <v>5</v>
      </c>
      <c r="C5" s="160" t="s">
        <v>6</v>
      </c>
      <c r="D5" s="367">
        <f>H5</f>
        <v>7.0000000000000007E-2</v>
      </c>
      <c r="E5" s="367">
        <v>0.08</v>
      </c>
      <c r="F5" s="373">
        <v>0.09</v>
      </c>
      <c r="G5" s="367">
        <v>0.11</v>
      </c>
      <c r="H5" s="367">
        <v>7.0000000000000007E-2</v>
      </c>
    </row>
    <row r="6" spans="1:8" s="141" customFormat="1" ht="12.75" customHeight="1" x14ac:dyDescent="0.2">
      <c r="A6" s="150" t="s">
        <v>7</v>
      </c>
      <c r="B6" s="3" t="s">
        <v>8</v>
      </c>
      <c r="C6" s="160" t="s">
        <v>9</v>
      </c>
      <c r="D6" s="367">
        <f t="shared" ref="D6:D69" si="0">H6</f>
        <v>0.04</v>
      </c>
      <c r="E6" s="367">
        <v>0.05</v>
      </c>
      <c r="F6" s="373">
        <v>0.05</v>
      </c>
      <c r="G6" s="367">
        <v>0.06</v>
      </c>
      <c r="H6" s="367">
        <v>0.04</v>
      </c>
    </row>
    <row r="7" spans="1:8" s="141" customFormat="1" x14ac:dyDescent="0.2">
      <c r="A7" s="150" t="s">
        <v>10</v>
      </c>
      <c r="B7" s="3" t="s">
        <v>11</v>
      </c>
      <c r="C7" s="160" t="s">
        <v>12</v>
      </c>
      <c r="D7" s="367">
        <f t="shared" si="0"/>
        <v>0.08</v>
      </c>
      <c r="E7" s="367">
        <v>0.09</v>
      </c>
      <c r="F7" s="373">
        <v>0.11</v>
      </c>
      <c r="G7" s="367">
        <v>0.11</v>
      </c>
      <c r="H7" s="367">
        <v>0.08</v>
      </c>
    </row>
    <row r="8" spans="1:8" s="141" customFormat="1" x14ac:dyDescent="0.2">
      <c r="A8" s="150" t="s">
        <v>13</v>
      </c>
      <c r="B8" s="3" t="s">
        <v>14</v>
      </c>
      <c r="C8" s="160" t="s">
        <v>15</v>
      </c>
      <c r="D8" s="367">
        <f t="shared" si="0"/>
        <v>0.06</v>
      </c>
      <c r="E8" s="367">
        <v>0.08</v>
      </c>
      <c r="F8" s="373">
        <v>0.09</v>
      </c>
      <c r="G8" s="367">
        <v>0.11</v>
      </c>
      <c r="H8" s="367">
        <v>0.06</v>
      </c>
    </row>
    <row r="9" spans="1:8" s="141" customFormat="1" x14ac:dyDescent="0.2">
      <c r="A9" s="150" t="s">
        <v>16</v>
      </c>
      <c r="B9" s="3" t="s">
        <v>17</v>
      </c>
      <c r="C9" s="160" t="s">
        <v>18</v>
      </c>
      <c r="D9" s="367">
        <f t="shared" si="0"/>
        <v>0.08</v>
      </c>
      <c r="E9" s="367">
        <v>0.1</v>
      </c>
      <c r="F9" s="373">
        <v>0.1</v>
      </c>
      <c r="G9" s="367">
        <v>0.15</v>
      </c>
      <c r="H9" s="367">
        <v>0.08</v>
      </c>
    </row>
    <row r="10" spans="1:8" s="141" customFormat="1" x14ac:dyDescent="0.2">
      <c r="A10" s="150" t="s">
        <v>19</v>
      </c>
      <c r="B10" s="3" t="s">
        <v>20</v>
      </c>
      <c r="C10" s="160" t="s">
        <v>21</v>
      </c>
      <c r="D10" s="367">
        <f t="shared" si="0"/>
        <v>0.09</v>
      </c>
      <c r="E10" s="367">
        <v>0.11</v>
      </c>
      <c r="F10" s="373">
        <v>0.12</v>
      </c>
      <c r="G10" s="367">
        <v>0.12</v>
      </c>
      <c r="H10" s="367">
        <v>0.09</v>
      </c>
    </row>
    <row r="11" spans="1:8" s="141" customFormat="1" x14ac:dyDescent="0.2">
      <c r="A11" s="150" t="s">
        <v>22</v>
      </c>
      <c r="B11" s="3" t="s">
        <v>23</v>
      </c>
      <c r="C11" s="160" t="s">
        <v>24</v>
      </c>
      <c r="D11" s="367">
        <f t="shared" si="0"/>
        <v>0.11</v>
      </c>
      <c r="E11" s="367">
        <v>0.14000000000000001</v>
      </c>
      <c r="F11" s="373">
        <v>0.14000000000000001</v>
      </c>
      <c r="G11" s="367">
        <v>0.13</v>
      </c>
      <c r="H11" s="367">
        <v>0.11</v>
      </c>
    </row>
    <row r="12" spans="1:8" s="141" customFormat="1" x14ac:dyDescent="0.2">
      <c r="A12" s="150" t="s">
        <v>25</v>
      </c>
      <c r="B12" s="3" t="s">
        <v>26</v>
      </c>
      <c r="C12" s="160" t="s">
        <v>27</v>
      </c>
      <c r="D12" s="367">
        <f t="shared" si="0"/>
        <v>0.01</v>
      </c>
      <c r="E12" s="367">
        <v>0.2</v>
      </c>
      <c r="F12" s="373">
        <v>0.13</v>
      </c>
      <c r="G12" s="367">
        <v>0.14000000000000001</v>
      </c>
      <c r="H12" s="367">
        <v>0.01</v>
      </c>
    </row>
    <row r="13" spans="1:8" s="141" customFormat="1" x14ac:dyDescent="0.2">
      <c r="A13" s="150" t="s">
        <v>28</v>
      </c>
      <c r="B13" s="3" t="s">
        <v>29</v>
      </c>
      <c r="C13" s="160" t="s">
        <v>30</v>
      </c>
      <c r="D13" s="367">
        <f t="shared" si="0"/>
        <v>0.02</v>
      </c>
      <c r="E13" s="367">
        <v>0.18</v>
      </c>
      <c r="F13" s="373">
        <v>0.11</v>
      </c>
      <c r="G13" s="367">
        <v>0.13</v>
      </c>
      <c r="H13" s="367">
        <v>0.02</v>
      </c>
    </row>
    <row r="14" spans="1:8" s="141" customFormat="1" x14ac:dyDescent="0.2">
      <c r="A14" s="150" t="s">
        <v>31</v>
      </c>
      <c r="B14" s="3" t="s">
        <v>32</v>
      </c>
      <c r="C14" s="160" t="s">
        <v>33</v>
      </c>
      <c r="D14" s="367">
        <f t="shared" si="0"/>
        <v>7.0000000000000007E-2</v>
      </c>
      <c r="E14" s="367">
        <v>0.06</v>
      </c>
      <c r="F14" s="373">
        <v>0.08</v>
      </c>
      <c r="G14" s="367">
        <v>0.05</v>
      </c>
      <c r="H14" s="367">
        <v>7.0000000000000007E-2</v>
      </c>
    </row>
    <row r="15" spans="1:8" s="141" customFormat="1" x14ac:dyDescent="0.2">
      <c r="A15" s="150" t="s">
        <v>34</v>
      </c>
      <c r="B15" s="3" t="s">
        <v>35</v>
      </c>
      <c r="C15" s="160" t="s">
        <v>36</v>
      </c>
      <c r="D15" s="367">
        <f t="shared" si="0"/>
        <v>0.14000000000000001</v>
      </c>
      <c r="E15" s="367">
        <v>0.17</v>
      </c>
      <c r="F15" s="373">
        <v>0.18</v>
      </c>
      <c r="G15" s="367">
        <v>0.16</v>
      </c>
      <c r="H15" s="367">
        <v>0.14000000000000001</v>
      </c>
    </row>
    <row r="16" spans="1:8" s="141" customFormat="1" x14ac:dyDescent="0.2">
      <c r="A16" s="150" t="s">
        <v>37</v>
      </c>
      <c r="B16" s="3" t="s">
        <v>38</v>
      </c>
      <c r="C16" s="160" t="s">
        <v>39</v>
      </c>
      <c r="D16" s="367">
        <f t="shared" si="0"/>
        <v>7.0000000000000007E-2</v>
      </c>
      <c r="E16" s="367">
        <v>0.11</v>
      </c>
      <c r="F16" s="373">
        <v>0.13</v>
      </c>
      <c r="G16" s="367">
        <v>0.11</v>
      </c>
      <c r="H16" s="367">
        <v>7.0000000000000007E-2</v>
      </c>
    </row>
    <row r="17" spans="1:8" s="141" customFormat="1" x14ac:dyDescent="0.2">
      <c r="A17" s="150" t="s">
        <v>40</v>
      </c>
      <c r="B17" s="3" t="s">
        <v>41</v>
      </c>
      <c r="C17" s="160" t="s">
        <v>42</v>
      </c>
      <c r="D17" s="367">
        <f t="shared" si="0"/>
        <v>0.11</v>
      </c>
      <c r="E17" s="367">
        <v>0.05</v>
      </c>
      <c r="F17" s="373">
        <v>0.08</v>
      </c>
      <c r="G17" s="367">
        <v>0.04</v>
      </c>
      <c r="H17" s="367">
        <v>0.11</v>
      </c>
    </row>
    <row r="18" spans="1:8" s="141" customFormat="1" x14ac:dyDescent="0.2">
      <c r="A18" s="150" t="s">
        <v>43</v>
      </c>
      <c r="B18" s="3" t="s">
        <v>44</v>
      </c>
      <c r="C18" s="160" t="s">
        <v>45</v>
      </c>
      <c r="D18" s="367">
        <f t="shared" si="0"/>
        <v>0.12</v>
      </c>
      <c r="E18" s="367">
        <v>0.12</v>
      </c>
      <c r="F18" s="373">
        <v>0.12</v>
      </c>
      <c r="G18" s="367">
        <v>0.12</v>
      </c>
      <c r="H18" s="367">
        <v>0.12</v>
      </c>
    </row>
    <row r="19" spans="1:8" s="141" customFormat="1" x14ac:dyDescent="0.2">
      <c r="A19" s="150" t="s">
        <v>46</v>
      </c>
      <c r="B19" s="3" t="s">
        <v>47</v>
      </c>
      <c r="C19" s="160" t="s">
        <v>48</v>
      </c>
      <c r="D19" s="367">
        <f t="shared" si="0"/>
        <v>0.1</v>
      </c>
      <c r="E19" s="367">
        <v>0.06</v>
      </c>
      <c r="F19" s="373">
        <v>0.14000000000000001</v>
      </c>
      <c r="G19" s="367">
        <v>0.11</v>
      </c>
      <c r="H19" s="367">
        <v>0.1</v>
      </c>
    </row>
    <row r="20" spans="1:8" s="141" customFormat="1" x14ac:dyDescent="0.2">
      <c r="A20" s="150" t="s">
        <v>49</v>
      </c>
      <c r="B20" s="3" t="s">
        <v>50</v>
      </c>
      <c r="C20" s="160" t="s">
        <v>51</v>
      </c>
      <c r="D20" s="367">
        <f t="shared" si="0"/>
        <v>0.03</v>
      </c>
      <c r="E20" s="367">
        <v>0.05</v>
      </c>
      <c r="F20" s="373">
        <v>0.06</v>
      </c>
      <c r="G20" s="367">
        <v>0.21</v>
      </c>
      <c r="H20" s="367">
        <v>0.03</v>
      </c>
    </row>
    <row r="21" spans="1:8" s="141" customFormat="1" x14ac:dyDescent="0.2">
      <c r="A21" s="150" t="s">
        <v>52</v>
      </c>
      <c r="B21" s="3" t="s">
        <v>53</v>
      </c>
      <c r="C21" s="160" t="s">
        <v>54</v>
      </c>
      <c r="D21" s="367">
        <f t="shared" si="0"/>
        <v>0.09</v>
      </c>
      <c r="E21" s="367">
        <v>0.18</v>
      </c>
      <c r="F21" s="373">
        <v>0.16</v>
      </c>
      <c r="G21" s="367">
        <v>0.25</v>
      </c>
      <c r="H21" s="367">
        <v>0.09</v>
      </c>
    </row>
    <row r="22" spans="1:8" s="141" customFormat="1" x14ac:dyDescent="0.2">
      <c r="A22" s="150" t="s">
        <v>55</v>
      </c>
      <c r="B22" s="3" t="s">
        <v>56</v>
      </c>
      <c r="C22" s="160" t="s">
        <v>57</v>
      </c>
      <c r="D22" s="367">
        <f t="shared" si="0"/>
        <v>0.02</v>
      </c>
      <c r="E22" s="367">
        <v>0.08</v>
      </c>
      <c r="F22" s="373">
        <v>0.06</v>
      </c>
      <c r="G22" s="367">
        <v>0.02</v>
      </c>
      <c r="H22" s="367">
        <v>0.02</v>
      </c>
    </row>
    <row r="23" spans="1:8" s="141" customFormat="1" x14ac:dyDescent="0.2">
      <c r="A23" s="150" t="s">
        <v>447</v>
      </c>
      <c r="B23" s="3" t="s">
        <v>448</v>
      </c>
      <c r="C23" s="160" t="s">
        <v>449</v>
      </c>
      <c r="D23" s="367">
        <f t="shared" si="0"/>
        <v>0.06</v>
      </c>
      <c r="E23" s="367">
        <v>0</v>
      </c>
      <c r="F23" s="373">
        <v>0.11</v>
      </c>
      <c r="G23" s="367">
        <v>7.0000000000000007E-2</v>
      </c>
      <c r="H23" s="367">
        <v>0.06</v>
      </c>
    </row>
    <row r="24" spans="1:8" s="141" customFormat="1" x14ac:dyDescent="0.2">
      <c r="A24" s="150" t="s">
        <v>58</v>
      </c>
      <c r="B24" s="3" t="s">
        <v>59</v>
      </c>
      <c r="C24" s="160" t="s">
        <v>60</v>
      </c>
      <c r="D24" s="367">
        <f t="shared" si="0"/>
        <v>0.1</v>
      </c>
      <c r="E24" s="367">
        <v>0.06</v>
      </c>
      <c r="F24" s="373" t="s">
        <v>453</v>
      </c>
      <c r="G24" s="367">
        <v>0.06</v>
      </c>
      <c r="H24" s="367">
        <v>0.1</v>
      </c>
    </row>
    <row r="25" spans="1:8" s="141" customFormat="1" x14ac:dyDescent="0.2">
      <c r="A25" s="150" t="s">
        <v>61</v>
      </c>
      <c r="B25" s="3" t="s">
        <v>62</v>
      </c>
      <c r="C25" s="160" t="s">
        <v>63</v>
      </c>
      <c r="D25" s="367">
        <f t="shared" si="0"/>
        <v>0.1</v>
      </c>
      <c r="E25" s="367">
        <v>0.12</v>
      </c>
      <c r="F25" s="373">
        <v>0.13</v>
      </c>
      <c r="G25" s="367">
        <v>0.13</v>
      </c>
      <c r="H25" s="367">
        <v>0.1</v>
      </c>
    </row>
    <row r="26" spans="1:8" s="141" customFormat="1" x14ac:dyDescent="0.2">
      <c r="A26" s="150" t="s">
        <v>64</v>
      </c>
      <c r="B26" s="3" t="s">
        <v>65</v>
      </c>
      <c r="C26" s="160" t="s">
        <v>66</v>
      </c>
      <c r="D26" s="367">
        <f t="shared" si="0"/>
        <v>0.16</v>
      </c>
      <c r="E26" s="367">
        <v>0.15</v>
      </c>
      <c r="F26" s="373">
        <v>0.19</v>
      </c>
      <c r="G26" s="367">
        <v>0.14000000000000001</v>
      </c>
      <c r="H26" s="367">
        <v>0.16</v>
      </c>
    </row>
    <row r="27" spans="1:8" s="141" customFormat="1" x14ac:dyDescent="0.2">
      <c r="A27" s="150" t="s">
        <v>67</v>
      </c>
      <c r="B27" s="3" t="s">
        <v>68</v>
      </c>
      <c r="C27" s="160" t="s">
        <v>69</v>
      </c>
      <c r="D27" s="367">
        <f t="shared" si="0"/>
        <v>0.11</v>
      </c>
      <c r="E27" s="367">
        <v>0.08</v>
      </c>
      <c r="F27" s="373">
        <v>0.14000000000000001</v>
      </c>
      <c r="G27" s="367">
        <v>0.1</v>
      </c>
      <c r="H27" s="367">
        <v>0.11</v>
      </c>
    </row>
    <row r="28" spans="1:8" s="141" customFormat="1" x14ac:dyDescent="0.2">
      <c r="A28" s="150" t="s">
        <v>70</v>
      </c>
      <c r="B28" s="3" t="s">
        <v>71</v>
      </c>
      <c r="C28" s="160" t="s">
        <v>72</v>
      </c>
      <c r="D28" s="367">
        <f t="shared" si="0"/>
        <v>0.13</v>
      </c>
      <c r="E28" s="367">
        <v>0.1</v>
      </c>
      <c r="F28" s="373">
        <v>0.15</v>
      </c>
      <c r="G28" s="367">
        <v>0.12</v>
      </c>
      <c r="H28" s="367">
        <v>0.13</v>
      </c>
    </row>
    <row r="29" spans="1:8" s="141" customFormat="1" x14ac:dyDescent="0.2">
      <c r="A29" s="150" t="s">
        <v>73</v>
      </c>
      <c r="B29" s="3" t="s">
        <v>74</v>
      </c>
      <c r="C29" s="160" t="s">
        <v>75</v>
      </c>
      <c r="D29" s="367">
        <f t="shared" si="0"/>
        <v>0.22</v>
      </c>
      <c r="E29" s="367">
        <v>0.17</v>
      </c>
      <c r="F29" s="373">
        <v>0.28999999999999998</v>
      </c>
      <c r="G29" s="367">
        <v>0.18</v>
      </c>
      <c r="H29" s="367">
        <v>0.22</v>
      </c>
    </row>
    <row r="30" spans="1:8" s="141" customFormat="1" x14ac:dyDescent="0.2">
      <c r="A30" s="150" t="s">
        <v>76</v>
      </c>
      <c r="B30" s="3" t="s">
        <v>77</v>
      </c>
      <c r="C30" s="160" t="s">
        <v>78</v>
      </c>
      <c r="D30" s="367">
        <f t="shared" si="0"/>
        <v>0.06</v>
      </c>
      <c r="E30" s="367">
        <v>7.0000000000000007E-2</v>
      </c>
      <c r="F30" s="373">
        <v>0.08</v>
      </c>
      <c r="G30" s="367">
        <v>7.0000000000000007E-2</v>
      </c>
      <c r="H30" s="367">
        <v>0.06</v>
      </c>
    </row>
    <row r="31" spans="1:8" s="141" customFormat="1" x14ac:dyDescent="0.2">
      <c r="A31" s="150" t="s">
        <v>79</v>
      </c>
      <c r="B31" s="3" t="s">
        <v>80</v>
      </c>
      <c r="C31" s="160" t="s">
        <v>81</v>
      </c>
      <c r="D31" s="367">
        <f t="shared" si="0"/>
        <v>0.05</v>
      </c>
      <c r="E31" s="367">
        <v>0.08</v>
      </c>
      <c r="F31" s="373">
        <v>0.02</v>
      </c>
      <c r="G31" s="367">
        <v>0.06</v>
      </c>
      <c r="H31" s="367">
        <v>0.05</v>
      </c>
    </row>
    <row r="32" spans="1:8" s="141" customFormat="1" x14ac:dyDescent="0.2">
      <c r="A32" s="150" t="s">
        <v>82</v>
      </c>
      <c r="B32" s="3" t="s">
        <v>83</v>
      </c>
      <c r="C32" s="160" t="s">
        <v>84</v>
      </c>
      <c r="D32" s="367">
        <f t="shared" si="0"/>
        <v>0.03</v>
      </c>
      <c r="E32" s="367">
        <v>0.08</v>
      </c>
      <c r="F32" s="373">
        <v>0.08</v>
      </c>
      <c r="G32" s="367">
        <v>0.01</v>
      </c>
      <c r="H32" s="367">
        <v>0.03</v>
      </c>
    </row>
    <row r="33" spans="1:8" s="141" customFormat="1" x14ac:dyDescent="0.2">
      <c r="A33" s="150" t="s">
        <v>85</v>
      </c>
      <c r="B33" s="3" t="s">
        <v>86</v>
      </c>
      <c r="C33" s="160" t="s">
        <v>87</v>
      </c>
      <c r="D33" s="367">
        <f t="shared" si="0"/>
        <v>0.05</v>
      </c>
      <c r="E33" s="367">
        <v>0.14000000000000001</v>
      </c>
      <c r="F33" s="373">
        <v>0.09</v>
      </c>
      <c r="G33" s="367">
        <v>0.04</v>
      </c>
      <c r="H33" s="367">
        <v>0.05</v>
      </c>
    </row>
    <row r="34" spans="1:8" s="141" customFormat="1" x14ac:dyDescent="0.2">
      <c r="A34" s="150" t="s">
        <v>88</v>
      </c>
      <c r="B34" s="3" t="s">
        <v>89</v>
      </c>
      <c r="C34" s="160" t="s">
        <v>90</v>
      </c>
      <c r="D34" s="367">
        <f t="shared" si="0"/>
        <v>0.13</v>
      </c>
      <c r="E34" s="367">
        <v>0.06</v>
      </c>
      <c r="F34" s="373">
        <v>0.13</v>
      </c>
      <c r="G34" s="367">
        <v>0.11</v>
      </c>
      <c r="H34" s="367">
        <v>0.13</v>
      </c>
    </row>
    <row r="35" spans="1:8" s="141" customFormat="1" x14ac:dyDescent="0.2">
      <c r="A35" s="150" t="s">
        <v>91</v>
      </c>
      <c r="B35" s="3" t="s">
        <v>92</v>
      </c>
      <c r="C35" s="160" t="s">
        <v>93</v>
      </c>
      <c r="D35" s="367">
        <f t="shared" si="0"/>
        <v>0.05</v>
      </c>
      <c r="E35" s="367">
        <v>0.04</v>
      </c>
      <c r="F35" s="373">
        <v>0.05</v>
      </c>
      <c r="G35" s="367">
        <v>0.02</v>
      </c>
      <c r="H35" s="367">
        <v>0.05</v>
      </c>
    </row>
    <row r="36" spans="1:8" s="141" customFormat="1" x14ac:dyDescent="0.2">
      <c r="A36" s="150" t="s">
        <v>94</v>
      </c>
      <c r="B36" s="3" t="s">
        <v>95</v>
      </c>
      <c r="C36" s="160" t="s">
        <v>96</v>
      </c>
      <c r="D36" s="367">
        <f t="shared" si="0"/>
        <v>7.0000000000000007E-2</v>
      </c>
      <c r="E36" s="367">
        <v>0.1</v>
      </c>
      <c r="F36" s="373">
        <v>0.1</v>
      </c>
      <c r="G36" s="367">
        <v>0.01</v>
      </c>
      <c r="H36" s="367">
        <v>7.0000000000000007E-2</v>
      </c>
    </row>
    <row r="37" spans="1:8" s="141" customFormat="1" x14ac:dyDescent="0.2">
      <c r="A37" s="150" t="s">
        <v>97</v>
      </c>
      <c r="B37" s="3" t="s">
        <v>98</v>
      </c>
      <c r="C37" s="160" t="s">
        <v>99</v>
      </c>
      <c r="D37" s="367">
        <f t="shared" si="0"/>
        <v>0.09</v>
      </c>
      <c r="E37" s="367">
        <v>0.05</v>
      </c>
      <c r="F37" s="373">
        <v>0.06</v>
      </c>
      <c r="G37" s="367">
        <v>0.04</v>
      </c>
      <c r="H37" s="367">
        <v>0.09</v>
      </c>
    </row>
    <row r="38" spans="1:8" s="141" customFormat="1" x14ac:dyDescent="0.2">
      <c r="A38" s="150" t="s">
        <v>100</v>
      </c>
      <c r="B38" s="3" t="s">
        <v>101</v>
      </c>
      <c r="C38" s="160" t="s">
        <v>102</v>
      </c>
      <c r="D38" s="367">
        <f t="shared" si="0"/>
        <v>0.09</v>
      </c>
      <c r="E38" s="367">
        <v>0.09</v>
      </c>
      <c r="F38" s="373">
        <v>0.1</v>
      </c>
      <c r="G38" s="367">
        <v>7.0000000000000007E-2</v>
      </c>
      <c r="H38" s="367">
        <v>0.09</v>
      </c>
    </row>
    <row r="39" spans="1:8" s="141" customFormat="1" x14ac:dyDescent="0.2">
      <c r="A39" s="150" t="s">
        <v>103</v>
      </c>
      <c r="B39" s="3" t="s">
        <v>104</v>
      </c>
      <c r="C39" s="160" t="s">
        <v>105</v>
      </c>
      <c r="D39" s="367">
        <f t="shared" si="0"/>
        <v>0.08</v>
      </c>
      <c r="E39" s="367">
        <v>0.03</v>
      </c>
      <c r="F39" s="373">
        <v>0.06</v>
      </c>
      <c r="G39" s="367">
        <v>7.0000000000000007E-2</v>
      </c>
      <c r="H39" s="367">
        <v>0.08</v>
      </c>
    </row>
    <row r="40" spans="1:8" s="141" customFormat="1" x14ac:dyDescent="0.2">
      <c r="A40" s="150" t="s">
        <v>106</v>
      </c>
      <c r="B40" s="3" t="s">
        <v>107</v>
      </c>
      <c r="C40" s="160" t="s">
        <v>108</v>
      </c>
      <c r="D40" s="367">
        <f t="shared" si="0"/>
        <v>0.18</v>
      </c>
      <c r="E40" s="367">
        <v>0.13</v>
      </c>
      <c r="F40" s="373">
        <v>0.1</v>
      </c>
      <c r="G40" s="367">
        <v>0.1</v>
      </c>
      <c r="H40" s="367">
        <v>0.18</v>
      </c>
    </row>
    <row r="41" spans="1:8" s="141" customFormat="1" x14ac:dyDescent="0.2">
      <c r="A41" s="150" t="s">
        <v>109</v>
      </c>
      <c r="B41" s="3" t="s">
        <v>110</v>
      </c>
      <c r="C41" s="160" t="s">
        <v>111</v>
      </c>
      <c r="D41" s="367">
        <f t="shared" si="0"/>
        <v>0.11</v>
      </c>
      <c r="E41" s="367">
        <v>0.09</v>
      </c>
      <c r="F41" s="373">
        <v>0.04</v>
      </c>
      <c r="G41" s="367">
        <v>0.04</v>
      </c>
      <c r="H41" s="367">
        <v>0.11</v>
      </c>
    </row>
    <row r="42" spans="1:8" s="141" customFormat="1" x14ac:dyDescent="0.2">
      <c r="A42" s="150" t="s">
        <v>112</v>
      </c>
      <c r="B42" s="3" t="s">
        <v>113</v>
      </c>
      <c r="C42" s="160" t="s">
        <v>114</v>
      </c>
      <c r="D42" s="367">
        <f t="shared" si="0"/>
        <v>0.14000000000000001</v>
      </c>
      <c r="E42" s="367">
        <v>0.09</v>
      </c>
      <c r="F42" s="373">
        <v>7.0000000000000007E-2</v>
      </c>
      <c r="G42" s="367">
        <v>0.06</v>
      </c>
      <c r="H42" s="367">
        <v>0.14000000000000001</v>
      </c>
    </row>
    <row r="43" spans="1:8" s="141" customFormat="1" x14ac:dyDescent="0.2">
      <c r="A43" s="150" t="s">
        <v>115</v>
      </c>
      <c r="B43" s="3" t="s">
        <v>116</v>
      </c>
      <c r="C43" s="160" t="s">
        <v>117</v>
      </c>
      <c r="D43" s="367">
        <f t="shared" si="0"/>
        <v>0.08</v>
      </c>
      <c r="E43" s="367">
        <v>0.12</v>
      </c>
      <c r="F43" s="373">
        <v>0.05</v>
      </c>
      <c r="G43" s="367">
        <v>0.05</v>
      </c>
      <c r="H43" s="367">
        <v>0.08</v>
      </c>
    </row>
    <row r="44" spans="1:8" s="141" customFormat="1" x14ac:dyDescent="0.2">
      <c r="A44" s="150" t="s">
        <v>118</v>
      </c>
      <c r="B44" s="3" t="s">
        <v>119</v>
      </c>
      <c r="C44" s="160" t="s">
        <v>120</v>
      </c>
      <c r="D44" s="367">
        <f t="shared" si="0"/>
        <v>0.16</v>
      </c>
      <c r="E44" s="367">
        <v>0.24</v>
      </c>
      <c r="F44" s="373">
        <v>0.14000000000000001</v>
      </c>
      <c r="G44" s="367">
        <v>0.1</v>
      </c>
      <c r="H44" s="367">
        <v>0.16</v>
      </c>
    </row>
    <row r="45" spans="1:8" s="141" customFormat="1" x14ac:dyDescent="0.2">
      <c r="A45" s="150" t="s">
        <v>121</v>
      </c>
      <c r="B45" s="3" t="s">
        <v>122</v>
      </c>
      <c r="C45" s="160" t="s">
        <v>123</v>
      </c>
      <c r="D45" s="367">
        <f t="shared" si="0"/>
        <v>0.2</v>
      </c>
      <c r="E45" s="367">
        <v>0.16</v>
      </c>
      <c r="F45" s="373">
        <v>0.05</v>
      </c>
      <c r="G45" s="367">
        <v>0.12</v>
      </c>
      <c r="H45" s="367">
        <v>0.2</v>
      </c>
    </row>
    <row r="46" spans="1:8" s="141" customFormat="1" x14ac:dyDescent="0.2">
      <c r="A46" s="150" t="s">
        <v>124</v>
      </c>
      <c r="B46" s="3" t="s">
        <v>125</v>
      </c>
      <c r="C46" s="160" t="s">
        <v>126</v>
      </c>
      <c r="D46" s="367">
        <f t="shared" si="0"/>
        <v>0.11</v>
      </c>
      <c r="E46" s="367">
        <v>7.0000000000000007E-2</v>
      </c>
      <c r="F46" s="373">
        <v>0.12</v>
      </c>
      <c r="G46" s="367">
        <v>0.1</v>
      </c>
      <c r="H46" s="367">
        <v>0.11</v>
      </c>
    </row>
    <row r="47" spans="1:8" s="141" customFormat="1" x14ac:dyDescent="0.2">
      <c r="A47" s="150" t="s">
        <v>127</v>
      </c>
      <c r="B47" s="3" t="s">
        <v>128</v>
      </c>
      <c r="C47" s="160" t="s">
        <v>129</v>
      </c>
      <c r="D47" s="367">
        <f t="shared" si="0"/>
        <v>7.0000000000000007E-2</v>
      </c>
      <c r="E47" s="367">
        <v>0.04</v>
      </c>
      <c r="F47" s="373">
        <v>7.0000000000000007E-2</v>
      </c>
      <c r="G47" s="367">
        <v>0.05</v>
      </c>
      <c r="H47" s="367">
        <v>7.0000000000000007E-2</v>
      </c>
    </row>
    <row r="48" spans="1:8" s="141" customFormat="1" x14ac:dyDescent="0.2">
      <c r="A48" s="150" t="s">
        <v>130</v>
      </c>
      <c r="B48" s="3" t="s">
        <v>131</v>
      </c>
      <c r="C48" s="160" t="s">
        <v>132</v>
      </c>
      <c r="D48" s="367">
        <f t="shared" si="0"/>
        <v>0.03</v>
      </c>
      <c r="E48" s="367" t="s">
        <v>453</v>
      </c>
      <c r="F48" s="373">
        <v>0.03</v>
      </c>
      <c r="G48" s="367">
        <v>0.03</v>
      </c>
      <c r="H48" s="367">
        <v>0.03</v>
      </c>
    </row>
    <row r="49" spans="1:8" s="141" customFormat="1" x14ac:dyDescent="0.2">
      <c r="A49" s="150" t="s">
        <v>133</v>
      </c>
      <c r="B49" s="3" t="s">
        <v>134</v>
      </c>
      <c r="C49" s="160" t="s">
        <v>135</v>
      </c>
      <c r="D49" s="367">
        <f t="shared" si="0"/>
        <v>0.03</v>
      </c>
      <c r="E49" s="367">
        <v>0</v>
      </c>
      <c r="F49" s="373">
        <v>0.03</v>
      </c>
      <c r="G49" s="367">
        <v>0.05</v>
      </c>
      <c r="H49" s="367">
        <v>0.03</v>
      </c>
    </row>
    <row r="50" spans="1:8" s="141" customFormat="1" x14ac:dyDescent="0.2">
      <c r="A50" s="150" t="s">
        <v>136</v>
      </c>
      <c r="B50" s="3" t="s">
        <v>137</v>
      </c>
      <c r="C50" s="160" t="s">
        <v>138</v>
      </c>
      <c r="D50" s="367" t="str">
        <f t="shared" si="0"/>
        <v>-</v>
      </c>
      <c r="E50" s="367">
        <v>0</v>
      </c>
      <c r="F50" s="373" t="s">
        <v>453</v>
      </c>
      <c r="G50" s="367" t="s">
        <v>453</v>
      </c>
      <c r="H50" s="367" t="s">
        <v>453</v>
      </c>
    </row>
    <row r="51" spans="1:8" s="141" customFormat="1" x14ac:dyDescent="0.2">
      <c r="A51" s="150" t="s">
        <v>139</v>
      </c>
      <c r="B51" s="3" t="s">
        <v>140</v>
      </c>
      <c r="C51" s="160" t="s">
        <v>141</v>
      </c>
      <c r="D51" s="367">
        <f t="shared" si="0"/>
        <v>0.06</v>
      </c>
      <c r="E51" s="367">
        <v>0.08</v>
      </c>
      <c r="F51" s="373">
        <v>0.08</v>
      </c>
      <c r="G51" s="367">
        <v>0.1</v>
      </c>
      <c r="H51" s="367">
        <v>0.06</v>
      </c>
    </row>
    <row r="52" spans="1:8" s="141" customFormat="1" x14ac:dyDescent="0.2">
      <c r="A52" s="150" t="s">
        <v>142</v>
      </c>
      <c r="B52" s="3" t="s">
        <v>143</v>
      </c>
      <c r="C52" s="160" t="s">
        <v>144</v>
      </c>
      <c r="D52" s="367">
        <f t="shared" si="0"/>
        <v>0.06</v>
      </c>
      <c r="E52" s="367">
        <v>0.03</v>
      </c>
      <c r="F52" s="373">
        <v>0.14000000000000001</v>
      </c>
      <c r="G52" s="367">
        <v>0.04</v>
      </c>
      <c r="H52" s="367">
        <v>0.06</v>
      </c>
    </row>
    <row r="53" spans="1:8" s="141" customFormat="1" x14ac:dyDescent="0.2">
      <c r="A53" s="150" t="s">
        <v>145</v>
      </c>
      <c r="B53" s="3" t="s">
        <v>146</v>
      </c>
      <c r="C53" s="160" t="s">
        <v>147</v>
      </c>
      <c r="D53" s="367">
        <f t="shared" si="0"/>
        <v>0.13</v>
      </c>
      <c r="E53" s="367">
        <v>7.0000000000000007E-2</v>
      </c>
      <c r="F53" s="373">
        <v>0.15</v>
      </c>
      <c r="G53" s="367">
        <v>0.13</v>
      </c>
      <c r="H53" s="367">
        <v>0.13</v>
      </c>
    </row>
    <row r="54" spans="1:8" s="141" customFormat="1" x14ac:dyDescent="0.2">
      <c r="A54" s="150" t="s">
        <v>148</v>
      </c>
      <c r="B54" s="3" t="s">
        <v>149</v>
      </c>
      <c r="C54" s="160" t="s">
        <v>150</v>
      </c>
      <c r="D54" s="367">
        <f t="shared" si="0"/>
        <v>0.11</v>
      </c>
      <c r="E54" s="367">
        <v>0.09</v>
      </c>
      <c r="F54" s="373">
        <v>0.12</v>
      </c>
      <c r="G54" s="367">
        <v>0.1</v>
      </c>
      <c r="H54" s="367">
        <v>0.11</v>
      </c>
    </row>
    <row r="55" spans="1:8" s="141" customFormat="1" x14ac:dyDescent="0.2">
      <c r="A55" s="150" t="s">
        <v>151</v>
      </c>
      <c r="B55" s="3" t="s">
        <v>152</v>
      </c>
      <c r="C55" s="160" t="s">
        <v>153</v>
      </c>
      <c r="D55" s="367">
        <f t="shared" si="0"/>
        <v>0.14000000000000001</v>
      </c>
      <c r="E55" s="367">
        <v>0.12</v>
      </c>
      <c r="F55" s="373">
        <v>0.08</v>
      </c>
      <c r="G55" s="367">
        <v>0.08</v>
      </c>
      <c r="H55" s="367">
        <v>0.14000000000000001</v>
      </c>
    </row>
    <row r="56" spans="1:8" s="141" customFormat="1" x14ac:dyDescent="0.2">
      <c r="A56" s="150" t="s">
        <v>154</v>
      </c>
      <c r="B56" s="3" t="s">
        <v>155</v>
      </c>
      <c r="C56" s="160" t="s">
        <v>156</v>
      </c>
      <c r="D56" s="367">
        <f t="shared" si="0"/>
        <v>7.0000000000000007E-2</v>
      </c>
      <c r="E56" s="367">
        <v>0.08</v>
      </c>
      <c r="F56" s="373">
        <v>0.1</v>
      </c>
      <c r="G56" s="367">
        <v>0.13</v>
      </c>
      <c r="H56" s="367">
        <v>7.0000000000000007E-2</v>
      </c>
    </row>
    <row r="57" spans="1:8" s="141" customFormat="1" x14ac:dyDescent="0.2">
      <c r="A57" s="150" t="s">
        <v>450</v>
      </c>
      <c r="B57" s="3" t="s">
        <v>451</v>
      </c>
      <c r="C57" s="160" t="s">
        <v>452</v>
      </c>
      <c r="D57" s="367" t="str">
        <f t="shared" si="0"/>
        <v>-</v>
      </c>
      <c r="E57" s="367" t="s">
        <v>453</v>
      </c>
      <c r="F57" s="373" t="s">
        <v>453</v>
      </c>
      <c r="G57" s="367">
        <v>0.3</v>
      </c>
      <c r="H57" s="367" t="s">
        <v>453</v>
      </c>
    </row>
    <row r="58" spans="1:8" s="141" customFormat="1" x14ac:dyDescent="0.2">
      <c r="A58" s="150" t="s">
        <v>157</v>
      </c>
      <c r="B58" s="3" t="s">
        <v>158</v>
      </c>
      <c r="C58" s="160" t="s">
        <v>159</v>
      </c>
      <c r="D58" s="367">
        <f t="shared" si="0"/>
        <v>0.13</v>
      </c>
      <c r="E58" s="367">
        <v>0.11</v>
      </c>
      <c r="F58" s="373">
        <v>0.18</v>
      </c>
      <c r="G58" s="367">
        <v>0.1</v>
      </c>
      <c r="H58" s="367">
        <v>0.13</v>
      </c>
    </row>
    <row r="59" spans="1:8" s="141" customFormat="1" x14ac:dyDescent="0.2">
      <c r="A59" s="150" t="s">
        <v>160</v>
      </c>
      <c r="B59" s="3" t="s">
        <v>161</v>
      </c>
      <c r="C59" s="160" t="s">
        <v>162</v>
      </c>
      <c r="D59" s="367">
        <f t="shared" si="0"/>
        <v>0.08</v>
      </c>
      <c r="E59" s="367">
        <v>0.1</v>
      </c>
      <c r="F59" s="373">
        <v>0.12</v>
      </c>
      <c r="G59" s="367">
        <v>0.06</v>
      </c>
      <c r="H59" s="367">
        <v>0.08</v>
      </c>
    </row>
    <row r="60" spans="1:8" s="141" customFormat="1" x14ac:dyDescent="0.2">
      <c r="A60" s="150" t="s">
        <v>163</v>
      </c>
      <c r="B60" s="3" t="s">
        <v>164</v>
      </c>
      <c r="C60" s="160" t="s">
        <v>165</v>
      </c>
      <c r="D60" s="367">
        <f t="shared" si="0"/>
        <v>0.13</v>
      </c>
      <c r="E60" s="367">
        <v>0.16</v>
      </c>
      <c r="F60" s="373">
        <v>0.18</v>
      </c>
      <c r="G60" s="367">
        <v>0.05</v>
      </c>
      <c r="H60" s="367">
        <v>0.13</v>
      </c>
    </row>
    <row r="61" spans="1:8" s="141" customFormat="1" x14ac:dyDescent="0.2">
      <c r="A61" s="150" t="s">
        <v>166</v>
      </c>
      <c r="B61" s="3" t="s">
        <v>167</v>
      </c>
      <c r="C61" s="160" t="s">
        <v>168</v>
      </c>
      <c r="D61" s="367">
        <f t="shared" si="0"/>
        <v>0.1</v>
      </c>
      <c r="E61" s="367">
        <v>0.08</v>
      </c>
      <c r="F61" s="373">
        <v>0.09</v>
      </c>
      <c r="G61" s="367">
        <v>0.09</v>
      </c>
      <c r="H61" s="367">
        <v>0.1</v>
      </c>
    </row>
    <row r="62" spans="1:8" s="141" customFormat="1" x14ac:dyDescent="0.2">
      <c r="A62" s="150" t="s">
        <v>169</v>
      </c>
      <c r="B62" s="3" t="s">
        <v>170</v>
      </c>
      <c r="C62" s="160" t="s">
        <v>171</v>
      </c>
      <c r="D62" s="367">
        <f t="shared" si="0"/>
        <v>0.03</v>
      </c>
      <c r="E62" s="367">
        <v>0.05</v>
      </c>
      <c r="F62" s="373">
        <v>0.06</v>
      </c>
      <c r="G62" s="367">
        <v>0.03</v>
      </c>
      <c r="H62" s="367">
        <v>0.03</v>
      </c>
    </row>
    <row r="63" spans="1:8" s="141" customFormat="1" x14ac:dyDescent="0.2">
      <c r="A63" s="150" t="s">
        <v>172</v>
      </c>
      <c r="B63" s="3" t="s">
        <v>173</v>
      </c>
      <c r="C63" s="160" t="s">
        <v>174</v>
      </c>
      <c r="D63" s="367">
        <f t="shared" si="0"/>
        <v>0.04</v>
      </c>
      <c r="E63" s="367">
        <v>0.03</v>
      </c>
      <c r="F63" s="373">
        <v>0.03</v>
      </c>
      <c r="G63" s="367">
        <v>0.03</v>
      </c>
      <c r="H63" s="367">
        <v>0.04</v>
      </c>
    </row>
    <row r="64" spans="1:8" s="141" customFormat="1" x14ac:dyDescent="0.2">
      <c r="A64" s="150" t="s">
        <v>175</v>
      </c>
      <c r="B64" s="3" t="s">
        <v>176</v>
      </c>
      <c r="C64" s="160" t="s">
        <v>177</v>
      </c>
      <c r="D64" s="367">
        <f t="shared" si="0"/>
        <v>0.02</v>
      </c>
      <c r="E64" s="367">
        <v>0.03</v>
      </c>
      <c r="F64" s="373">
        <v>0.04</v>
      </c>
      <c r="G64" s="367">
        <v>0.02</v>
      </c>
      <c r="H64" s="367">
        <v>0.02</v>
      </c>
    </row>
    <row r="65" spans="1:8" s="141" customFormat="1" x14ac:dyDescent="0.2">
      <c r="A65" s="150" t="s">
        <v>178</v>
      </c>
      <c r="B65" s="3" t="s">
        <v>179</v>
      </c>
      <c r="C65" s="160" t="s">
        <v>180</v>
      </c>
      <c r="D65" s="367">
        <f t="shared" si="0"/>
        <v>0.03</v>
      </c>
      <c r="E65" s="367">
        <v>0.04</v>
      </c>
      <c r="F65" s="373">
        <v>0.04</v>
      </c>
      <c r="G65" s="367">
        <v>0.04</v>
      </c>
      <c r="H65" s="367">
        <v>0.03</v>
      </c>
    </row>
    <row r="66" spans="1:8" s="141" customFormat="1" x14ac:dyDescent="0.2">
      <c r="A66" s="150" t="s">
        <v>181</v>
      </c>
      <c r="B66" s="3" t="s">
        <v>182</v>
      </c>
      <c r="C66" s="160" t="s">
        <v>183</v>
      </c>
      <c r="D66" s="367">
        <f t="shared" si="0"/>
        <v>7.0000000000000007E-2</v>
      </c>
      <c r="E66" s="367">
        <v>0.06</v>
      </c>
      <c r="F66" s="373">
        <v>0.06</v>
      </c>
      <c r="G66" s="367">
        <v>0.06</v>
      </c>
      <c r="H66" s="367">
        <v>7.0000000000000007E-2</v>
      </c>
    </row>
    <row r="67" spans="1:8" s="141" customFormat="1" x14ac:dyDescent="0.2">
      <c r="A67" s="150" t="s">
        <v>184</v>
      </c>
      <c r="B67" s="3" t="s">
        <v>185</v>
      </c>
      <c r="C67" s="160" t="s">
        <v>186</v>
      </c>
      <c r="D67" s="367">
        <f t="shared" si="0"/>
        <v>7.0000000000000007E-2</v>
      </c>
      <c r="E67" s="367">
        <v>0.08</v>
      </c>
      <c r="F67" s="373">
        <v>0.08</v>
      </c>
      <c r="G67" s="367">
        <v>7.0000000000000007E-2</v>
      </c>
      <c r="H67" s="367">
        <v>7.0000000000000007E-2</v>
      </c>
    </row>
    <row r="68" spans="1:8" s="141" customFormat="1" x14ac:dyDescent="0.2">
      <c r="A68" s="150" t="s">
        <v>187</v>
      </c>
      <c r="B68" s="3" t="s">
        <v>188</v>
      </c>
      <c r="C68" s="160" t="s">
        <v>189</v>
      </c>
      <c r="D68" s="367">
        <f t="shared" si="0"/>
        <v>0.05</v>
      </c>
      <c r="E68" s="367">
        <v>0.06</v>
      </c>
      <c r="F68" s="373">
        <v>7.0000000000000007E-2</v>
      </c>
      <c r="G68" s="367">
        <v>0.05</v>
      </c>
      <c r="H68" s="367">
        <v>0.05</v>
      </c>
    </row>
    <row r="69" spans="1:8" s="141" customFormat="1" x14ac:dyDescent="0.2">
      <c r="A69" s="150" t="s">
        <v>190</v>
      </c>
      <c r="B69" s="3" t="s">
        <v>191</v>
      </c>
      <c r="C69" s="160" t="s">
        <v>192</v>
      </c>
      <c r="D69" s="367">
        <f t="shared" si="0"/>
        <v>0.13</v>
      </c>
      <c r="E69" s="367">
        <v>0.1</v>
      </c>
      <c r="F69" s="373">
        <v>0.12</v>
      </c>
      <c r="G69" s="367">
        <v>0.13</v>
      </c>
      <c r="H69" s="367">
        <v>0.13</v>
      </c>
    </row>
    <row r="70" spans="1:8" s="141" customFormat="1" x14ac:dyDescent="0.2">
      <c r="A70" s="150" t="s">
        <v>193</v>
      </c>
      <c r="B70" s="3" t="s">
        <v>194</v>
      </c>
      <c r="C70" s="160" t="s">
        <v>195</v>
      </c>
      <c r="D70" s="367">
        <f t="shared" ref="D70:D133" si="1">H70</f>
        <v>0.1</v>
      </c>
      <c r="E70" s="367">
        <v>0.11</v>
      </c>
      <c r="F70" s="373">
        <v>0.11</v>
      </c>
      <c r="G70" s="367">
        <v>0.1</v>
      </c>
      <c r="H70" s="367">
        <v>0.1</v>
      </c>
    </row>
    <row r="71" spans="1:8" s="141" customFormat="1" x14ac:dyDescent="0.2">
      <c r="A71" s="150" t="s">
        <v>196</v>
      </c>
      <c r="B71" s="3" t="s">
        <v>197</v>
      </c>
      <c r="C71" s="160" t="s">
        <v>198</v>
      </c>
      <c r="D71" s="367">
        <f t="shared" si="1"/>
        <v>0.06</v>
      </c>
      <c r="E71" s="367">
        <v>0.08</v>
      </c>
      <c r="F71" s="373">
        <v>7.0000000000000007E-2</v>
      </c>
      <c r="G71" s="367">
        <v>7.0000000000000007E-2</v>
      </c>
      <c r="H71" s="367">
        <v>0.06</v>
      </c>
    </row>
    <row r="72" spans="1:8" s="141" customFormat="1" x14ac:dyDescent="0.2">
      <c r="A72" s="150" t="s">
        <v>199</v>
      </c>
      <c r="B72" s="3" t="s">
        <v>200</v>
      </c>
      <c r="C72" s="160" t="s">
        <v>201</v>
      </c>
      <c r="D72" s="367">
        <f t="shared" si="1"/>
        <v>0.03</v>
      </c>
      <c r="E72" s="367">
        <v>0.01</v>
      </c>
      <c r="F72" s="373">
        <v>0.03</v>
      </c>
      <c r="G72" s="367">
        <v>0.02</v>
      </c>
      <c r="H72" s="367">
        <v>0.03</v>
      </c>
    </row>
    <row r="73" spans="1:8" s="141" customFormat="1" x14ac:dyDescent="0.2">
      <c r="A73" s="150" t="s">
        <v>202</v>
      </c>
      <c r="B73" s="3" t="s">
        <v>203</v>
      </c>
      <c r="C73" s="160" t="s">
        <v>204</v>
      </c>
      <c r="D73" s="367">
        <f t="shared" si="1"/>
        <v>0.08</v>
      </c>
      <c r="E73" s="367">
        <v>0.1</v>
      </c>
      <c r="F73" s="373">
        <v>0.1</v>
      </c>
      <c r="G73" s="367">
        <v>0.1</v>
      </c>
      <c r="H73" s="367">
        <v>0.08</v>
      </c>
    </row>
    <row r="74" spans="1:8" s="141" customFormat="1" x14ac:dyDescent="0.2">
      <c r="A74" s="150" t="s">
        <v>205</v>
      </c>
      <c r="B74" s="3" t="s">
        <v>206</v>
      </c>
      <c r="C74" s="160" t="s">
        <v>207</v>
      </c>
      <c r="D74" s="367">
        <f t="shared" si="1"/>
        <v>0.03</v>
      </c>
      <c r="E74" s="367">
        <v>0.02</v>
      </c>
      <c r="F74" s="373">
        <v>0.05</v>
      </c>
      <c r="G74" s="367">
        <v>0.04</v>
      </c>
      <c r="H74" s="367">
        <v>0.03</v>
      </c>
    </row>
    <row r="75" spans="1:8" s="141" customFormat="1" x14ac:dyDescent="0.2">
      <c r="A75" s="150" t="s">
        <v>208</v>
      </c>
      <c r="B75" s="3" t="s">
        <v>209</v>
      </c>
      <c r="C75" s="160" t="s">
        <v>210</v>
      </c>
      <c r="D75" s="367">
        <f t="shared" si="1"/>
        <v>7.0000000000000007E-2</v>
      </c>
      <c r="E75" s="367">
        <v>0.06</v>
      </c>
      <c r="F75" s="373">
        <v>0.08</v>
      </c>
      <c r="G75" s="367">
        <v>7.0000000000000007E-2</v>
      </c>
      <c r="H75" s="367">
        <v>7.0000000000000007E-2</v>
      </c>
    </row>
    <row r="76" spans="1:8" s="141" customFormat="1" x14ac:dyDescent="0.2">
      <c r="A76" s="150" t="s">
        <v>211</v>
      </c>
      <c r="B76" s="3" t="s">
        <v>212</v>
      </c>
      <c r="C76" s="160" t="s">
        <v>213</v>
      </c>
      <c r="D76" s="367">
        <f t="shared" si="1"/>
        <v>0.04</v>
      </c>
      <c r="E76" s="367">
        <v>0.03</v>
      </c>
      <c r="F76" s="373">
        <v>0.02</v>
      </c>
      <c r="G76" s="367">
        <v>0.05</v>
      </c>
      <c r="H76" s="367">
        <v>0.04</v>
      </c>
    </row>
    <row r="77" spans="1:8" s="141" customFormat="1" x14ac:dyDescent="0.2">
      <c r="A77" s="150" t="s">
        <v>214</v>
      </c>
      <c r="B77" s="3" t="s">
        <v>215</v>
      </c>
      <c r="C77" s="160" t="s">
        <v>216</v>
      </c>
      <c r="D77" s="367">
        <f t="shared" si="1"/>
        <v>0.06</v>
      </c>
      <c r="E77" s="367">
        <v>0.03</v>
      </c>
      <c r="F77" s="373">
        <v>0.03</v>
      </c>
      <c r="G77" s="367">
        <v>0.05</v>
      </c>
      <c r="H77" s="367">
        <v>0.06</v>
      </c>
    </row>
    <row r="78" spans="1:8" s="141" customFormat="1" x14ac:dyDescent="0.2">
      <c r="A78" s="150" t="s">
        <v>217</v>
      </c>
      <c r="B78" s="3" t="s">
        <v>218</v>
      </c>
      <c r="C78" s="160" t="s">
        <v>219</v>
      </c>
      <c r="D78" s="367">
        <f t="shared" si="1"/>
        <v>0.06</v>
      </c>
      <c r="E78" s="367">
        <v>0.04</v>
      </c>
      <c r="F78" s="373">
        <v>0.05</v>
      </c>
      <c r="G78" s="367">
        <v>0.05</v>
      </c>
      <c r="H78" s="367">
        <v>0.06</v>
      </c>
    </row>
    <row r="79" spans="1:8" s="141" customFormat="1" x14ac:dyDescent="0.2">
      <c r="A79" s="150" t="s">
        <v>220</v>
      </c>
      <c r="B79" s="3" t="s">
        <v>221</v>
      </c>
      <c r="C79" s="160" t="s">
        <v>222</v>
      </c>
      <c r="D79" s="367">
        <f t="shared" si="1"/>
        <v>0.06</v>
      </c>
      <c r="E79" s="367">
        <v>7.0000000000000007E-2</v>
      </c>
      <c r="F79" s="373">
        <v>0.08</v>
      </c>
      <c r="G79" s="367">
        <v>0.06</v>
      </c>
      <c r="H79" s="367">
        <v>0.06</v>
      </c>
    </row>
    <row r="80" spans="1:8" s="141" customFormat="1" x14ac:dyDescent="0.2">
      <c r="A80" s="150" t="s">
        <v>223</v>
      </c>
      <c r="B80" s="3" t="s">
        <v>224</v>
      </c>
      <c r="C80" s="160" t="s">
        <v>225</v>
      </c>
      <c r="D80" s="367">
        <f t="shared" si="1"/>
        <v>7.0000000000000007E-2</v>
      </c>
      <c r="E80" s="367">
        <v>0.06</v>
      </c>
      <c r="F80" s="373">
        <v>0.11</v>
      </c>
      <c r="G80" s="367">
        <v>0.06</v>
      </c>
      <c r="H80" s="367">
        <v>7.0000000000000007E-2</v>
      </c>
    </row>
    <row r="81" spans="1:8" s="141" customFormat="1" x14ac:dyDescent="0.2">
      <c r="A81" s="150" t="s">
        <v>226</v>
      </c>
      <c r="B81" s="3" t="s">
        <v>227</v>
      </c>
      <c r="C81" s="160" t="s">
        <v>228</v>
      </c>
      <c r="D81" s="367">
        <f t="shared" si="1"/>
        <v>7.0000000000000007E-2</v>
      </c>
      <c r="E81" s="367">
        <v>0.02</v>
      </c>
      <c r="F81" s="373">
        <v>0.11</v>
      </c>
      <c r="G81" s="367">
        <v>0.04</v>
      </c>
      <c r="H81" s="367">
        <v>7.0000000000000007E-2</v>
      </c>
    </row>
    <row r="82" spans="1:8" s="141" customFormat="1" x14ac:dyDescent="0.2">
      <c r="A82" s="150" t="s">
        <v>229</v>
      </c>
      <c r="B82" s="3" t="s">
        <v>230</v>
      </c>
      <c r="C82" s="160" t="s">
        <v>231</v>
      </c>
      <c r="D82" s="367">
        <f t="shared" si="1"/>
        <v>0.1</v>
      </c>
      <c r="E82" s="367">
        <v>7.0000000000000007E-2</v>
      </c>
      <c r="F82" s="373">
        <v>0.18</v>
      </c>
      <c r="G82" s="367">
        <v>0.05</v>
      </c>
      <c r="H82" s="367">
        <v>0.1</v>
      </c>
    </row>
    <row r="83" spans="1:8" s="141" customFormat="1" x14ac:dyDescent="0.2">
      <c r="A83" s="150" t="s">
        <v>232</v>
      </c>
      <c r="B83" s="3" t="s">
        <v>233</v>
      </c>
      <c r="C83" s="160" t="s">
        <v>234</v>
      </c>
      <c r="D83" s="367">
        <f t="shared" si="1"/>
        <v>0.08</v>
      </c>
      <c r="E83" s="367">
        <v>0.04</v>
      </c>
      <c r="F83" s="373">
        <v>0.12</v>
      </c>
      <c r="G83" s="367">
        <v>0.05</v>
      </c>
      <c r="H83" s="367">
        <v>0.08</v>
      </c>
    </row>
    <row r="84" spans="1:8" s="141" customFormat="1" x14ac:dyDescent="0.2">
      <c r="A84" s="150" t="s">
        <v>235</v>
      </c>
      <c r="B84" s="3" t="s">
        <v>236</v>
      </c>
      <c r="C84" s="160" t="s">
        <v>237</v>
      </c>
      <c r="D84" s="367">
        <f t="shared" si="1"/>
        <v>0.08</v>
      </c>
      <c r="E84" s="367">
        <v>0.05</v>
      </c>
      <c r="F84" s="373">
        <v>0.13</v>
      </c>
      <c r="G84" s="367">
        <v>0.05</v>
      </c>
      <c r="H84" s="367">
        <v>0.08</v>
      </c>
    </row>
    <row r="85" spans="1:8" s="141" customFormat="1" x14ac:dyDescent="0.2">
      <c r="A85" s="150" t="s">
        <v>238</v>
      </c>
      <c r="B85" s="3" t="s">
        <v>239</v>
      </c>
      <c r="C85" s="160" t="s">
        <v>240</v>
      </c>
      <c r="D85" s="367">
        <f t="shared" si="1"/>
        <v>0.04</v>
      </c>
      <c r="E85" s="367">
        <v>0.08</v>
      </c>
      <c r="F85" s="373">
        <v>0.09</v>
      </c>
      <c r="G85" s="367">
        <v>7.0000000000000007E-2</v>
      </c>
      <c r="H85" s="367">
        <v>0.04</v>
      </c>
    </row>
    <row r="86" spans="1:8" s="141" customFormat="1" x14ac:dyDescent="0.2">
      <c r="A86" s="150" t="s">
        <v>241</v>
      </c>
      <c r="B86" s="3" t="s">
        <v>242</v>
      </c>
      <c r="C86" s="160" t="s">
        <v>243</v>
      </c>
      <c r="D86" s="367">
        <f t="shared" si="1"/>
        <v>0.09</v>
      </c>
      <c r="E86" s="367">
        <v>7.0000000000000007E-2</v>
      </c>
      <c r="F86" s="373">
        <v>0.08</v>
      </c>
      <c r="G86" s="367">
        <v>0.08</v>
      </c>
      <c r="H86" s="367">
        <v>0.09</v>
      </c>
    </row>
    <row r="87" spans="1:8" s="141" customFormat="1" x14ac:dyDescent="0.2">
      <c r="A87" s="150" t="s">
        <v>244</v>
      </c>
      <c r="B87" s="3" t="s">
        <v>245</v>
      </c>
      <c r="C87" s="160" t="s">
        <v>246</v>
      </c>
      <c r="D87" s="367">
        <f t="shared" si="1"/>
        <v>0.04</v>
      </c>
      <c r="E87" s="367">
        <v>0.05</v>
      </c>
      <c r="F87" s="373">
        <v>7.0000000000000007E-2</v>
      </c>
      <c r="G87" s="367">
        <v>0.05</v>
      </c>
      <c r="H87" s="367">
        <v>0.04</v>
      </c>
    </row>
    <row r="88" spans="1:8" s="141" customFormat="1" x14ac:dyDescent="0.2">
      <c r="A88" s="150" t="s">
        <v>247</v>
      </c>
      <c r="B88" s="3" t="s">
        <v>248</v>
      </c>
      <c r="C88" s="160" t="s">
        <v>249</v>
      </c>
      <c r="D88" s="367">
        <f t="shared" si="1"/>
        <v>0.05</v>
      </c>
      <c r="E88" s="367">
        <v>0.09</v>
      </c>
      <c r="F88" s="373">
        <v>0.08</v>
      </c>
      <c r="G88" s="367">
        <v>7.0000000000000007E-2</v>
      </c>
      <c r="H88" s="367">
        <v>0.05</v>
      </c>
    </row>
    <row r="89" spans="1:8" s="141" customFormat="1" x14ac:dyDescent="0.2">
      <c r="A89" s="150" t="s">
        <v>250</v>
      </c>
      <c r="B89" s="3" t="s">
        <v>251</v>
      </c>
      <c r="C89" s="160" t="s">
        <v>252</v>
      </c>
      <c r="D89" s="367">
        <f t="shared" si="1"/>
        <v>0.1</v>
      </c>
      <c r="E89" s="367">
        <v>0.13</v>
      </c>
      <c r="F89" s="373">
        <v>0.15</v>
      </c>
      <c r="G89" s="367">
        <v>0.1</v>
      </c>
      <c r="H89" s="367">
        <v>0.1</v>
      </c>
    </row>
    <row r="90" spans="1:8" s="141" customFormat="1" x14ac:dyDescent="0.2">
      <c r="A90" s="150" t="s">
        <v>253</v>
      </c>
      <c r="B90" s="3" t="s">
        <v>254</v>
      </c>
      <c r="C90" s="160" t="s">
        <v>255</v>
      </c>
      <c r="D90" s="367">
        <f t="shared" si="1"/>
        <v>0.06</v>
      </c>
      <c r="E90" s="367">
        <v>0.01</v>
      </c>
      <c r="F90" s="373">
        <v>0.15</v>
      </c>
      <c r="G90" s="367">
        <v>0.08</v>
      </c>
      <c r="H90" s="367">
        <v>0.06</v>
      </c>
    </row>
    <row r="91" spans="1:8" s="141" customFormat="1" x14ac:dyDescent="0.2">
      <c r="A91" s="150" t="s">
        <v>256</v>
      </c>
      <c r="B91" s="3" t="s">
        <v>257</v>
      </c>
      <c r="C91" s="160" t="s">
        <v>258</v>
      </c>
      <c r="D91" s="367">
        <f t="shared" si="1"/>
        <v>7.0000000000000007E-2</v>
      </c>
      <c r="E91" s="367">
        <v>7.0000000000000007E-2</v>
      </c>
      <c r="F91" s="373">
        <v>0.06</v>
      </c>
      <c r="G91" s="367">
        <v>0.06</v>
      </c>
      <c r="H91" s="367">
        <v>7.0000000000000007E-2</v>
      </c>
    </row>
    <row r="92" spans="1:8" s="141" customFormat="1" x14ac:dyDescent="0.2">
      <c r="A92" s="150" t="s">
        <v>259</v>
      </c>
      <c r="B92" s="3" t="s">
        <v>260</v>
      </c>
      <c r="C92" s="160" t="s">
        <v>261</v>
      </c>
      <c r="D92" s="367">
        <f t="shared" si="1"/>
        <v>0.09</v>
      </c>
      <c r="E92" s="367">
        <v>0.05</v>
      </c>
      <c r="F92" s="373">
        <v>0.08</v>
      </c>
      <c r="G92" s="367">
        <v>7.0000000000000007E-2</v>
      </c>
      <c r="H92" s="367">
        <v>0.09</v>
      </c>
    </row>
    <row r="93" spans="1:8" s="141" customFormat="1" x14ac:dyDescent="0.2">
      <c r="A93" s="150" t="s">
        <v>262</v>
      </c>
      <c r="B93" s="3" t="s">
        <v>263</v>
      </c>
      <c r="C93" s="160" t="s">
        <v>264</v>
      </c>
      <c r="D93" s="367">
        <f t="shared" si="1"/>
        <v>0.1</v>
      </c>
      <c r="E93" s="367">
        <v>0.03</v>
      </c>
      <c r="F93" s="373">
        <v>0.06</v>
      </c>
      <c r="G93" s="367">
        <v>0.11</v>
      </c>
      <c r="H93" s="367">
        <v>0.1</v>
      </c>
    </row>
    <row r="94" spans="1:8" s="141" customFormat="1" x14ac:dyDescent="0.2">
      <c r="A94" s="150" t="s">
        <v>265</v>
      </c>
      <c r="B94" s="3" t="s">
        <v>266</v>
      </c>
      <c r="C94" s="160" t="s">
        <v>267</v>
      </c>
      <c r="D94" s="367">
        <f t="shared" si="1"/>
        <v>0.12</v>
      </c>
      <c r="E94" s="367">
        <v>0.06</v>
      </c>
      <c r="F94" s="373">
        <v>7.0000000000000007E-2</v>
      </c>
      <c r="G94" s="367">
        <v>0.11</v>
      </c>
      <c r="H94" s="367">
        <v>0.12</v>
      </c>
    </row>
    <row r="95" spans="1:8" s="141" customFormat="1" x14ac:dyDescent="0.2">
      <c r="A95" s="150" t="s">
        <v>268</v>
      </c>
      <c r="B95" s="3" t="s">
        <v>269</v>
      </c>
      <c r="C95" s="160" t="s">
        <v>270</v>
      </c>
      <c r="D95" s="367">
        <f t="shared" si="1"/>
        <v>0.12</v>
      </c>
      <c r="E95" s="367">
        <v>0.11</v>
      </c>
      <c r="F95" s="373">
        <v>0.14000000000000001</v>
      </c>
      <c r="G95" s="367">
        <v>0.12</v>
      </c>
      <c r="H95" s="367">
        <v>0.12</v>
      </c>
    </row>
    <row r="96" spans="1:8" s="141" customFormat="1" x14ac:dyDescent="0.2">
      <c r="A96" s="150" t="s">
        <v>271</v>
      </c>
      <c r="B96" s="3" t="s">
        <v>272</v>
      </c>
      <c r="C96" s="160" t="s">
        <v>273</v>
      </c>
      <c r="D96" s="367">
        <f t="shared" si="1"/>
        <v>0.1</v>
      </c>
      <c r="E96" s="367">
        <v>0.03</v>
      </c>
      <c r="F96" s="373">
        <v>0.06</v>
      </c>
      <c r="G96" s="367">
        <v>0.11</v>
      </c>
      <c r="H96" s="367">
        <v>0.1</v>
      </c>
    </row>
    <row r="97" spans="1:8" s="141" customFormat="1" x14ac:dyDescent="0.2">
      <c r="A97" s="150" t="s">
        <v>444</v>
      </c>
      <c r="B97" s="3" t="s">
        <v>275</v>
      </c>
      <c r="C97" s="160" t="s">
        <v>446</v>
      </c>
      <c r="D97" s="367" t="str">
        <f t="shared" si="1"/>
        <v>-</v>
      </c>
      <c r="E97" s="367" t="s">
        <v>453</v>
      </c>
      <c r="F97" s="373" t="s">
        <v>453</v>
      </c>
      <c r="G97" s="367" t="s">
        <v>453</v>
      </c>
      <c r="H97" s="367" t="s">
        <v>453</v>
      </c>
    </row>
    <row r="98" spans="1:8" s="141" customFormat="1" x14ac:dyDescent="0.2">
      <c r="A98" s="150" t="s">
        <v>274</v>
      </c>
      <c r="B98" s="3" t="s">
        <v>278</v>
      </c>
      <c r="C98" s="160" t="s">
        <v>276</v>
      </c>
      <c r="D98" s="367">
        <f t="shared" si="1"/>
        <v>0.03</v>
      </c>
      <c r="E98" s="367">
        <v>0.06</v>
      </c>
      <c r="F98" s="373">
        <v>0.04</v>
      </c>
      <c r="G98" s="367">
        <v>0.06</v>
      </c>
      <c r="H98" s="367">
        <v>0.03</v>
      </c>
    </row>
    <row r="99" spans="1:8" s="141" customFormat="1" x14ac:dyDescent="0.2">
      <c r="A99" s="150" t="s">
        <v>277</v>
      </c>
      <c r="B99" s="3" t="s">
        <v>281</v>
      </c>
      <c r="C99" s="160" t="s">
        <v>279</v>
      </c>
      <c r="D99" s="367">
        <f t="shared" si="1"/>
        <v>0.08</v>
      </c>
      <c r="E99" s="367">
        <v>0.06</v>
      </c>
      <c r="F99" s="373">
        <v>7.0000000000000007E-2</v>
      </c>
      <c r="G99" s="367">
        <v>0.06</v>
      </c>
      <c r="H99" s="367">
        <v>0.08</v>
      </c>
    </row>
    <row r="100" spans="1:8" s="141" customFormat="1" x14ac:dyDescent="0.2">
      <c r="A100" s="150" t="s">
        <v>280</v>
      </c>
      <c r="B100" s="3" t="s">
        <v>284</v>
      </c>
      <c r="C100" s="160" t="s">
        <v>282</v>
      </c>
      <c r="D100" s="367">
        <f t="shared" si="1"/>
        <v>7.0000000000000007E-2</v>
      </c>
      <c r="E100" s="367">
        <v>0.06</v>
      </c>
      <c r="F100" s="373">
        <v>0.09</v>
      </c>
      <c r="G100" s="367">
        <v>0.08</v>
      </c>
      <c r="H100" s="367">
        <v>7.0000000000000007E-2</v>
      </c>
    </row>
    <row r="101" spans="1:8" s="141" customFormat="1" x14ac:dyDescent="0.2">
      <c r="A101" s="150" t="s">
        <v>283</v>
      </c>
      <c r="B101" s="3" t="s">
        <v>287</v>
      </c>
      <c r="C101" s="160" t="s">
        <v>285</v>
      </c>
      <c r="D101" s="367">
        <f t="shared" si="1"/>
        <v>0.09</v>
      </c>
      <c r="E101" s="367">
        <v>0.06</v>
      </c>
      <c r="F101" s="373">
        <v>7.0000000000000007E-2</v>
      </c>
      <c r="G101" s="367">
        <v>0.08</v>
      </c>
      <c r="H101" s="367">
        <v>0.09</v>
      </c>
    </row>
    <row r="102" spans="1:8" s="141" customFormat="1" x14ac:dyDescent="0.2">
      <c r="A102" s="150" t="s">
        <v>286</v>
      </c>
      <c r="B102" s="3" t="s">
        <v>290</v>
      </c>
      <c r="C102" s="160" t="s">
        <v>288</v>
      </c>
      <c r="D102" s="367">
        <f t="shared" si="1"/>
        <v>0.08</v>
      </c>
      <c r="E102" s="367">
        <v>0.08</v>
      </c>
      <c r="F102" s="373">
        <v>0.08</v>
      </c>
      <c r="G102" s="367">
        <v>0.05</v>
      </c>
      <c r="H102" s="367">
        <v>0.08</v>
      </c>
    </row>
    <row r="103" spans="1:8" s="141" customFormat="1" x14ac:dyDescent="0.2">
      <c r="A103" s="150" t="s">
        <v>289</v>
      </c>
      <c r="B103" s="3" t="s">
        <v>445</v>
      </c>
      <c r="C103" s="160" t="s">
        <v>291</v>
      </c>
      <c r="D103" s="367">
        <f t="shared" si="1"/>
        <v>0.03</v>
      </c>
      <c r="E103" s="367">
        <v>0.02</v>
      </c>
      <c r="F103" s="373">
        <v>0.05</v>
      </c>
      <c r="G103" s="367">
        <v>0.05</v>
      </c>
      <c r="H103" s="367">
        <v>0.03</v>
      </c>
    </row>
    <row r="104" spans="1:8" s="141" customFormat="1" x14ac:dyDescent="0.2">
      <c r="A104" s="150" t="s">
        <v>292</v>
      </c>
      <c r="B104" s="3" t="s">
        <v>293</v>
      </c>
      <c r="C104" s="160" t="s">
        <v>294</v>
      </c>
      <c r="D104" s="367">
        <f t="shared" si="1"/>
        <v>0.08</v>
      </c>
      <c r="E104" s="367">
        <v>0.05</v>
      </c>
      <c r="F104" s="373">
        <v>7.0000000000000007E-2</v>
      </c>
      <c r="G104" s="367">
        <v>7.0000000000000007E-2</v>
      </c>
      <c r="H104" s="367">
        <v>0.08</v>
      </c>
    </row>
    <row r="105" spans="1:8" s="141" customFormat="1" x14ac:dyDescent="0.2">
      <c r="A105" s="150" t="s">
        <v>295</v>
      </c>
      <c r="B105" s="3" t="s">
        <v>296</v>
      </c>
      <c r="C105" s="160" t="s">
        <v>297</v>
      </c>
      <c r="D105" s="367">
        <f t="shared" si="1"/>
        <v>0.08</v>
      </c>
      <c r="E105" s="367">
        <v>0.08</v>
      </c>
      <c r="F105" s="373">
        <v>0.08</v>
      </c>
      <c r="G105" s="367">
        <v>0.08</v>
      </c>
      <c r="H105" s="367">
        <v>0.08</v>
      </c>
    </row>
    <row r="106" spans="1:8" s="141" customFormat="1" x14ac:dyDescent="0.2">
      <c r="A106" s="150" t="s">
        <v>298</v>
      </c>
      <c r="B106" s="3" t="s">
        <v>299</v>
      </c>
      <c r="C106" s="160" t="s">
        <v>300</v>
      </c>
      <c r="D106" s="367">
        <f t="shared" si="1"/>
        <v>0.05</v>
      </c>
      <c r="E106" s="367">
        <v>0.03</v>
      </c>
      <c r="F106" s="373">
        <v>0.05</v>
      </c>
      <c r="G106" s="367">
        <v>0.04</v>
      </c>
      <c r="H106" s="367">
        <v>0.05</v>
      </c>
    </row>
    <row r="107" spans="1:8" s="141" customFormat="1" x14ac:dyDescent="0.2">
      <c r="A107" s="150" t="s">
        <v>301</v>
      </c>
      <c r="B107" s="3" t="s">
        <v>302</v>
      </c>
      <c r="C107" s="160" t="s">
        <v>303</v>
      </c>
      <c r="D107" s="367">
        <f t="shared" si="1"/>
        <v>0.04</v>
      </c>
      <c r="E107" s="367">
        <v>0.05</v>
      </c>
      <c r="F107" s="373">
        <v>0.04</v>
      </c>
      <c r="G107" s="367">
        <v>0.04</v>
      </c>
      <c r="H107" s="367">
        <v>0.04</v>
      </c>
    </row>
    <row r="108" spans="1:8" s="141" customFormat="1" x14ac:dyDescent="0.2">
      <c r="A108" s="150" t="s">
        <v>304</v>
      </c>
      <c r="B108" s="3" t="s">
        <v>305</v>
      </c>
      <c r="C108" s="160" t="s">
        <v>306</v>
      </c>
      <c r="D108" s="367">
        <f t="shared" si="1"/>
        <v>0.05</v>
      </c>
      <c r="E108" s="367">
        <v>0.03</v>
      </c>
      <c r="F108" s="373">
        <v>0.04</v>
      </c>
      <c r="G108" s="367">
        <v>0.05</v>
      </c>
      <c r="H108" s="367">
        <v>0.05</v>
      </c>
    </row>
    <row r="109" spans="1:8" s="141" customFormat="1" x14ac:dyDescent="0.2">
      <c r="A109" s="150" t="s">
        <v>307</v>
      </c>
      <c r="B109" s="3" t="s">
        <v>308</v>
      </c>
      <c r="C109" s="160" t="s">
        <v>309</v>
      </c>
      <c r="D109" s="367">
        <f t="shared" si="1"/>
        <v>0.08</v>
      </c>
      <c r="E109" s="367">
        <v>7.0000000000000007E-2</v>
      </c>
      <c r="F109" s="373">
        <v>0.06</v>
      </c>
      <c r="G109" s="367">
        <v>7.0000000000000007E-2</v>
      </c>
      <c r="H109" s="367">
        <v>0.08</v>
      </c>
    </row>
    <row r="110" spans="1:8" s="141" customFormat="1" x14ac:dyDescent="0.2">
      <c r="A110" s="150" t="s">
        <v>310</v>
      </c>
      <c r="B110" s="3" t="s">
        <v>311</v>
      </c>
      <c r="C110" s="160" t="s">
        <v>312</v>
      </c>
      <c r="D110" s="367">
        <f t="shared" si="1"/>
        <v>0.06</v>
      </c>
      <c r="E110" s="367">
        <v>0.04</v>
      </c>
      <c r="F110" s="373">
        <v>0.05</v>
      </c>
      <c r="G110" s="367">
        <v>0.06</v>
      </c>
      <c r="H110" s="367">
        <v>0.06</v>
      </c>
    </row>
    <row r="111" spans="1:8" s="141" customFormat="1" x14ac:dyDescent="0.2">
      <c r="A111" s="150" t="s">
        <v>313</v>
      </c>
      <c r="B111" s="3" t="s">
        <v>314</v>
      </c>
      <c r="C111" s="160" t="s">
        <v>315</v>
      </c>
      <c r="D111" s="367">
        <f t="shared" si="1"/>
        <v>7.0000000000000007E-2</v>
      </c>
      <c r="E111" s="367">
        <v>0.05</v>
      </c>
      <c r="F111" s="373">
        <v>0.08</v>
      </c>
      <c r="G111" s="367">
        <v>7.0000000000000007E-2</v>
      </c>
      <c r="H111" s="367">
        <v>7.0000000000000007E-2</v>
      </c>
    </row>
    <row r="112" spans="1:8" s="141" customFormat="1" x14ac:dyDescent="0.2">
      <c r="A112" s="150" t="s">
        <v>316</v>
      </c>
      <c r="B112" s="3" t="s">
        <v>317</v>
      </c>
      <c r="C112" s="160" t="s">
        <v>318</v>
      </c>
      <c r="D112" s="367">
        <f t="shared" si="1"/>
        <v>0.05</v>
      </c>
      <c r="E112" s="367">
        <v>0.04</v>
      </c>
      <c r="F112" s="373">
        <v>7.0000000000000007E-2</v>
      </c>
      <c r="G112" s="367">
        <v>0.08</v>
      </c>
      <c r="H112" s="367">
        <v>0.05</v>
      </c>
    </row>
    <row r="113" spans="1:8" s="141" customFormat="1" x14ac:dyDescent="0.2">
      <c r="A113" s="150" t="s">
        <v>319</v>
      </c>
      <c r="B113" s="3" t="s">
        <v>320</v>
      </c>
      <c r="C113" s="160" t="s">
        <v>321</v>
      </c>
      <c r="D113" s="367">
        <f t="shared" si="1"/>
        <v>0.1</v>
      </c>
      <c r="E113" s="367">
        <v>0.06</v>
      </c>
      <c r="F113" s="373">
        <v>0.08</v>
      </c>
      <c r="G113" s="367">
        <v>0.09</v>
      </c>
      <c r="H113" s="367">
        <v>0.1</v>
      </c>
    </row>
    <row r="114" spans="1:8" s="141" customFormat="1" x14ac:dyDescent="0.2">
      <c r="A114" s="150" t="s">
        <v>322</v>
      </c>
      <c r="B114" s="3" t="s">
        <v>323</v>
      </c>
      <c r="C114" s="160" t="s">
        <v>324</v>
      </c>
      <c r="D114" s="367">
        <f t="shared" si="1"/>
        <v>0.11</v>
      </c>
      <c r="E114" s="367">
        <v>0.11</v>
      </c>
      <c r="F114" s="373">
        <v>0.12</v>
      </c>
      <c r="G114" s="367">
        <v>0.13</v>
      </c>
      <c r="H114" s="367">
        <v>0.11</v>
      </c>
    </row>
    <row r="115" spans="1:8" s="141" customFormat="1" x14ac:dyDescent="0.2">
      <c r="A115" s="150" t="s">
        <v>325</v>
      </c>
      <c r="B115" s="3" t="s">
        <v>326</v>
      </c>
      <c r="C115" s="160" t="s">
        <v>327</v>
      </c>
      <c r="D115" s="367">
        <f t="shared" si="1"/>
        <v>0.04</v>
      </c>
      <c r="E115" s="367">
        <v>0.03</v>
      </c>
      <c r="F115" s="373">
        <v>0.05</v>
      </c>
      <c r="G115" s="367">
        <v>0.05</v>
      </c>
      <c r="H115" s="367">
        <v>0.04</v>
      </c>
    </row>
    <row r="116" spans="1:8" s="141" customFormat="1" x14ac:dyDescent="0.2">
      <c r="A116" s="150" t="s">
        <v>328</v>
      </c>
      <c r="B116" s="3" t="s">
        <v>329</v>
      </c>
      <c r="C116" s="160" t="s">
        <v>330</v>
      </c>
      <c r="D116" s="367">
        <f t="shared" si="1"/>
        <v>7.0000000000000007E-2</v>
      </c>
      <c r="E116" s="367">
        <v>0.06</v>
      </c>
      <c r="F116" s="373">
        <v>0.05</v>
      </c>
      <c r="G116" s="367">
        <v>0.06</v>
      </c>
      <c r="H116" s="367">
        <v>7.0000000000000007E-2</v>
      </c>
    </row>
    <row r="117" spans="1:8" s="141" customFormat="1" x14ac:dyDescent="0.2">
      <c r="A117" s="150" t="s">
        <v>331</v>
      </c>
      <c r="B117" s="3" t="s">
        <v>332</v>
      </c>
      <c r="C117" s="160" t="s">
        <v>333</v>
      </c>
      <c r="D117" s="367">
        <f t="shared" si="1"/>
        <v>0.13</v>
      </c>
      <c r="E117" s="367">
        <v>0.16</v>
      </c>
      <c r="F117" s="373">
        <v>0.16</v>
      </c>
      <c r="G117" s="367">
        <v>0.14000000000000001</v>
      </c>
      <c r="H117" s="367">
        <v>0.13</v>
      </c>
    </row>
    <row r="118" spans="1:8" s="141" customFormat="1" x14ac:dyDescent="0.2">
      <c r="A118" s="150" t="s">
        <v>334</v>
      </c>
      <c r="B118" s="3" t="s">
        <v>335</v>
      </c>
      <c r="C118" s="160" t="s">
        <v>336</v>
      </c>
      <c r="D118" s="367">
        <f t="shared" si="1"/>
        <v>7.0000000000000007E-2</v>
      </c>
      <c r="E118" s="367">
        <v>0.04</v>
      </c>
      <c r="F118" s="373">
        <v>0.05</v>
      </c>
      <c r="G118" s="367">
        <v>0.05</v>
      </c>
      <c r="H118" s="367">
        <v>7.0000000000000007E-2</v>
      </c>
    </row>
    <row r="119" spans="1:8" s="141" customFormat="1" x14ac:dyDescent="0.2">
      <c r="A119" s="150" t="s">
        <v>337</v>
      </c>
      <c r="B119" s="3" t="s">
        <v>338</v>
      </c>
      <c r="C119" s="160" t="s">
        <v>339</v>
      </c>
      <c r="D119" s="367">
        <f t="shared" si="1"/>
        <v>0.04</v>
      </c>
      <c r="E119" s="367">
        <v>0.04</v>
      </c>
      <c r="F119" s="373">
        <v>0.05</v>
      </c>
      <c r="G119" s="367">
        <v>0.05</v>
      </c>
      <c r="H119" s="367">
        <v>0.04</v>
      </c>
    </row>
    <row r="120" spans="1:8" s="141" customFormat="1" x14ac:dyDescent="0.2">
      <c r="A120" s="150" t="s">
        <v>340</v>
      </c>
      <c r="B120" s="3" t="s">
        <v>341</v>
      </c>
      <c r="C120" s="160" t="s">
        <v>342</v>
      </c>
      <c r="D120" s="367">
        <f t="shared" si="1"/>
        <v>0.11</v>
      </c>
      <c r="E120" s="367">
        <v>0.11</v>
      </c>
      <c r="F120" s="373">
        <v>0.11</v>
      </c>
      <c r="G120" s="367">
        <v>0.11</v>
      </c>
      <c r="H120" s="367">
        <v>0.11</v>
      </c>
    </row>
    <row r="121" spans="1:8" s="141" customFormat="1" x14ac:dyDescent="0.2">
      <c r="A121" s="150" t="s">
        <v>343</v>
      </c>
      <c r="B121" s="3" t="s">
        <v>344</v>
      </c>
      <c r="C121" s="160" t="s">
        <v>345</v>
      </c>
      <c r="D121" s="367">
        <f t="shared" si="1"/>
        <v>0.05</v>
      </c>
      <c r="E121" s="367">
        <v>0.06</v>
      </c>
      <c r="F121" s="373">
        <v>0.06</v>
      </c>
      <c r="G121" s="367">
        <v>0.06</v>
      </c>
      <c r="H121" s="367">
        <v>0.05</v>
      </c>
    </row>
    <row r="122" spans="1:8" s="141" customFormat="1" x14ac:dyDescent="0.2">
      <c r="A122" s="150" t="s">
        <v>346</v>
      </c>
      <c r="B122" s="3" t="s">
        <v>347</v>
      </c>
      <c r="C122" s="160" t="s">
        <v>348</v>
      </c>
      <c r="D122" s="367">
        <f t="shared" si="1"/>
        <v>7.0000000000000007E-2</v>
      </c>
      <c r="E122" s="367">
        <v>0.06</v>
      </c>
      <c r="F122" s="373">
        <v>7.0000000000000007E-2</v>
      </c>
      <c r="G122" s="367">
        <v>7.0000000000000007E-2</v>
      </c>
      <c r="H122" s="367">
        <v>7.0000000000000007E-2</v>
      </c>
    </row>
    <row r="123" spans="1:8" s="141" customFormat="1" x14ac:dyDescent="0.2">
      <c r="A123" s="150" t="s">
        <v>349</v>
      </c>
      <c r="B123" s="3" t="s">
        <v>350</v>
      </c>
      <c r="C123" s="160" t="s">
        <v>351</v>
      </c>
      <c r="D123" s="367">
        <f t="shared" si="1"/>
        <v>0.13</v>
      </c>
      <c r="E123" s="367">
        <v>0.14000000000000001</v>
      </c>
      <c r="F123" s="373">
        <v>0.15</v>
      </c>
      <c r="G123" s="367">
        <v>0.13</v>
      </c>
      <c r="H123" s="367">
        <v>0.13</v>
      </c>
    </row>
    <row r="124" spans="1:8" s="141" customFormat="1" x14ac:dyDescent="0.2">
      <c r="A124" s="150" t="s">
        <v>352</v>
      </c>
      <c r="B124" s="3" t="s">
        <v>353</v>
      </c>
      <c r="C124" s="160" t="s">
        <v>354</v>
      </c>
      <c r="D124" s="367">
        <f t="shared" si="1"/>
        <v>0.05</v>
      </c>
      <c r="E124" s="367">
        <v>0.03</v>
      </c>
      <c r="F124" s="373">
        <v>0.05</v>
      </c>
      <c r="G124" s="367">
        <v>0.04</v>
      </c>
      <c r="H124" s="367">
        <v>0.05</v>
      </c>
    </row>
    <row r="125" spans="1:8" s="141" customFormat="1" x14ac:dyDescent="0.2">
      <c r="A125" s="150" t="s">
        <v>355</v>
      </c>
      <c r="B125" s="3" t="s">
        <v>356</v>
      </c>
      <c r="C125" s="160" t="s">
        <v>357</v>
      </c>
      <c r="D125" s="367">
        <f t="shared" si="1"/>
        <v>0.12</v>
      </c>
      <c r="E125" s="367">
        <v>0.11</v>
      </c>
      <c r="F125" s="373">
        <v>0.12</v>
      </c>
      <c r="G125" s="367">
        <v>0.1</v>
      </c>
      <c r="H125" s="367">
        <v>0.12</v>
      </c>
    </row>
    <row r="126" spans="1:8" s="141" customFormat="1" x14ac:dyDescent="0.2">
      <c r="A126" s="150" t="s">
        <v>358</v>
      </c>
      <c r="B126" s="3" t="s">
        <v>359</v>
      </c>
      <c r="C126" s="160" t="s">
        <v>360</v>
      </c>
      <c r="D126" s="367">
        <f t="shared" si="1"/>
        <v>7.0000000000000007E-2</v>
      </c>
      <c r="E126" s="367">
        <v>0.06</v>
      </c>
      <c r="F126" s="373">
        <v>0.06</v>
      </c>
      <c r="G126" s="367">
        <v>0.08</v>
      </c>
      <c r="H126" s="367">
        <v>7.0000000000000007E-2</v>
      </c>
    </row>
    <row r="127" spans="1:8" s="141" customFormat="1" x14ac:dyDescent="0.2">
      <c r="A127" s="150" t="s">
        <v>361</v>
      </c>
      <c r="B127" s="3" t="s">
        <v>362</v>
      </c>
      <c r="C127" s="160" t="s">
        <v>363</v>
      </c>
      <c r="D127" s="367">
        <f t="shared" si="1"/>
        <v>0.04</v>
      </c>
      <c r="E127" s="367">
        <v>0.04</v>
      </c>
      <c r="F127" s="373">
        <v>0.06</v>
      </c>
      <c r="G127" s="367">
        <v>0.06</v>
      </c>
      <c r="H127" s="367">
        <v>0.04</v>
      </c>
    </row>
    <row r="128" spans="1:8" s="141" customFormat="1" x14ac:dyDescent="0.2">
      <c r="A128" s="150" t="s">
        <v>364</v>
      </c>
      <c r="B128" s="3" t="s">
        <v>365</v>
      </c>
      <c r="C128" s="160" t="s">
        <v>366</v>
      </c>
      <c r="D128" s="367">
        <f t="shared" si="1"/>
        <v>0.09</v>
      </c>
      <c r="E128" s="367">
        <v>0.08</v>
      </c>
      <c r="F128" s="373">
        <v>0.09</v>
      </c>
      <c r="G128" s="367">
        <v>0.08</v>
      </c>
      <c r="H128" s="367">
        <v>0.09</v>
      </c>
    </row>
    <row r="129" spans="1:8" s="141" customFormat="1" x14ac:dyDescent="0.2">
      <c r="A129" s="150" t="s">
        <v>367</v>
      </c>
      <c r="B129" s="3" t="s">
        <v>368</v>
      </c>
      <c r="C129" s="160" t="s">
        <v>369</v>
      </c>
      <c r="D129" s="367">
        <f t="shared" si="1"/>
        <v>0.06</v>
      </c>
      <c r="E129" s="367">
        <v>0.04</v>
      </c>
      <c r="F129" s="373">
        <v>0.01</v>
      </c>
      <c r="G129" s="367">
        <v>0.06</v>
      </c>
      <c r="H129" s="367">
        <v>0.06</v>
      </c>
    </row>
    <row r="130" spans="1:8" s="141" customFormat="1" x14ac:dyDescent="0.2">
      <c r="A130" s="150" t="s">
        <v>370</v>
      </c>
      <c r="B130" s="3">
        <v>11</v>
      </c>
      <c r="C130" s="160" t="s">
        <v>371</v>
      </c>
      <c r="D130" s="367">
        <f t="shared" si="1"/>
        <v>0.16</v>
      </c>
      <c r="E130" s="367">
        <v>0.08</v>
      </c>
      <c r="F130" s="373" t="s">
        <v>453</v>
      </c>
      <c r="G130" s="367">
        <v>0.09</v>
      </c>
      <c r="H130" s="367">
        <v>0.16</v>
      </c>
    </row>
    <row r="131" spans="1:8" s="141" customFormat="1" x14ac:dyDescent="0.2">
      <c r="A131" s="150" t="s">
        <v>372</v>
      </c>
      <c r="B131" s="3">
        <v>12</v>
      </c>
      <c r="C131" s="160" t="s">
        <v>373</v>
      </c>
      <c r="D131" s="367">
        <f t="shared" si="1"/>
        <v>0.08</v>
      </c>
      <c r="E131" s="367">
        <v>0.09</v>
      </c>
      <c r="F131" s="373">
        <v>0.12</v>
      </c>
      <c r="G131" s="367">
        <v>0.02</v>
      </c>
      <c r="H131" s="367">
        <v>0.08</v>
      </c>
    </row>
    <row r="132" spans="1:8" s="141" customFormat="1" x14ac:dyDescent="0.2">
      <c r="A132" s="150" t="s">
        <v>374</v>
      </c>
      <c r="B132" s="3">
        <v>16</v>
      </c>
      <c r="C132" s="160" t="s">
        <v>375</v>
      </c>
      <c r="D132" s="367">
        <f t="shared" si="1"/>
        <v>0.1</v>
      </c>
      <c r="E132" s="367">
        <v>0.09</v>
      </c>
      <c r="F132" s="373">
        <v>0.13</v>
      </c>
      <c r="G132" s="367">
        <v>0.09</v>
      </c>
      <c r="H132" s="367">
        <v>0.1</v>
      </c>
    </row>
    <row r="133" spans="1:8" s="141" customFormat="1" x14ac:dyDescent="0.2">
      <c r="A133" s="150" t="s">
        <v>376</v>
      </c>
      <c r="B133" s="3">
        <v>17</v>
      </c>
      <c r="C133" s="160" t="s">
        <v>377</v>
      </c>
      <c r="D133" s="367">
        <f t="shared" si="1"/>
        <v>0.16</v>
      </c>
      <c r="E133" s="367">
        <v>0.08</v>
      </c>
      <c r="F133" s="373">
        <v>0.2</v>
      </c>
      <c r="G133" s="367">
        <v>0.16</v>
      </c>
      <c r="H133" s="367">
        <v>0.16</v>
      </c>
    </row>
    <row r="134" spans="1:8" x14ac:dyDescent="0.2">
      <c r="A134" s="150" t="s">
        <v>378</v>
      </c>
      <c r="B134" s="3">
        <v>18</v>
      </c>
      <c r="C134" s="160" t="s">
        <v>379</v>
      </c>
      <c r="D134" s="367">
        <f t="shared" ref="D134:D166" si="2">H134</f>
        <v>0.1</v>
      </c>
      <c r="E134" s="367">
        <v>0.1</v>
      </c>
      <c r="F134" s="373">
        <v>0.04</v>
      </c>
      <c r="G134" s="367">
        <v>0.12</v>
      </c>
      <c r="H134" s="367">
        <v>0.1</v>
      </c>
    </row>
    <row r="135" spans="1:8" x14ac:dyDescent="0.2">
      <c r="A135" s="150" t="s">
        <v>380</v>
      </c>
      <c r="B135" s="3">
        <v>19</v>
      </c>
      <c r="C135" s="160" t="s">
        <v>381</v>
      </c>
      <c r="D135" s="367">
        <f t="shared" si="2"/>
        <v>7.0000000000000007E-2</v>
      </c>
      <c r="E135" s="367">
        <v>0.13</v>
      </c>
      <c r="F135" s="373">
        <v>0.11</v>
      </c>
      <c r="G135" s="367">
        <v>0.04</v>
      </c>
      <c r="H135" s="367">
        <v>7.0000000000000007E-2</v>
      </c>
    </row>
    <row r="136" spans="1:8" x14ac:dyDescent="0.2">
      <c r="A136" s="150" t="s">
        <v>382</v>
      </c>
      <c r="B136" s="3">
        <v>21</v>
      </c>
      <c r="C136" s="160" t="s">
        <v>383</v>
      </c>
      <c r="D136" s="367">
        <f t="shared" si="2"/>
        <v>0.05</v>
      </c>
      <c r="E136" s="367">
        <v>0.02</v>
      </c>
      <c r="F136" s="373">
        <v>0.12</v>
      </c>
      <c r="G136" s="367">
        <v>0.08</v>
      </c>
      <c r="H136" s="367">
        <v>0.05</v>
      </c>
    </row>
    <row r="137" spans="1:8" x14ac:dyDescent="0.2">
      <c r="A137" s="150" t="s">
        <v>384</v>
      </c>
      <c r="B137" s="3">
        <v>22</v>
      </c>
      <c r="C137" s="160" t="s">
        <v>385</v>
      </c>
      <c r="D137" s="367">
        <f t="shared" si="2"/>
        <v>0.16</v>
      </c>
      <c r="E137" s="367">
        <v>0.1</v>
      </c>
      <c r="F137" s="373">
        <v>0.1</v>
      </c>
      <c r="G137" s="367">
        <v>0.15</v>
      </c>
      <c r="H137" s="367">
        <v>0.16</v>
      </c>
    </row>
    <row r="138" spans="1:8" x14ac:dyDescent="0.2">
      <c r="A138" s="150" t="s">
        <v>386</v>
      </c>
      <c r="B138" s="3">
        <v>23</v>
      </c>
      <c r="C138" s="160" t="s">
        <v>387</v>
      </c>
      <c r="D138" s="367">
        <f t="shared" si="2"/>
        <v>7.0000000000000007E-2</v>
      </c>
      <c r="E138" s="367">
        <v>0.09</v>
      </c>
      <c r="F138" s="373">
        <v>7.0000000000000007E-2</v>
      </c>
      <c r="G138" s="367">
        <v>0.08</v>
      </c>
      <c r="H138" s="367">
        <v>7.0000000000000007E-2</v>
      </c>
    </row>
    <row r="139" spans="1:8" x14ac:dyDescent="0.2">
      <c r="A139" s="150" t="s">
        <v>388</v>
      </c>
      <c r="B139" s="3">
        <v>24</v>
      </c>
      <c r="C139" s="160" t="s">
        <v>389</v>
      </c>
      <c r="D139" s="367">
        <f t="shared" si="2"/>
        <v>0.06</v>
      </c>
      <c r="E139" s="367">
        <v>0.11</v>
      </c>
      <c r="F139" s="373">
        <v>0.08</v>
      </c>
      <c r="G139" s="367">
        <v>0.08</v>
      </c>
      <c r="H139" s="367">
        <v>0.06</v>
      </c>
    </row>
    <row r="140" spans="1:8" x14ac:dyDescent="0.2">
      <c r="A140" s="150" t="s">
        <v>390</v>
      </c>
      <c r="B140" s="3">
        <v>26</v>
      </c>
      <c r="C140" s="160" t="s">
        <v>391</v>
      </c>
      <c r="D140" s="367">
        <f t="shared" si="2"/>
        <v>0.09</v>
      </c>
      <c r="E140" s="367">
        <v>0.11</v>
      </c>
      <c r="F140" s="373">
        <v>0.09</v>
      </c>
      <c r="G140" s="367">
        <v>0.09</v>
      </c>
      <c r="H140" s="367">
        <v>0.09</v>
      </c>
    </row>
    <row r="141" spans="1:8" x14ac:dyDescent="0.2">
      <c r="A141" s="150" t="s">
        <v>392</v>
      </c>
      <c r="B141" s="3">
        <v>29</v>
      </c>
      <c r="C141" s="160" t="s">
        <v>393</v>
      </c>
      <c r="D141" s="367">
        <f t="shared" si="2"/>
        <v>7.0000000000000007E-2</v>
      </c>
      <c r="E141" s="367">
        <v>0.06</v>
      </c>
      <c r="F141" s="373">
        <v>0.08</v>
      </c>
      <c r="G141" s="367">
        <v>7.0000000000000007E-2</v>
      </c>
      <c r="H141" s="367">
        <v>7.0000000000000007E-2</v>
      </c>
    </row>
    <row r="142" spans="1:8" x14ac:dyDescent="0.2">
      <c r="A142" s="150" t="s">
        <v>394</v>
      </c>
      <c r="B142" s="3">
        <v>30</v>
      </c>
      <c r="C142" s="160" t="s">
        <v>395</v>
      </c>
      <c r="D142" s="367">
        <f t="shared" si="2"/>
        <v>0.02</v>
      </c>
      <c r="E142" s="367">
        <v>0.19</v>
      </c>
      <c r="F142" s="373">
        <v>0.16</v>
      </c>
      <c r="G142" s="367">
        <v>0.18</v>
      </c>
      <c r="H142" s="367">
        <v>0.02</v>
      </c>
    </row>
    <row r="143" spans="1:8" x14ac:dyDescent="0.2">
      <c r="A143" s="150" t="s">
        <v>396</v>
      </c>
      <c r="B143" s="3">
        <v>31</v>
      </c>
      <c r="C143" s="160" t="s">
        <v>397</v>
      </c>
      <c r="D143" s="367">
        <f t="shared" si="2"/>
        <v>0.08</v>
      </c>
      <c r="E143" s="367">
        <v>0.14000000000000001</v>
      </c>
      <c r="F143" s="373">
        <v>0.13</v>
      </c>
      <c r="G143" s="367">
        <v>0.31</v>
      </c>
      <c r="H143" s="367">
        <v>0.08</v>
      </c>
    </row>
    <row r="144" spans="1:8" x14ac:dyDescent="0.2">
      <c r="A144" s="150" t="s">
        <v>398</v>
      </c>
      <c r="B144" s="3">
        <v>32</v>
      </c>
      <c r="C144" s="160" t="s">
        <v>399</v>
      </c>
      <c r="D144" s="367">
        <f t="shared" si="2"/>
        <v>0.03</v>
      </c>
      <c r="E144" s="367">
        <v>0.04</v>
      </c>
      <c r="F144" s="373">
        <v>0.08</v>
      </c>
      <c r="G144" s="367">
        <v>0.03</v>
      </c>
      <c r="H144" s="367">
        <v>0.03</v>
      </c>
    </row>
    <row r="145" spans="1:8" x14ac:dyDescent="0.2">
      <c r="A145" s="150" t="s">
        <v>400</v>
      </c>
      <c r="B145" s="3">
        <v>33</v>
      </c>
      <c r="C145" s="160" t="s">
        <v>401</v>
      </c>
      <c r="D145" s="367">
        <f t="shared" si="2"/>
        <v>0.03</v>
      </c>
      <c r="E145" s="367">
        <v>0.01</v>
      </c>
      <c r="F145" s="373">
        <v>0.03</v>
      </c>
      <c r="G145" s="367">
        <v>0.03</v>
      </c>
      <c r="H145" s="367">
        <v>0.03</v>
      </c>
    </row>
    <row r="146" spans="1:8" x14ac:dyDescent="0.2">
      <c r="A146" s="150" t="s">
        <v>402</v>
      </c>
      <c r="B146" s="3">
        <v>34</v>
      </c>
      <c r="C146" s="160" t="s">
        <v>403</v>
      </c>
      <c r="D146" s="367">
        <f t="shared" si="2"/>
        <v>0.11</v>
      </c>
      <c r="E146" s="367">
        <v>0.12</v>
      </c>
      <c r="F146" s="373">
        <v>0.14000000000000001</v>
      </c>
      <c r="G146" s="367">
        <v>0.14000000000000001</v>
      </c>
      <c r="H146" s="367">
        <v>0.11</v>
      </c>
    </row>
    <row r="147" spans="1:8" x14ac:dyDescent="0.2">
      <c r="A147" s="150" t="s">
        <v>404</v>
      </c>
      <c r="B147" s="3">
        <v>36</v>
      </c>
      <c r="C147" s="160" t="s">
        <v>405</v>
      </c>
      <c r="D147" s="367">
        <f t="shared" si="2"/>
        <v>0.14000000000000001</v>
      </c>
      <c r="E147" s="367">
        <v>0.1</v>
      </c>
      <c r="F147" s="373">
        <v>0.11</v>
      </c>
      <c r="G147" s="367">
        <v>0.11</v>
      </c>
      <c r="H147" s="367">
        <v>0.14000000000000001</v>
      </c>
    </row>
    <row r="148" spans="1:8" x14ac:dyDescent="0.2">
      <c r="A148" s="150" t="s">
        <v>406</v>
      </c>
      <c r="B148" s="3">
        <v>37</v>
      </c>
      <c r="C148" s="160" t="s">
        <v>407</v>
      </c>
      <c r="D148" s="367">
        <f t="shared" si="2"/>
        <v>0.04</v>
      </c>
      <c r="E148" s="367">
        <v>0.08</v>
      </c>
      <c r="F148" s="373">
        <v>0.09</v>
      </c>
      <c r="G148" s="367">
        <v>0.04</v>
      </c>
      <c r="H148" s="367">
        <v>0.04</v>
      </c>
    </row>
    <row r="149" spans="1:8" x14ac:dyDescent="0.2">
      <c r="A149" s="150" t="s">
        <v>408</v>
      </c>
      <c r="B149" s="3">
        <v>38</v>
      </c>
      <c r="C149" s="160" t="s">
        <v>409</v>
      </c>
      <c r="D149" s="367">
        <f t="shared" si="2"/>
        <v>0.16</v>
      </c>
      <c r="E149" s="367">
        <v>0.12</v>
      </c>
      <c r="F149" s="373" t="s">
        <v>453</v>
      </c>
      <c r="G149" s="367">
        <v>0.1</v>
      </c>
      <c r="H149" s="367">
        <v>0.16</v>
      </c>
    </row>
    <row r="150" spans="1:8" x14ac:dyDescent="0.2">
      <c r="A150" s="150" t="s">
        <v>410</v>
      </c>
      <c r="B150" s="3">
        <v>40</v>
      </c>
      <c r="C150" s="160" t="s">
        <v>411</v>
      </c>
      <c r="D150" s="367">
        <f t="shared" si="2"/>
        <v>0.1</v>
      </c>
      <c r="E150" s="367">
        <v>0.09</v>
      </c>
      <c r="F150" s="373">
        <v>0.13</v>
      </c>
      <c r="G150" s="367">
        <v>0.08</v>
      </c>
      <c r="H150" s="367">
        <v>0.1</v>
      </c>
    </row>
    <row r="151" spans="1:8" x14ac:dyDescent="0.2">
      <c r="A151" s="150" t="s">
        <v>412</v>
      </c>
      <c r="B151" s="3">
        <v>41</v>
      </c>
      <c r="C151" s="160" t="s">
        <v>413</v>
      </c>
      <c r="D151" s="367">
        <f t="shared" si="2"/>
        <v>0.2</v>
      </c>
      <c r="E151" s="367">
        <v>0.15</v>
      </c>
      <c r="F151" s="373">
        <v>0.14000000000000001</v>
      </c>
      <c r="G151" s="367">
        <v>0.15</v>
      </c>
      <c r="H151" s="367">
        <v>0.2</v>
      </c>
    </row>
    <row r="152" spans="1:8" x14ac:dyDescent="0.2">
      <c r="A152" s="150" t="s">
        <v>414</v>
      </c>
      <c r="B152" s="3">
        <v>42</v>
      </c>
      <c r="C152" s="160" t="s">
        <v>415</v>
      </c>
      <c r="D152" s="367">
        <f t="shared" si="2"/>
        <v>0.14000000000000001</v>
      </c>
      <c r="E152" s="367">
        <v>0.02</v>
      </c>
      <c r="F152" s="373">
        <v>0.12</v>
      </c>
      <c r="G152" s="367">
        <v>0.09</v>
      </c>
      <c r="H152" s="367">
        <v>0.14000000000000001</v>
      </c>
    </row>
    <row r="153" spans="1:8" x14ac:dyDescent="0.2">
      <c r="A153" s="150" t="s">
        <v>416</v>
      </c>
      <c r="B153" s="3">
        <v>43</v>
      </c>
      <c r="C153" s="160" t="s">
        <v>417</v>
      </c>
      <c r="D153" s="367">
        <f t="shared" si="2"/>
        <v>0.08</v>
      </c>
      <c r="E153" s="367">
        <v>0.12</v>
      </c>
      <c r="F153" s="373">
        <v>0.1</v>
      </c>
      <c r="G153" s="367">
        <v>0.08</v>
      </c>
      <c r="H153" s="367">
        <v>0.08</v>
      </c>
    </row>
    <row r="154" spans="1:8" x14ac:dyDescent="0.2">
      <c r="A154" s="150" t="s">
        <v>418</v>
      </c>
      <c r="B154" s="3">
        <v>44</v>
      </c>
      <c r="C154" s="160" t="s">
        <v>419</v>
      </c>
      <c r="D154" s="367">
        <f t="shared" si="2"/>
        <v>0.2</v>
      </c>
      <c r="E154" s="367">
        <v>0.12</v>
      </c>
      <c r="F154" s="373">
        <v>0.19</v>
      </c>
      <c r="G154" s="367">
        <v>0.16</v>
      </c>
      <c r="H154" s="367">
        <v>0.2</v>
      </c>
    </row>
    <row r="155" spans="1:8" x14ac:dyDescent="0.2">
      <c r="A155" s="150" t="s">
        <v>420</v>
      </c>
      <c r="B155" s="3">
        <v>45</v>
      </c>
      <c r="C155" s="160" t="s">
        <v>421</v>
      </c>
      <c r="D155" s="367">
        <f t="shared" si="2"/>
        <v>0.12</v>
      </c>
      <c r="E155" s="367">
        <v>0.03</v>
      </c>
      <c r="F155" s="373">
        <v>0.13</v>
      </c>
      <c r="G155" s="367">
        <v>0.12</v>
      </c>
      <c r="H155" s="367">
        <v>0.12</v>
      </c>
    </row>
    <row r="156" spans="1:8" x14ac:dyDescent="0.2">
      <c r="A156" s="150" t="s">
        <v>422</v>
      </c>
      <c r="B156" s="3">
        <v>47</v>
      </c>
      <c r="C156" s="160" t="s">
        <v>423</v>
      </c>
      <c r="D156" s="367">
        <f t="shared" si="2"/>
        <v>0.08</v>
      </c>
      <c r="E156" s="367">
        <v>0.15</v>
      </c>
      <c r="F156" s="373">
        <v>0.1</v>
      </c>
      <c r="G156" s="367">
        <v>0.11</v>
      </c>
      <c r="H156" s="367">
        <v>0.08</v>
      </c>
    </row>
    <row r="157" spans="1:8" x14ac:dyDescent="0.2">
      <c r="A157" s="33" t="s">
        <v>489</v>
      </c>
      <c r="B157" s="33"/>
      <c r="C157" s="34" t="s">
        <v>428</v>
      </c>
      <c r="D157" s="367">
        <f t="shared" si="2"/>
        <v>7.0000000000000007E-2</v>
      </c>
      <c r="E157" s="367">
        <v>0.06</v>
      </c>
      <c r="F157" s="373">
        <v>0.11</v>
      </c>
      <c r="G157" s="367">
        <v>7.0000000000000007E-2</v>
      </c>
      <c r="H157" s="367">
        <v>7.0000000000000007E-2</v>
      </c>
    </row>
    <row r="158" spans="1:8" x14ac:dyDescent="0.2">
      <c r="A158" s="33" t="s">
        <v>490</v>
      </c>
      <c r="B158" s="33"/>
      <c r="C158" s="34" t="s">
        <v>429</v>
      </c>
      <c r="D158" s="367">
        <f t="shared" si="2"/>
        <v>0.06</v>
      </c>
      <c r="E158" s="367">
        <v>0.09</v>
      </c>
      <c r="F158" s="373">
        <v>0.1</v>
      </c>
      <c r="G158" s="367">
        <v>0.1</v>
      </c>
      <c r="H158" s="367">
        <v>0.06</v>
      </c>
    </row>
    <row r="159" spans="1:8" x14ac:dyDescent="0.2">
      <c r="A159" s="33" t="s">
        <v>491</v>
      </c>
      <c r="B159" s="33"/>
      <c r="C159" s="34" t="s">
        <v>734</v>
      </c>
      <c r="D159" s="367">
        <f t="shared" si="2"/>
        <v>0.1</v>
      </c>
      <c r="E159" s="367">
        <v>0.08</v>
      </c>
      <c r="F159" s="373">
        <v>0.1</v>
      </c>
      <c r="G159" s="367">
        <v>0.1</v>
      </c>
      <c r="H159" s="367">
        <v>0.1</v>
      </c>
    </row>
    <row r="160" spans="1:8" x14ac:dyDescent="0.2">
      <c r="A160" s="33" t="s">
        <v>492</v>
      </c>
      <c r="B160" s="33"/>
      <c r="C160" s="34" t="s">
        <v>431</v>
      </c>
      <c r="D160" s="367">
        <f t="shared" si="2"/>
        <v>0.09</v>
      </c>
      <c r="E160" s="367">
        <v>0.09</v>
      </c>
      <c r="F160" s="373">
        <v>0.11</v>
      </c>
      <c r="G160" s="367">
        <v>0.13</v>
      </c>
      <c r="H160" s="367">
        <v>0.09</v>
      </c>
    </row>
    <row r="161" spans="1:8" x14ac:dyDescent="0.2">
      <c r="A161" s="33" t="s">
        <v>493</v>
      </c>
      <c r="B161" s="33"/>
      <c r="C161" s="34" t="s">
        <v>432</v>
      </c>
      <c r="D161" s="367">
        <f t="shared" si="2"/>
        <v>0.12</v>
      </c>
      <c r="E161" s="367">
        <v>0.1</v>
      </c>
      <c r="F161" s="373">
        <v>0.11</v>
      </c>
      <c r="G161" s="367">
        <v>0.1</v>
      </c>
      <c r="H161" s="367">
        <v>0.12</v>
      </c>
    </row>
    <row r="162" spans="1:8" x14ac:dyDescent="0.2">
      <c r="A162" s="33" t="s">
        <v>494</v>
      </c>
      <c r="B162" s="33"/>
      <c r="C162" s="34" t="s">
        <v>735</v>
      </c>
      <c r="D162" s="367">
        <f t="shared" si="2"/>
        <v>0.12</v>
      </c>
      <c r="E162" s="367">
        <v>0.08</v>
      </c>
      <c r="F162" s="373">
        <v>0.1</v>
      </c>
      <c r="G162" s="367">
        <v>0.08</v>
      </c>
      <c r="H162" s="367">
        <v>0.12</v>
      </c>
    </row>
    <row r="163" spans="1:8" x14ac:dyDescent="0.2">
      <c r="A163" s="33" t="s">
        <v>495</v>
      </c>
      <c r="B163" s="33"/>
      <c r="C163" s="34" t="s">
        <v>427</v>
      </c>
      <c r="D163" s="367">
        <f t="shared" si="2"/>
        <v>7.0000000000000007E-2</v>
      </c>
      <c r="E163" s="367">
        <v>0.06</v>
      </c>
      <c r="F163" s="373">
        <v>7.0000000000000007E-2</v>
      </c>
      <c r="G163" s="367">
        <v>7.0000000000000007E-2</v>
      </c>
      <c r="H163" s="367">
        <v>7.0000000000000007E-2</v>
      </c>
    </row>
    <row r="164" spans="1:8" x14ac:dyDescent="0.2">
      <c r="A164" s="33" t="s">
        <v>496</v>
      </c>
      <c r="B164" s="33"/>
      <c r="C164" s="34" t="s">
        <v>426</v>
      </c>
      <c r="D164" s="367">
        <f t="shared" si="2"/>
        <v>0.09</v>
      </c>
      <c r="E164" s="367">
        <v>0.08</v>
      </c>
      <c r="F164" s="373">
        <v>0.08</v>
      </c>
      <c r="G164" s="367">
        <v>0.08</v>
      </c>
      <c r="H164" s="367">
        <v>0.09</v>
      </c>
    </row>
    <row r="165" spans="1:8" x14ac:dyDescent="0.2">
      <c r="A165" s="33" t="s">
        <v>497</v>
      </c>
      <c r="B165" s="33"/>
      <c r="C165" s="34" t="s">
        <v>433</v>
      </c>
      <c r="D165" s="367">
        <f t="shared" si="2"/>
        <v>0.1</v>
      </c>
      <c r="E165" s="367">
        <v>0.09</v>
      </c>
      <c r="F165" s="373">
        <v>0.12</v>
      </c>
      <c r="G165" s="367">
        <v>0.09</v>
      </c>
      <c r="H165" s="367">
        <v>0.1</v>
      </c>
    </row>
    <row r="166" spans="1:8" x14ac:dyDescent="0.2">
      <c r="A166" s="154" t="s">
        <v>498</v>
      </c>
      <c r="B166" s="155">
        <v>64</v>
      </c>
      <c r="C166" s="161" t="s">
        <v>424</v>
      </c>
      <c r="D166" s="367">
        <f t="shared" si="2"/>
        <v>0.09</v>
      </c>
      <c r="E166" s="367">
        <v>0.08</v>
      </c>
      <c r="F166" s="373">
        <v>0.1</v>
      </c>
      <c r="G166" s="367">
        <v>0.09</v>
      </c>
      <c r="H166" s="367">
        <v>0.09</v>
      </c>
    </row>
    <row r="168" spans="1:8" x14ac:dyDescent="0.2">
      <c r="A168" s="372" t="s">
        <v>853</v>
      </c>
      <c r="B168" s="162"/>
    </row>
    <row r="169" spans="1:8" x14ac:dyDescent="0.2">
      <c r="A169" s="579"/>
      <c r="B169" s="580"/>
      <c r="C169" s="580"/>
      <c r="D169" s="580"/>
      <c r="E169" s="580"/>
      <c r="F169" s="580"/>
    </row>
    <row r="170" spans="1:8" x14ac:dyDescent="0.2">
      <c r="A170" s="334" t="s">
        <v>826</v>
      </c>
      <c r="B170" s="162"/>
    </row>
    <row r="171" spans="1:8" x14ac:dyDescent="0.2">
      <c r="A171" s="581"/>
      <c r="B171" s="580"/>
      <c r="C171" s="580"/>
      <c r="D171" s="580"/>
      <c r="E171" s="580"/>
      <c r="F171" s="580"/>
    </row>
    <row r="172" spans="1:8" x14ac:dyDescent="0.2">
      <c r="A172" s="163"/>
      <c r="B172" s="164"/>
    </row>
    <row r="173" spans="1:8" x14ac:dyDescent="0.2">
      <c r="A173" s="158"/>
      <c r="B173" s="165"/>
      <c r="C173" s="146"/>
    </row>
    <row r="174" spans="1:8" x14ac:dyDescent="0.2">
      <c r="A174" s="158"/>
      <c r="B174" s="162"/>
      <c r="C174" s="146"/>
    </row>
    <row r="175" spans="1:8" x14ac:dyDescent="0.2">
      <c r="A175" s="157"/>
      <c r="B175" s="162"/>
      <c r="C175" s="146"/>
    </row>
    <row r="176" spans="1:8" x14ac:dyDescent="0.2">
      <c r="A176" s="146"/>
      <c r="B176" s="166"/>
      <c r="C176" s="146"/>
    </row>
    <row r="177" spans="1:3" x14ac:dyDescent="0.2">
      <c r="A177" s="146"/>
      <c r="B177" s="166"/>
      <c r="C177" s="146"/>
    </row>
    <row r="178" spans="1:3" x14ac:dyDescent="0.2">
      <c r="A178" s="146"/>
      <c r="B178" s="166"/>
      <c r="C178" s="146"/>
    </row>
    <row r="179" spans="1:3" x14ac:dyDescent="0.2">
      <c r="A179" s="146"/>
      <c r="B179" s="166"/>
      <c r="C179" s="146"/>
    </row>
    <row r="180" spans="1:3" x14ac:dyDescent="0.2">
      <c r="A180" s="146"/>
      <c r="B180" s="166"/>
      <c r="C180" s="146"/>
    </row>
    <row r="181" spans="1:3" x14ac:dyDescent="0.2">
      <c r="A181" s="146"/>
      <c r="B181" s="166"/>
      <c r="C181" s="146"/>
    </row>
  </sheetData>
  <mergeCells count="3">
    <mergeCell ref="A169:F169"/>
    <mergeCell ref="A171:F171"/>
    <mergeCell ref="E3:H3"/>
  </mergeCell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9" tint="-0.249977111117893"/>
  </sheetPr>
  <dimension ref="A1:J415"/>
  <sheetViews>
    <sheetView workbookViewId="0">
      <selection activeCell="D5" sqref="D5"/>
    </sheetView>
  </sheetViews>
  <sheetFormatPr defaultRowHeight="12.75" x14ac:dyDescent="0.2"/>
  <cols>
    <col min="1" max="1" width="7.6640625" style="139" customWidth="1"/>
    <col min="2" max="2" width="7.33203125" style="139" customWidth="1"/>
    <col min="3" max="3" width="21.21875" style="139" customWidth="1"/>
    <col min="4" max="4" width="8.5546875" style="139" customWidth="1"/>
    <col min="5" max="5" width="8.88671875" style="139" customWidth="1"/>
    <col min="6" max="256" width="8.88671875" style="139"/>
    <col min="257" max="257" width="7.6640625" style="139" customWidth="1"/>
    <col min="258" max="258" width="7.33203125" style="139" customWidth="1"/>
    <col min="259" max="259" width="18.77734375" style="139" customWidth="1"/>
    <col min="260" max="260" width="8.5546875" style="139" customWidth="1"/>
    <col min="261" max="261" width="12.77734375" style="139" bestFit="1" customWidth="1"/>
    <col min="262" max="512" width="8.88671875" style="139"/>
    <col min="513" max="513" width="7.6640625" style="139" customWidth="1"/>
    <col min="514" max="514" width="7.33203125" style="139" customWidth="1"/>
    <col min="515" max="515" width="18.77734375" style="139" customWidth="1"/>
    <col min="516" max="516" width="8.5546875" style="139" customWidth="1"/>
    <col min="517" max="517" width="12.77734375" style="139" bestFit="1" customWidth="1"/>
    <col min="518" max="768" width="8.88671875" style="139"/>
    <col min="769" max="769" width="7.6640625" style="139" customWidth="1"/>
    <col min="770" max="770" width="7.33203125" style="139" customWidth="1"/>
    <col min="771" max="771" width="18.77734375" style="139" customWidth="1"/>
    <col min="772" max="772" width="8.5546875" style="139" customWidth="1"/>
    <col min="773" max="773" width="12.77734375" style="139" bestFit="1" customWidth="1"/>
    <col min="774" max="1024" width="8.88671875" style="139"/>
    <col min="1025" max="1025" width="7.6640625" style="139" customWidth="1"/>
    <col min="1026" max="1026" width="7.33203125" style="139" customWidth="1"/>
    <col min="1027" max="1027" width="18.77734375" style="139" customWidth="1"/>
    <col min="1028" max="1028" width="8.5546875" style="139" customWidth="1"/>
    <col min="1029" max="1029" width="12.77734375" style="139" bestFit="1" customWidth="1"/>
    <col min="1030" max="1280" width="8.88671875" style="139"/>
    <col min="1281" max="1281" width="7.6640625" style="139" customWidth="1"/>
    <col min="1282" max="1282" width="7.33203125" style="139" customWidth="1"/>
    <col min="1283" max="1283" width="18.77734375" style="139" customWidth="1"/>
    <col min="1284" max="1284" width="8.5546875" style="139" customWidth="1"/>
    <col min="1285" max="1285" width="12.77734375" style="139" bestFit="1" customWidth="1"/>
    <col min="1286" max="1536" width="8.88671875" style="139"/>
    <col min="1537" max="1537" width="7.6640625" style="139" customWidth="1"/>
    <col min="1538" max="1538" width="7.33203125" style="139" customWidth="1"/>
    <col min="1539" max="1539" width="18.77734375" style="139" customWidth="1"/>
    <col min="1540" max="1540" width="8.5546875" style="139" customWidth="1"/>
    <col min="1541" max="1541" width="12.77734375" style="139" bestFit="1" customWidth="1"/>
    <col min="1542" max="1792" width="8.88671875" style="139"/>
    <col min="1793" max="1793" width="7.6640625" style="139" customWidth="1"/>
    <col min="1794" max="1794" width="7.33203125" style="139" customWidth="1"/>
    <col min="1795" max="1795" width="18.77734375" style="139" customWidth="1"/>
    <col min="1796" max="1796" width="8.5546875" style="139" customWidth="1"/>
    <col min="1797" max="1797" width="12.77734375" style="139" bestFit="1" customWidth="1"/>
    <col min="1798" max="2048" width="8.88671875" style="139"/>
    <col min="2049" max="2049" width="7.6640625" style="139" customWidth="1"/>
    <col min="2050" max="2050" width="7.33203125" style="139" customWidth="1"/>
    <col min="2051" max="2051" width="18.77734375" style="139" customWidth="1"/>
    <col min="2052" max="2052" width="8.5546875" style="139" customWidth="1"/>
    <col min="2053" max="2053" width="12.77734375" style="139" bestFit="1" customWidth="1"/>
    <col min="2054" max="2304" width="8.88671875" style="139"/>
    <col min="2305" max="2305" width="7.6640625" style="139" customWidth="1"/>
    <col min="2306" max="2306" width="7.33203125" style="139" customWidth="1"/>
    <col min="2307" max="2307" width="18.77734375" style="139" customWidth="1"/>
    <col min="2308" max="2308" width="8.5546875" style="139" customWidth="1"/>
    <col min="2309" max="2309" width="12.77734375" style="139" bestFit="1" customWidth="1"/>
    <col min="2310" max="2560" width="8.88671875" style="139"/>
    <col min="2561" max="2561" width="7.6640625" style="139" customWidth="1"/>
    <col min="2562" max="2562" width="7.33203125" style="139" customWidth="1"/>
    <col min="2563" max="2563" width="18.77734375" style="139" customWidth="1"/>
    <col min="2564" max="2564" width="8.5546875" style="139" customWidth="1"/>
    <col min="2565" max="2565" width="12.77734375" style="139" bestFit="1" customWidth="1"/>
    <col min="2566" max="2816" width="8.88671875" style="139"/>
    <col min="2817" max="2817" width="7.6640625" style="139" customWidth="1"/>
    <col min="2818" max="2818" width="7.33203125" style="139" customWidth="1"/>
    <col min="2819" max="2819" width="18.77734375" style="139" customWidth="1"/>
    <col min="2820" max="2820" width="8.5546875" style="139" customWidth="1"/>
    <col min="2821" max="2821" width="12.77734375" style="139" bestFit="1" customWidth="1"/>
    <col min="2822" max="3072" width="8.88671875" style="139"/>
    <col min="3073" max="3073" width="7.6640625" style="139" customWidth="1"/>
    <col min="3074" max="3074" width="7.33203125" style="139" customWidth="1"/>
    <col min="3075" max="3075" width="18.77734375" style="139" customWidth="1"/>
    <col min="3076" max="3076" width="8.5546875" style="139" customWidth="1"/>
    <col min="3077" max="3077" width="12.77734375" style="139" bestFit="1" customWidth="1"/>
    <col min="3078" max="3328" width="8.88671875" style="139"/>
    <col min="3329" max="3329" width="7.6640625" style="139" customWidth="1"/>
    <col min="3330" max="3330" width="7.33203125" style="139" customWidth="1"/>
    <col min="3331" max="3331" width="18.77734375" style="139" customWidth="1"/>
    <col min="3332" max="3332" width="8.5546875" style="139" customWidth="1"/>
    <col min="3333" max="3333" width="12.77734375" style="139" bestFit="1" customWidth="1"/>
    <col min="3334" max="3584" width="8.88671875" style="139"/>
    <col min="3585" max="3585" width="7.6640625" style="139" customWidth="1"/>
    <col min="3586" max="3586" width="7.33203125" style="139" customWidth="1"/>
    <col min="3587" max="3587" width="18.77734375" style="139" customWidth="1"/>
    <col min="3588" max="3588" width="8.5546875" style="139" customWidth="1"/>
    <col min="3589" max="3589" width="12.77734375" style="139" bestFit="1" customWidth="1"/>
    <col min="3590" max="3840" width="8.88671875" style="139"/>
    <col min="3841" max="3841" width="7.6640625" style="139" customWidth="1"/>
    <col min="3842" max="3842" width="7.33203125" style="139" customWidth="1"/>
    <col min="3843" max="3843" width="18.77734375" style="139" customWidth="1"/>
    <col min="3844" max="3844" width="8.5546875" style="139" customWidth="1"/>
    <col min="3845" max="3845" width="12.77734375" style="139" bestFit="1" customWidth="1"/>
    <col min="3846" max="4096" width="8.88671875" style="139"/>
    <col min="4097" max="4097" width="7.6640625" style="139" customWidth="1"/>
    <col min="4098" max="4098" width="7.33203125" style="139" customWidth="1"/>
    <col min="4099" max="4099" width="18.77734375" style="139" customWidth="1"/>
    <col min="4100" max="4100" width="8.5546875" style="139" customWidth="1"/>
    <col min="4101" max="4101" width="12.77734375" style="139" bestFit="1" customWidth="1"/>
    <col min="4102" max="4352" width="8.88671875" style="139"/>
    <col min="4353" max="4353" width="7.6640625" style="139" customWidth="1"/>
    <col min="4354" max="4354" width="7.33203125" style="139" customWidth="1"/>
    <col min="4355" max="4355" width="18.77734375" style="139" customWidth="1"/>
    <col min="4356" max="4356" width="8.5546875" style="139" customWidth="1"/>
    <col min="4357" max="4357" width="12.77734375" style="139" bestFit="1" customWidth="1"/>
    <col min="4358" max="4608" width="8.88671875" style="139"/>
    <col min="4609" max="4609" width="7.6640625" style="139" customWidth="1"/>
    <col min="4610" max="4610" width="7.33203125" style="139" customWidth="1"/>
    <col min="4611" max="4611" width="18.77734375" style="139" customWidth="1"/>
    <col min="4612" max="4612" width="8.5546875" style="139" customWidth="1"/>
    <col min="4613" max="4613" width="12.77734375" style="139" bestFit="1" customWidth="1"/>
    <col min="4614" max="4864" width="8.88671875" style="139"/>
    <col min="4865" max="4865" width="7.6640625" style="139" customWidth="1"/>
    <col min="4866" max="4866" width="7.33203125" style="139" customWidth="1"/>
    <col min="4867" max="4867" width="18.77734375" style="139" customWidth="1"/>
    <col min="4868" max="4868" width="8.5546875" style="139" customWidth="1"/>
    <col min="4869" max="4869" width="12.77734375" style="139" bestFit="1" customWidth="1"/>
    <col min="4870" max="5120" width="8.88671875" style="139"/>
    <col min="5121" max="5121" width="7.6640625" style="139" customWidth="1"/>
    <col min="5122" max="5122" width="7.33203125" style="139" customWidth="1"/>
    <col min="5123" max="5123" width="18.77734375" style="139" customWidth="1"/>
    <col min="5124" max="5124" width="8.5546875" style="139" customWidth="1"/>
    <col min="5125" max="5125" width="12.77734375" style="139" bestFit="1" customWidth="1"/>
    <col min="5126" max="5376" width="8.88671875" style="139"/>
    <col min="5377" max="5377" width="7.6640625" style="139" customWidth="1"/>
    <col min="5378" max="5378" width="7.33203125" style="139" customWidth="1"/>
    <col min="5379" max="5379" width="18.77734375" style="139" customWidth="1"/>
    <col min="5380" max="5380" width="8.5546875" style="139" customWidth="1"/>
    <col min="5381" max="5381" width="12.77734375" style="139" bestFit="1" customWidth="1"/>
    <col min="5382" max="5632" width="8.88671875" style="139"/>
    <col min="5633" max="5633" width="7.6640625" style="139" customWidth="1"/>
    <col min="5634" max="5634" width="7.33203125" style="139" customWidth="1"/>
    <col min="5635" max="5635" width="18.77734375" style="139" customWidth="1"/>
    <col min="5636" max="5636" width="8.5546875" style="139" customWidth="1"/>
    <col min="5637" max="5637" width="12.77734375" style="139" bestFit="1" customWidth="1"/>
    <col min="5638" max="5888" width="8.88671875" style="139"/>
    <col min="5889" max="5889" width="7.6640625" style="139" customWidth="1"/>
    <col min="5890" max="5890" width="7.33203125" style="139" customWidth="1"/>
    <col min="5891" max="5891" width="18.77734375" style="139" customWidth="1"/>
    <col min="5892" max="5892" width="8.5546875" style="139" customWidth="1"/>
    <col min="5893" max="5893" width="12.77734375" style="139" bestFit="1" customWidth="1"/>
    <col min="5894" max="6144" width="8.88671875" style="139"/>
    <col min="6145" max="6145" width="7.6640625" style="139" customWidth="1"/>
    <col min="6146" max="6146" width="7.33203125" style="139" customWidth="1"/>
    <col min="6147" max="6147" width="18.77734375" style="139" customWidth="1"/>
    <col min="6148" max="6148" width="8.5546875" style="139" customWidth="1"/>
    <col min="6149" max="6149" width="12.77734375" style="139" bestFit="1" customWidth="1"/>
    <col min="6150" max="6400" width="8.88671875" style="139"/>
    <col min="6401" max="6401" width="7.6640625" style="139" customWidth="1"/>
    <col min="6402" max="6402" width="7.33203125" style="139" customWidth="1"/>
    <col min="6403" max="6403" width="18.77734375" style="139" customWidth="1"/>
    <col min="6404" max="6404" width="8.5546875" style="139" customWidth="1"/>
    <col min="6405" max="6405" width="12.77734375" style="139" bestFit="1" customWidth="1"/>
    <col min="6406" max="6656" width="8.88671875" style="139"/>
    <col min="6657" max="6657" width="7.6640625" style="139" customWidth="1"/>
    <col min="6658" max="6658" width="7.33203125" style="139" customWidth="1"/>
    <col min="6659" max="6659" width="18.77734375" style="139" customWidth="1"/>
    <col min="6660" max="6660" width="8.5546875" style="139" customWidth="1"/>
    <col min="6661" max="6661" width="12.77734375" style="139" bestFit="1" customWidth="1"/>
    <col min="6662" max="6912" width="8.88671875" style="139"/>
    <col min="6913" max="6913" width="7.6640625" style="139" customWidth="1"/>
    <col min="6914" max="6914" width="7.33203125" style="139" customWidth="1"/>
    <col min="6915" max="6915" width="18.77734375" style="139" customWidth="1"/>
    <col min="6916" max="6916" width="8.5546875" style="139" customWidth="1"/>
    <col min="6917" max="6917" width="12.77734375" style="139" bestFit="1" customWidth="1"/>
    <col min="6918" max="7168" width="8.88671875" style="139"/>
    <col min="7169" max="7169" width="7.6640625" style="139" customWidth="1"/>
    <col min="7170" max="7170" width="7.33203125" style="139" customWidth="1"/>
    <col min="7171" max="7171" width="18.77734375" style="139" customWidth="1"/>
    <col min="7172" max="7172" width="8.5546875" style="139" customWidth="1"/>
    <col min="7173" max="7173" width="12.77734375" style="139" bestFit="1" customWidth="1"/>
    <col min="7174" max="7424" width="8.88671875" style="139"/>
    <col min="7425" max="7425" width="7.6640625" style="139" customWidth="1"/>
    <col min="7426" max="7426" width="7.33203125" style="139" customWidth="1"/>
    <col min="7427" max="7427" width="18.77734375" style="139" customWidth="1"/>
    <col min="7428" max="7428" width="8.5546875" style="139" customWidth="1"/>
    <col min="7429" max="7429" width="12.77734375" style="139" bestFit="1" customWidth="1"/>
    <col min="7430" max="7680" width="8.88671875" style="139"/>
    <col min="7681" max="7681" width="7.6640625" style="139" customWidth="1"/>
    <col min="7682" max="7682" width="7.33203125" style="139" customWidth="1"/>
    <col min="7683" max="7683" width="18.77734375" style="139" customWidth="1"/>
    <col min="7684" max="7684" width="8.5546875" style="139" customWidth="1"/>
    <col min="7685" max="7685" width="12.77734375" style="139" bestFit="1" customWidth="1"/>
    <col min="7686" max="7936" width="8.88671875" style="139"/>
    <col min="7937" max="7937" width="7.6640625" style="139" customWidth="1"/>
    <col min="7938" max="7938" width="7.33203125" style="139" customWidth="1"/>
    <col min="7939" max="7939" width="18.77734375" style="139" customWidth="1"/>
    <col min="7940" max="7940" width="8.5546875" style="139" customWidth="1"/>
    <col min="7941" max="7941" width="12.77734375" style="139" bestFit="1" customWidth="1"/>
    <col min="7942" max="8192" width="8.88671875" style="139"/>
    <col min="8193" max="8193" width="7.6640625" style="139" customWidth="1"/>
    <col min="8194" max="8194" width="7.33203125" style="139" customWidth="1"/>
    <col min="8195" max="8195" width="18.77734375" style="139" customWidth="1"/>
    <col min="8196" max="8196" width="8.5546875" style="139" customWidth="1"/>
    <col min="8197" max="8197" width="12.77734375" style="139" bestFit="1" customWidth="1"/>
    <col min="8198" max="8448" width="8.88671875" style="139"/>
    <col min="8449" max="8449" width="7.6640625" style="139" customWidth="1"/>
    <col min="8450" max="8450" width="7.33203125" style="139" customWidth="1"/>
    <col min="8451" max="8451" width="18.77734375" style="139" customWidth="1"/>
    <col min="8452" max="8452" width="8.5546875" style="139" customWidth="1"/>
    <col min="8453" max="8453" width="12.77734375" style="139" bestFit="1" customWidth="1"/>
    <col min="8454" max="8704" width="8.88671875" style="139"/>
    <col min="8705" max="8705" width="7.6640625" style="139" customWidth="1"/>
    <col min="8706" max="8706" width="7.33203125" style="139" customWidth="1"/>
    <col min="8707" max="8707" width="18.77734375" style="139" customWidth="1"/>
    <col min="8708" max="8708" width="8.5546875" style="139" customWidth="1"/>
    <col min="8709" max="8709" width="12.77734375" style="139" bestFit="1" customWidth="1"/>
    <col min="8710" max="8960" width="8.88671875" style="139"/>
    <col min="8961" max="8961" width="7.6640625" style="139" customWidth="1"/>
    <col min="8962" max="8962" width="7.33203125" style="139" customWidth="1"/>
    <col min="8963" max="8963" width="18.77734375" style="139" customWidth="1"/>
    <col min="8964" max="8964" width="8.5546875" style="139" customWidth="1"/>
    <col min="8965" max="8965" width="12.77734375" style="139" bestFit="1" customWidth="1"/>
    <col min="8966" max="9216" width="8.88671875" style="139"/>
    <col min="9217" max="9217" width="7.6640625" style="139" customWidth="1"/>
    <col min="9218" max="9218" width="7.33203125" style="139" customWidth="1"/>
    <col min="9219" max="9219" width="18.77734375" style="139" customWidth="1"/>
    <col min="9220" max="9220" width="8.5546875" style="139" customWidth="1"/>
    <col min="9221" max="9221" width="12.77734375" style="139" bestFit="1" customWidth="1"/>
    <col min="9222" max="9472" width="8.88671875" style="139"/>
    <col min="9473" max="9473" width="7.6640625" style="139" customWidth="1"/>
    <col min="9474" max="9474" width="7.33203125" style="139" customWidth="1"/>
    <col min="9475" max="9475" width="18.77734375" style="139" customWidth="1"/>
    <col min="9476" max="9476" width="8.5546875" style="139" customWidth="1"/>
    <col min="9477" max="9477" width="12.77734375" style="139" bestFit="1" customWidth="1"/>
    <col min="9478" max="9728" width="8.88671875" style="139"/>
    <col min="9729" max="9729" width="7.6640625" style="139" customWidth="1"/>
    <col min="9730" max="9730" width="7.33203125" style="139" customWidth="1"/>
    <col min="9731" max="9731" width="18.77734375" style="139" customWidth="1"/>
    <col min="9732" max="9732" width="8.5546875" style="139" customWidth="1"/>
    <col min="9733" max="9733" width="12.77734375" style="139" bestFit="1" customWidth="1"/>
    <col min="9734" max="9984" width="8.88671875" style="139"/>
    <col min="9985" max="9985" width="7.6640625" style="139" customWidth="1"/>
    <col min="9986" max="9986" width="7.33203125" style="139" customWidth="1"/>
    <col min="9987" max="9987" width="18.77734375" style="139" customWidth="1"/>
    <col min="9988" max="9988" width="8.5546875" style="139" customWidth="1"/>
    <col min="9989" max="9989" width="12.77734375" style="139" bestFit="1" customWidth="1"/>
    <col min="9990" max="10240" width="8.88671875" style="139"/>
    <col min="10241" max="10241" width="7.6640625" style="139" customWidth="1"/>
    <col min="10242" max="10242" width="7.33203125" style="139" customWidth="1"/>
    <col min="10243" max="10243" width="18.77734375" style="139" customWidth="1"/>
    <col min="10244" max="10244" width="8.5546875" style="139" customWidth="1"/>
    <col min="10245" max="10245" width="12.77734375" style="139" bestFit="1" customWidth="1"/>
    <col min="10246" max="10496" width="8.88671875" style="139"/>
    <col min="10497" max="10497" width="7.6640625" style="139" customWidth="1"/>
    <col min="10498" max="10498" width="7.33203125" style="139" customWidth="1"/>
    <col min="10499" max="10499" width="18.77734375" style="139" customWidth="1"/>
    <col min="10500" max="10500" width="8.5546875" style="139" customWidth="1"/>
    <col min="10501" max="10501" width="12.77734375" style="139" bestFit="1" customWidth="1"/>
    <col min="10502" max="10752" width="8.88671875" style="139"/>
    <col min="10753" max="10753" width="7.6640625" style="139" customWidth="1"/>
    <col min="10754" max="10754" width="7.33203125" style="139" customWidth="1"/>
    <col min="10755" max="10755" width="18.77734375" style="139" customWidth="1"/>
    <col min="10756" max="10756" width="8.5546875" style="139" customWidth="1"/>
    <col min="10757" max="10757" width="12.77734375" style="139" bestFit="1" customWidth="1"/>
    <col min="10758" max="11008" width="8.88671875" style="139"/>
    <col min="11009" max="11009" width="7.6640625" style="139" customWidth="1"/>
    <col min="11010" max="11010" width="7.33203125" style="139" customWidth="1"/>
    <col min="11011" max="11011" width="18.77734375" style="139" customWidth="1"/>
    <col min="11012" max="11012" width="8.5546875" style="139" customWidth="1"/>
    <col min="11013" max="11013" width="12.77734375" style="139" bestFit="1" customWidth="1"/>
    <col min="11014" max="11264" width="8.88671875" style="139"/>
    <col min="11265" max="11265" width="7.6640625" style="139" customWidth="1"/>
    <col min="11266" max="11266" width="7.33203125" style="139" customWidth="1"/>
    <col min="11267" max="11267" width="18.77734375" style="139" customWidth="1"/>
    <col min="11268" max="11268" width="8.5546875" style="139" customWidth="1"/>
    <col min="11269" max="11269" width="12.77734375" style="139" bestFit="1" customWidth="1"/>
    <col min="11270" max="11520" width="8.88671875" style="139"/>
    <col min="11521" max="11521" width="7.6640625" style="139" customWidth="1"/>
    <col min="11522" max="11522" width="7.33203125" style="139" customWidth="1"/>
    <col min="11523" max="11523" width="18.77734375" style="139" customWidth="1"/>
    <col min="11524" max="11524" width="8.5546875" style="139" customWidth="1"/>
    <col min="11525" max="11525" width="12.77734375" style="139" bestFit="1" customWidth="1"/>
    <col min="11526" max="11776" width="8.88671875" style="139"/>
    <col min="11777" max="11777" width="7.6640625" style="139" customWidth="1"/>
    <col min="11778" max="11778" width="7.33203125" style="139" customWidth="1"/>
    <col min="11779" max="11779" width="18.77734375" style="139" customWidth="1"/>
    <col min="11780" max="11780" width="8.5546875" style="139" customWidth="1"/>
    <col min="11781" max="11781" width="12.77734375" style="139" bestFit="1" customWidth="1"/>
    <col min="11782" max="12032" width="8.88671875" style="139"/>
    <col min="12033" max="12033" width="7.6640625" style="139" customWidth="1"/>
    <col min="12034" max="12034" width="7.33203125" style="139" customWidth="1"/>
    <col min="12035" max="12035" width="18.77734375" style="139" customWidth="1"/>
    <col min="12036" max="12036" width="8.5546875" style="139" customWidth="1"/>
    <col min="12037" max="12037" width="12.77734375" style="139" bestFit="1" customWidth="1"/>
    <col min="12038" max="12288" width="8.88671875" style="139"/>
    <col min="12289" max="12289" width="7.6640625" style="139" customWidth="1"/>
    <col min="12290" max="12290" width="7.33203125" style="139" customWidth="1"/>
    <col min="12291" max="12291" width="18.77734375" style="139" customWidth="1"/>
    <col min="12292" max="12292" width="8.5546875" style="139" customWidth="1"/>
    <col min="12293" max="12293" width="12.77734375" style="139" bestFit="1" customWidth="1"/>
    <col min="12294" max="12544" width="8.88671875" style="139"/>
    <col min="12545" max="12545" width="7.6640625" style="139" customWidth="1"/>
    <col min="12546" max="12546" width="7.33203125" style="139" customWidth="1"/>
    <col min="12547" max="12547" width="18.77734375" style="139" customWidth="1"/>
    <col min="12548" max="12548" width="8.5546875" style="139" customWidth="1"/>
    <col min="12549" max="12549" width="12.77734375" style="139" bestFit="1" customWidth="1"/>
    <col min="12550" max="12800" width="8.88671875" style="139"/>
    <col min="12801" max="12801" width="7.6640625" style="139" customWidth="1"/>
    <col min="12802" max="12802" width="7.33203125" style="139" customWidth="1"/>
    <col min="12803" max="12803" width="18.77734375" style="139" customWidth="1"/>
    <col min="12804" max="12804" width="8.5546875" style="139" customWidth="1"/>
    <col min="12805" max="12805" width="12.77734375" style="139" bestFit="1" customWidth="1"/>
    <col min="12806" max="13056" width="8.88671875" style="139"/>
    <col min="13057" max="13057" width="7.6640625" style="139" customWidth="1"/>
    <col min="13058" max="13058" width="7.33203125" style="139" customWidth="1"/>
    <col min="13059" max="13059" width="18.77734375" style="139" customWidth="1"/>
    <col min="13060" max="13060" width="8.5546875" style="139" customWidth="1"/>
    <col min="13061" max="13061" width="12.77734375" style="139" bestFit="1" customWidth="1"/>
    <col min="13062" max="13312" width="8.88671875" style="139"/>
    <col min="13313" max="13313" width="7.6640625" style="139" customWidth="1"/>
    <col min="13314" max="13314" width="7.33203125" style="139" customWidth="1"/>
    <col min="13315" max="13315" width="18.77734375" style="139" customWidth="1"/>
    <col min="13316" max="13316" width="8.5546875" style="139" customWidth="1"/>
    <col min="13317" max="13317" width="12.77734375" style="139" bestFit="1" customWidth="1"/>
    <col min="13318" max="13568" width="8.88671875" style="139"/>
    <col min="13569" max="13569" width="7.6640625" style="139" customWidth="1"/>
    <col min="13570" max="13570" width="7.33203125" style="139" customWidth="1"/>
    <col min="13571" max="13571" width="18.77734375" style="139" customWidth="1"/>
    <col min="13572" max="13572" width="8.5546875" style="139" customWidth="1"/>
    <col min="13573" max="13573" width="12.77734375" style="139" bestFit="1" customWidth="1"/>
    <col min="13574" max="13824" width="8.88671875" style="139"/>
    <col min="13825" max="13825" width="7.6640625" style="139" customWidth="1"/>
    <col min="13826" max="13826" width="7.33203125" style="139" customWidth="1"/>
    <col min="13827" max="13827" width="18.77734375" style="139" customWidth="1"/>
    <col min="13828" max="13828" width="8.5546875" style="139" customWidth="1"/>
    <col min="13829" max="13829" width="12.77734375" style="139" bestFit="1" customWidth="1"/>
    <col min="13830" max="14080" width="8.88671875" style="139"/>
    <col min="14081" max="14081" width="7.6640625" style="139" customWidth="1"/>
    <col min="14082" max="14082" width="7.33203125" style="139" customWidth="1"/>
    <col min="14083" max="14083" width="18.77734375" style="139" customWidth="1"/>
    <col min="14084" max="14084" width="8.5546875" style="139" customWidth="1"/>
    <col min="14085" max="14085" width="12.77734375" style="139" bestFit="1" customWidth="1"/>
    <col min="14086" max="14336" width="8.88671875" style="139"/>
    <col min="14337" max="14337" width="7.6640625" style="139" customWidth="1"/>
    <col min="14338" max="14338" width="7.33203125" style="139" customWidth="1"/>
    <col min="14339" max="14339" width="18.77734375" style="139" customWidth="1"/>
    <col min="14340" max="14340" width="8.5546875" style="139" customWidth="1"/>
    <col min="14341" max="14341" width="12.77734375" style="139" bestFit="1" customWidth="1"/>
    <col min="14342" max="14592" width="8.88671875" style="139"/>
    <col min="14593" max="14593" width="7.6640625" style="139" customWidth="1"/>
    <col min="14594" max="14594" width="7.33203125" style="139" customWidth="1"/>
    <col min="14595" max="14595" width="18.77734375" style="139" customWidth="1"/>
    <col min="14596" max="14596" width="8.5546875" style="139" customWidth="1"/>
    <col min="14597" max="14597" width="12.77734375" style="139" bestFit="1" customWidth="1"/>
    <col min="14598" max="14848" width="8.88671875" style="139"/>
    <col min="14849" max="14849" width="7.6640625" style="139" customWidth="1"/>
    <col min="14850" max="14850" width="7.33203125" style="139" customWidth="1"/>
    <col min="14851" max="14851" width="18.77734375" style="139" customWidth="1"/>
    <col min="14852" max="14852" width="8.5546875" style="139" customWidth="1"/>
    <col min="14853" max="14853" width="12.77734375" style="139" bestFit="1" customWidth="1"/>
    <col min="14854" max="15104" width="8.88671875" style="139"/>
    <col min="15105" max="15105" width="7.6640625" style="139" customWidth="1"/>
    <col min="15106" max="15106" width="7.33203125" style="139" customWidth="1"/>
    <col min="15107" max="15107" width="18.77734375" style="139" customWidth="1"/>
    <col min="15108" max="15108" width="8.5546875" style="139" customWidth="1"/>
    <col min="15109" max="15109" width="12.77734375" style="139" bestFit="1" customWidth="1"/>
    <col min="15110" max="15360" width="8.88671875" style="139"/>
    <col min="15361" max="15361" width="7.6640625" style="139" customWidth="1"/>
    <col min="15362" max="15362" width="7.33203125" style="139" customWidth="1"/>
    <col min="15363" max="15363" width="18.77734375" style="139" customWidth="1"/>
    <col min="15364" max="15364" width="8.5546875" style="139" customWidth="1"/>
    <col min="15365" max="15365" width="12.77734375" style="139" bestFit="1" customWidth="1"/>
    <col min="15366" max="15616" width="8.88671875" style="139"/>
    <col min="15617" max="15617" width="7.6640625" style="139" customWidth="1"/>
    <col min="15618" max="15618" width="7.33203125" style="139" customWidth="1"/>
    <col min="15619" max="15619" width="18.77734375" style="139" customWidth="1"/>
    <col min="15620" max="15620" width="8.5546875" style="139" customWidth="1"/>
    <col min="15621" max="15621" width="12.77734375" style="139" bestFit="1" customWidth="1"/>
    <col min="15622" max="15872" width="8.88671875" style="139"/>
    <col min="15873" max="15873" width="7.6640625" style="139" customWidth="1"/>
    <col min="15874" max="15874" width="7.33203125" style="139" customWidth="1"/>
    <col min="15875" max="15875" width="18.77734375" style="139" customWidth="1"/>
    <col min="15876" max="15876" width="8.5546875" style="139" customWidth="1"/>
    <col min="15877" max="15877" width="12.77734375" style="139" bestFit="1" customWidth="1"/>
    <col min="15878" max="16128" width="8.88671875" style="139"/>
    <col min="16129" max="16129" width="7.6640625" style="139" customWidth="1"/>
    <col min="16130" max="16130" width="7.33203125" style="139" customWidth="1"/>
    <col min="16131" max="16131" width="18.77734375" style="139" customWidth="1"/>
    <col min="16132" max="16132" width="8.5546875" style="139" customWidth="1"/>
    <col min="16133" max="16133" width="12.77734375" style="139" bestFit="1" customWidth="1"/>
    <col min="16134" max="16384" width="8.88671875" style="139"/>
  </cols>
  <sheetData>
    <row r="1" spans="1:10" ht="15.75" x14ac:dyDescent="0.25">
      <c r="A1" s="378" t="s">
        <v>764</v>
      </c>
    </row>
    <row r="2" spans="1:10" ht="15.75" x14ac:dyDescent="0.25">
      <c r="A2" s="168"/>
      <c r="C2" s="139">
        <v>1</v>
      </c>
      <c r="D2" s="139">
        <v>2</v>
      </c>
      <c r="E2" s="139">
        <v>3</v>
      </c>
      <c r="F2" s="139">
        <v>4</v>
      </c>
      <c r="G2" s="139">
        <v>5</v>
      </c>
      <c r="H2" s="139">
        <v>6</v>
      </c>
      <c r="I2" s="139">
        <v>7</v>
      </c>
      <c r="J2" s="139">
        <v>8</v>
      </c>
    </row>
    <row r="3" spans="1:10" ht="15.75" x14ac:dyDescent="0.25">
      <c r="B3" s="136"/>
      <c r="C3" s="138"/>
      <c r="D3" s="169"/>
      <c r="E3" s="582" t="s">
        <v>737</v>
      </c>
      <c r="F3" s="582"/>
      <c r="G3" s="582"/>
      <c r="H3" s="582"/>
      <c r="I3" s="582"/>
      <c r="J3" s="582"/>
    </row>
    <row r="4" spans="1:10" ht="43.5" customHeight="1" x14ac:dyDescent="0.2">
      <c r="A4" s="67" t="s">
        <v>0</v>
      </c>
      <c r="B4" s="67" t="s">
        <v>1</v>
      </c>
      <c r="C4" s="67" t="s">
        <v>2</v>
      </c>
      <c r="D4" s="67" t="s">
        <v>3</v>
      </c>
      <c r="E4" s="248">
        <v>2008</v>
      </c>
      <c r="F4" s="248">
        <v>2009</v>
      </c>
      <c r="G4" s="248">
        <v>2010</v>
      </c>
      <c r="H4" s="248">
        <v>2011</v>
      </c>
      <c r="I4" s="248">
        <v>2012</v>
      </c>
      <c r="J4" s="248">
        <v>2013</v>
      </c>
    </row>
    <row r="5" spans="1:10" s="141" customFormat="1" x14ac:dyDescent="0.2">
      <c r="A5" s="1" t="s">
        <v>4</v>
      </c>
      <c r="B5" s="3" t="s">
        <v>5</v>
      </c>
      <c r="C5" s="18" t="s">
        <v>6</v>
      </c>
      <c r="D5" s="249">
        <f>J5</f>
        <v>475.4</v>
      </c>
      <c r="E5" s="374">
        <v>464.1</v>
      </c>
      <c r="F5" s="374">
        <v>486.6</v>
      </c>
      <c r="G5" s="374">
        <v>454.2</v>
      </c>
      <c r="H5" s="374">
        <v>469.4</v>
      </c>
      <c r="I5" s="374">
        <v>508.9</v>
      </c>
      <c r="J5" s="249">
        <v>475.4</v>
      </c>
    </row>
    <row r="6" spans="1:10" s="141" customFormat="1" x14ac:dyDescent="0.2">
      <c r="A6" s="1" t="s">
        <v>7</v>
      </c>
      <c r="B6" s="3" t="s">
        <v>8</v>
      </c>
      <c r="C6" s="18" t="s">
        <v>9</v>
      </c>
      <c r="D6" s="249">
        <f t="shared" ref="D6:D69" si="0">J6</f>
        <v>421.9</v>
      </c>
      <c r="E6" s="374">
        <v>415.2</v>
      </c>
      <c r="F6" s="374">
        <v>409.7</v>
      </c>
      <c r="G6" s="374">
        <v>425</v>
      </c>
      <c r="H6" s="374">
        <v>402.7</v>
      </c>
      <c r="I6" s="374">
        <v>409.9</v>
      </c>
      <c r="J6" s="249">
        <v>421.9</v>
      </c>
    </row>
    <row r="7" spans="1:10" s="141" customFormat="1" x14ac:dyDescent="0.2">
      <c r="A7" s="1" t="s">
        <v>10</v>
      </c>
      <c r="B7" s="3" t="s">
        <v>11</v>
      </c>
      <c r="C7" s="18" t="s">
        <v>12</v>
      </c>
      <c r="D7" s="249">
        <f t="shared" si="0"/>
        <v>487.4</v>
      </c>
      <c r="E7" s="374">
        <v>417.8</v>
      </c>
      <c r="F7" s="374">
        <v>434.6</v>
      </c>
      <c r="G7" s="374">
        <v>435</v>
      </c>
      <c r="H7" s="374">
        <v>441.5</v>
      </c>
      <c r="I7" s="374">
        <v>438.3</v>
      </c>
      <c r="J7" s="249">
        <v>487.4</v>
      </c>
    </row>
    <row r="8" spans="1:10" s="141" customFormat="1" x14ac:dyDescent="0.2">
      <c r="A8" s="1" t="s">
        <v>13</v>
      </c>
      <c r="B8" s="3" t="s">
        <v>14</v>
      </c>
      <c r="C8" s="18" t="s">
        <v>15</v>
      </c>
      <c r="D8" s="249">
        <f t="shared" si="0"/>
        <v>512.5</v>
      </c>
      <c r="E8" s="374">
        <v>456.3</v>
      </c>
      <c r="F8" s="374">
        <v>480.9</v>
      </c>
      <c r="G8" s="374">
        <v>477.3</v>
      </c>
      <c r="H8" s="374">
        <v>498.1</v>
      </c>
      <c r="I8" s="374">
        <v>482.3</v>
      </c>
      <c r="J8" s="249">
        <v>512.5</v>
      </c>
    </row>
    <row r="9" spans="1:10" s="141" customFormat="1" x14ac:dyDescent="0.2">
      <c r="A9" s="1" t="s">
        <v>16</v>
      </c>
      <c r="B9" s="3" t="s">
        <v>17</v>
      </c>
      <c r="C9" s="18" t="s">
        <v>18</v>
      </c>
      <c r="D9" s="249">
        <f t="shared" si="0"/>
        <v>445</v>
      </c>
      <c r="E9" s="374">
        <v>415</v>
      </c>
      <c r="F9" s="374">
        <v>436.4</v>
      </c>
      <c r="G9" s="374">
        <v>455.9</v>
      </c>
      <c r="H9" s="374">
        <v>433.5</v>
      </c>
      <c r="I9" s="374">
        <v>436.4</v>
      </c>
      <c r="J9" s="249">
        <v>445</v>
      </c>
    </row>
    <row r="10" spans="1:10" s="141" customFormat="1" x14ac:dyDescent="0.2">
      <c r="A10" s="1" t="s">
        <v>19</v>
      </c>
      <c r="B10" s="3" t="s">
        <v>20</v>
      </c>
      <c r="C10" s="18" t="s">
        <v>21</v>
      </c>
      <c r="D10" s="249">
        <f t="shared" si="0"/>
        <v>484.7</v>
      </c>
      <c r="E10" s="374">
        <v>419.9</v>
      </c>
      <c r="F10" s="374">
        <v>438.1</v>
      </c>
      <c r="G10" s="374">
        <v>443.5</v>
      </c>
      <c r="H10" s="374">
        <v>432.5</v>
      </c>
      <c r="I10" s="374">
        <v>451.7</v>
      </c>
      <c r="J10" s="249">
        <v>484.7</v>
      </c>
    </row>
    <row r="11" spans="1:10" s="141" customFormat="1" x14ac:dyDescent="0.2">
      <c r="A11" s="1" t="s">
        <v>22</v>
      </c>
      <c r="B11" s="3" t="s">
        <v>23</v>
      </c>
      <c r="C11" s="18" t="s">
        <v>24</v>
      </c>
      <c r="D11" s="249">
        <f t="shared" si="0"/>
        <v>498.9</v>
      </c>
      <c r="E11" s="374">
        <v>481.6</v>
      </c>
      <c r="F11" s="374">
        <v>494.9</v>
      </c>
      <c r="G11" s="374">
        <v>503.7</v>
      </c>
      <c r="H11" s="374">
        <v>498.4</v>
      </c>
      <c r="I11" s="374">
        <v>492.4</v>
      </c>
      <c r="J11" s="249">
        <v>498.9</v>
      </c>
    </row>
    <row r="12" spans="1:10" s="141" customFormat="1" x14ac:dyDescent="0.2">
      <c r="A12" s="1" t="s">
        <v>25</v>
      </c>
      <c r="B12" s="3" t="s">
        <v>26</v>
      </c>
      <c r="C12" s="18" t="s">
        <v>27</v>
      </c>
      <c r="D12" s="249">
        <f t="shared" si="0"/>
        <v>450.5</v>
      </c>
      <c r="E12" s="374">
        <v>416.1</v>
      </c>
      <c r="F12" s="374">
        <v>429.3</v>
      </c>
      <c r="G12" s="374">
        <v>438.2</v>
      </c>
      <c r="H12" s="374">
        <v>411.5</v>
      </c>
      <c r="I12" s="374">
        <v>417.2</v>
      </c>
      <c r="J12" s="249">
        <v>450.5</v>
      </c>
    </row>
    <row r="13" spans="1:10" s="141" customFormat="1" x14ac:dyDescent="0.2">
      <c r="A13" s="1" t="s">
        <v>28</v>
      </c>
      <c r="B13" s="3" t="s">
        <v>29</v>
      </c>
      <c r="C13" s="18" t="s">
        <v>30</v>
      </c>
      <c r="D13" s="249">
        <f t="shared" si="0"/>
        <v>373.9</v>
      </c>
      <c r="E13" s="374">
        <v>363.9</v>
      </c>
      <c r="F13" s="374">
        <v>370.8</v>
      </c>
      <c r="G13" s="374">
        <v>375.5</v>
      </c>
      <c r="H13" s="374">
        <v>373.9</v>
      </c>
      <c r="I13" s="374">
        <v>376.2</v>
      </c>
      <c r="J13" s="249">
        <v>373.9</v>
      </c>
    </row>
    <row r="14" spans="1:10" s="141" customFormat="1" x14ac:dyDescent="0.2">
      <c r="A14" s="1" t="s">
        <v>31</v>
      </c>
      <c r="B14" s="3" t="s">
        <v>32</v>
      </c>
      <c r="C14" s="18" t="s">
        <v>33</v>
      </c>
      <c r="D14" s="249">
        <f t="shared" si="0"/>
        <v>432.2</v>
      </c>
      <c r="E14" s="374">
        <v>389.1</v>
      </c>
      <c r="F14" s="374">
        <v>408.9</v>
      </c>
      <c r="G14" s="374">
        <v>399.9</v>
      </c>
      <c r="H14" s="374">
        <v>413.4</v>
      </c>
      <c r="I14" s="374">
        <v>418.9</v>
      </c>
      <c r="J14" s="249">
        <v>432.2</v>
      </c>
    </row>
    <row r="15" spans="1:10" s="141" customFormat="1" x14ac:dyDescent="0.2">
      <c r="A15" s="1" t="s">
        <v>34</v>
      </c>
      <c r="B15" s="3" t="s">
        <v>35</v>
      </c>
      <c r="C15" s="18" t="s">
        <v>36</v>
      </c>
      <c r="D15" s="249">
        <f t="shared" si="0"/>
        <v>502</v>
      </c>
      <c r="E15" s="374">
        <v>527.79999999999995</v>
      </c>
      <c r="F15" s="374">
        <v>511.9</v>
      </c>
      <c r="G15" s="374">
        <v>520.70000000000005</v>
      </c>
      <c r="H15" s="374">
        <v>491.7</v>
      </c>
      <c r="I15" s="374">
        <v>499</v>
      </c>
      <c r="J15" s="249">
        <v>502</v>
      </c>
    </row>
    <row r="16" spans="1:10" s="141" customFormat="1" x14ac:dyDescent="0.2">
      <c r="A16" s="1" t="s">
        <v>37</v>
      </c>
      <c r="B16" s="3" t="s">
        <v>38</v>
      </c>
      <c r="C16" s="18" t="s">
        <v>39</v>
      </c>
      <c r="D16" s="249">
        <f t="shared" si="0"/>
        <v>471</v>
      </c>
      <c r="E16" s="374">
        <v>431.1</v>
      </c>
      <c r="F16" s="374">
        <v>451.7</v>
      </c>
      <c r="G16" s="374">
        <v>429.3</v>
      </c>
      <c r="H16" s="374">
        <v>482.6</v>
      </c>
      <c r="I16" s="374">
        <v>460.1</v>
      </c>
      <c r="J16" s="249">
        <v>471</v>
      </c>
    </row>
    <row r="17" spans="1:10" s="141" customFormat="1" x14ac:dyDescent="0.2">
      <c r="A17" s="1" t="s">
        <v>40</v>
      </c>
      <c r="B17" s="3" t="s">
        <v>41</v>
      </c>
      <c r="C17" s="18" t="s">
        <v>42</v>
      </c>
      <c r="D17" s="249">
        <f t="shared" si="0"/>
        <v>515.79999999999995</v>
      </c>
      <c r="E17" s="374">
        <v>495.6</v>
      </c>
      <c r="F17" s="374">
        <v>463.1</v>
      </c>
      <c r="G17" s="374">
        <v>474.9</v>
      </c>
      <c r="H17" s="374">
        <v>494</v>
      </c>
      <c r="I17" s="374">
        <v>502.1</v>
      </c>
      <c r="J17" s="249">
        <v>515.79999999999995</v>
      </c>
    </row>
    <row r="18" spans="1:10" s="141" customFormat="1" x14ac:dyDescent="0.2">
      <c r="A18" s="1" t="s">
        <v>43</v>
      </c>
      <c r="B18" s="3" t="s">
        <v>44</v>
      </c>
      <c r="C18" s="18" t="s">
        <v>45</v>
      </c>
      <c r="D18" s="249">
        <f t="shared" si="0"/>
        <v>523</v>
      </c>
      <c r="E18" s="374">
        <v>474.7</v>
      </c>
      <c r="F18" s="374">
        <v>479.1</v>
      </c>
      <c r="G18" s="374">
        <v>481.7</v>
      </c>
      <c r="H18" s="374">
        <v>487.6</v>
      </c>
      <c r="I18" s="374">
        <v>523.1</v>
      </c>
      <c r="J18" s="249">
        <v>523</v>
      </c>
    </row>
    <row r="19" spans="1:10" s="141" customFormat="1" x14ac:dyDescent="0.2">
      <c r="A19" s="1" t="s">
        <v>46</v>
      </c>
      <c r="B19" s="3" t="s">
        <v>47</v>
      </c>
      <c r="C19" s="18" t="s">
        <v>48</v>
      </c>
      <c r="D19" s="249">
        <f t="shared" si="0"/>
        <v>504.1</v>
      </c>
      <c r="E19" s="374">
        <v>462.2</v>
      </c>
      <c r="F19" s="374">
        <v>496.1</v>
      </c>
      <c r="G19" s="374">
        <v>506.3</v>
      </c>
      <c r="H19" s="374">
        <v>503.4</v>
      </c>
      <c r="I19" s="374">
        <v>492.7</v>
      </c>
      <c r="J19" s="249">
        <v>504.1</v>
      </c>
    </row>
    <row r="20" spans="1:10" s="141" customFormat="1" x14ac:dyDescent="0.2">
      <c r="A20" s="1" t="s">
        <v>49</v>
      </c>
      <c r="B20" s="3" t="s">
        <v>50</v>
      </c>
      <c r="C20" s="18" t="s">
        <v>51</v>
      </c>
      <c r="D20" s="249">
        <f t="shared" si="0"/>
        <v>414.4</v>
      </c>
      <c r="E20" s="374">
        <v>373.9</v>
      </c>
      <c r="F20" s="374">
        <v>385.3</v>
      </c>
      <c r="G20" s="374">
        <v>396.5</v>
      </c>
      <c r="H20" s="374">
        <v>402.5</v>
      </c>
      <c r="I20" s="374">
        <v>402.6</v>
      </c>
      <c r="J20" s="249">
        <v>414.4</v>
      </c>
    </row>
    <row r="21" spans="1:10" s="141" customFormat="1" x14ac:dyDescent="0.2">
      <c r="A21" s="1" t="s">
        <v>52</v>
      </c>
      <c r="B21" s="3" t="s">
        <v>53</v>
      </c>
      <c r="C21" s="18" t="s">
        <v>54</v>
      </c>
      <c r="D21" s="249">
        <f t="shared" si="0"/>
        <v>479.3</v>
      </c>
      <c r="E21" s="374">
        <v>478.7</v>
      </c>
      <c r="F21" s="374">
        <v>504.8</v>
      </c>
      <c r="G21" s="374">
        <v>470.9</v>
      </c>
      <c r="H21" s="374">
        <v>481.6</v>
      </c>
      <c r="I21" s="374">
        <v>477.5</v>
      </c>
      <c r="J21" s="249">
        <v>479.3</v>
      </c>
    </row>
    <row r="22" spans="1:10" s="141" customFormat="1" x14ac:dyDescent="0.2">
      <c r="A22" s="1" t="s">
        <v>55</v>
      </c>
      <c r="B22" s="3" t="s">
        <v>56</v>
      </c>
      <c r="C22" s="18" t="s">
        <v>57</v>
      </c>
      <c r="D22" s="249">
        <f t="shared" si="0"/>
        <v>415.2</v>
      </c>
      <c r="E22" s="374">
        <v>403.1</v>
      </c>
      <c r="F22" s="374">
        <v>417.9</v>
      </c>
      <c r="G22" s="374">
        <v>421.6</v>
      </c>
      <c r="H22" s="374">
        <v>429.7</v>
      </c>
      <c r="I22" s="374">
        <v>428.1</v>
      </c>
      <c r="J22" s="249">
        <v>415.2</v>
      </c>
    </row>
    <row r="23" spans="1:10" s="141" customFormat="1" x14ac:dyDescent="0.2">
      <c r="A23" s="1" t="s">
        <v>58</v>
      </c>
      <c r="B23" s="3" t="s">
        <v>448</v>
      </c>
      <c r="C23" s="18" t="s">
        <v>60</v>
      </c>
      <c r="D23" s="249">
        <f t="shared" si="0"/>
        <v>469.9</v>
      </c>
      <c r="E23" s="374">
        <v>454</v>
      </c>
      <c r="F23" s="374">
        <v>441.7</v>
      </c>
      <c r="G23" s="374">
        <v>437.9</v>
      </c>
      <c r="H23" s="374">
        <v>442.9</v>
      </c>
      <c r="I23" s="374">
        <v>455.4</v>
      </c>
      <c r="J23" s="249">
        <v>469.9</v>
      </c>
    </row>
    <row r="24" spans="1:10" s="141" customFormat="1" x14ac:dyDescent="0.2">
      <c r="A24" s="1" t="s">
        <v>61</v>
      </c>
      <c r="B24" s="3" t="s">
        <v>59</v>
      </c>
      <c r="C24" s="18" t="s">
        <v>63</v>
      </c>
      <c r="D24" s="249">
        <f t="shared" si="0"/>
        <v>435</v>
      </c>
      <c r="E24" s="374">
        <v>393.3</v>
      </c>
      <c r="F24" s="374">
        <v>401.2</v>
      </c>
      <c r="G24" s="374">
        <v>420.8</v>
      </c>
      <c r="H24" s="374">
        <v>425</v>
      </c>
      <c r="I24" s="374">
        <v>420.7</v>
      </c>
      <c r="J24" s="249">
        <v>435</v>
      </c>
    </row>
    <row r="25" spans="1:10" s="141" customFormat="1" x14ac:dyDescent="0.2">
      <c r="A25" s="1" t="s">
        <v>64</v>
      </c>
      <c r="B25" s="3" t="s">
        <v>62</v>
      </c>
      <c r="C25" s="18" t="s">
        <v>66</v>
      </c>
      <c r="D25" s="249">
        <f t="shared" si="0"/>
        <v>542.4</v>
      </c>
      <c r="E25" s="374">
        <v>484.5</v>
      </c>
      <c r="F25" s="374">
        <v>479.8</v>
      </c>
      <c r="G25" s="374">
        <v>500.1</v>
      </c>
      <c r="H25" s="374">
        <v>481.1</v>
      </c>
      <c r="I25" s="374">
        <v>509.2</v>
      </c>
      <c r="J25" s="249">
        <v>542.4</v>
      </c>
    </row>
    <row r="26" spans="1:10" s="141" customFormat="1" x14ac:dyDescent="0.2">
      <c r="A26" s="1" t="s">
        <v>67</v>
      </c>
      <c r="B26" s="3" t="s">
        <v>65</v>
      </c>
      <c r="C26" s="18" t="s">
        <v>69</v>
      </c>
      <c r="D26" s="249">
        <f t="shared" si="0"/>
        <v>494.1</v>
      </c>
      <c r="E26" s="374">
        <v>449.8</v>
      </c>
      <c r="F26" s="374">
        <v>473.3</v>
      </c>
      <c r="G26" s="374">
        <v>470.7</v>
      </c>
      <c r="H26" s="374">
        <v>482.2</v>
      </c>
      <c r="I26" s="374">
        <v>482.6</v>
      </c>
      <c r="J26" s="249">
        <v>494.1</v>
      </c>
    </row>
    <row r="27" spans="1:10" s="141" customFormat="1" x14ac:dyDescent="0.2">
      <c r="A27" s="1" t="s">
        <v>70</v>
      </c>
      <c r="B27" s="3" t="s">
        <v>68</v>
      </c>
      <c r="C27" s="18" t="s">
        <v>72</v>
      </c>
      <c r="D27" s="249">
        <f t="shared" si="0"/>
        <v>549.29999999999995</v>
      </c>
      <c r="E27" s="374">
        <v>493.1</v>
      </c>
      <c r="F27" s="374">
        <v>511.8</v>
      </c>
      <c r="G27" s="374">
        <v>538.79999999999995</v>
      </c>
      <c r="H27" s="374">
        <v>540.20000000000005</v>
      </c>
      <c r="I27" s="374">
        <v>561.1</v>
      </c>
      <c r="J27" s="249">
        <v>549.29999999999995</v>
      </c>
    </row>
    <row r="28" spans="1:10" s="141" customFormat="1" x14ac:dyDescent="0.2">
      <c r="A28" s="1" t="s">
        <v>73</v>
      </c>
      <c r="B28" s="3" t="s">
        <v>71</v>
      </c>
      <c r="C28" s="18" t="s">
        <v>75</v>
      </c>
      <c r="D28" s="249">
        <f t="shared" si="0"/>
        <v>513.29999999999995</v>
      </c>
      <c r="E28" s="374">
        <v>481.8</v>
      </c>
      <c r="F28" s="374">
        <v>479.1</v>
      </c>
      <c r="G28" s="374">
        <v>496.9</v>
      </c>
      <c r="H28" s="374">
        <v>507</v>
      </c>
      <c r="I28" s="374">
        <v>505.9</v>
      </c>
      <c r="J28" s="249">
        <v>513.29999999999995</v>
      </c>
    </row>
    <row r="29" spans="1:10" s="141" customFormat="1" x14ac:dyDescent="0.2">
      <c r="A29" s="1" t="s">
        <v>76</v>
      </c>
      <c r="B29" s="3" t="s">
        <v>74</v>
      </c>
      <c r="C29" s="18" t="s">
        <v>78</v>
      </c>
      <c r="D29" s="249">
        <f t="shared" si="0"/>
        <v>454.8</v>
      </c>
      <c r="E29" s="374">
        <v>434.9</v>
      </c>
      <c r="F29" s="374">
        <v>446.3</v>
      </c>
      <c r="G29" s="374">
        <v>458.7</v>
      </c>
      <c r="H29" s="374">
        <v>440.3</v>
      </c>
      <c r="I29" s="374">
        <v>454.4</v>
      </c>
      <c r="J29" s="249">
        <v>454.8</v>
      </c>
    </row>
    <row r="30" spans="1:10" s="141" customFormat="1" x14ac:dyDescent="0.2">
      <c r="A30" s="1" t="s">
        <v>79</v>
      </c>
      <c r="B30" s="3" t="s">
        <v>77</v>
      </c>
      <c r="C30" s="18" t="s">
        <v>81</v>
      </c>
      <c r="D30" s="249">
        <f t="shared" si="0"/>
        <v>423</v>
      </c>
      <c r="E30" s="374">
        <v>368.5</v>
      </c>
      <c r="F30" s="374">
        <v>375.3</v>
      </c>
      <c r="G30" s="374">
        <v>371.8</v>
      </c>
      <c r="H30" s="374">
        <v>412.9</v>
      </c>
      <c r="I30" s="374">
        <v>408.3</v>
      </c>
      <c r="J30" s="249">
        <v>423</v>
      </c>
    </row>
    <row r="31" spans="1:10" s="141" customFormat="1" x14ac:dyDescent="0.2">
      <c r="A31" s="1" t="s">
        <v>82</v>
      </c>
      <c r="B31" s="3" t="s">
        <v>80</v>
      </c>
      <c r="C31" s="18" t="s">
        <v>84</v>
      </c>
      <c r="D31" s="249">
        <f t="shared" si="0"/>
        <v>480.8</v>
      </c>
      <c r="E31" s="374">
        <v>440.3</v>
      </c>
      <c r="F31" s="374">
        <v>463.5</v>
      </c>
      <c r="G31" s="374">
        <v>460</v>
      </c>
      <c r="H31" s="374">
        <v>464.7</v>
      </c>
      <c r="I31" s="374">
        <v>482</v>
      </c>
      <c r="J31" s="249">
        <v>480.8</v>
      </c>
    </row>
    <row r="32" spans="1:10" s="141" customFormat="1" x14ac:dyDescent="0.2">
      <c r="A32" s="1" t="s">
        <v>85</v>
      </c>
      <c r="B32" s="3" t="s">
        <v>83</v>
      </c>
      <c r="C32" s="18" t="s">
        <v>87</v>
      </c>
      <c r="D32" s="249">
        <f t="shared" si="0"/>
        <v>497.6</v>
      </c>
      <c r="E32" s="374">
        <v>477.5</v>
      </c>
      <c r="F32" s="374">
        <v>469.5</v>
      </c>
      <c r="G32" s="374">
        <v>436.2</v>
      </c>
      <c r="H32" s="374">
        <v>492.2</v>
      </c>
      <c r="I32" s="374">
        <v>519.9</v>
      </c>
      <c r="J32" s="249">
        <v>497.6</v>
      </c>
    </row>
    <row r="33" spans="1:10" s="141" customFormat="1" x14ac:dyDescent="0.2">
      <c r="A33" s="1" t="s">
        <v>88</v>
      </c>
      <c r="B33" s="3" t="s">
        <v>86</v>
      </c>
      <c r="C33" s="18" t="s">
        <v>90</v>
      </c>
      <c r="D33" s="249">
        <f t="shared" si="0"/>
        <v>505.6</v>
      </c>
      <c r="E33" s="374">
        <v>486.4</v>
      </c>
      <c r="F33" s="374">
        <v>493.6</v>
      </c>
      <c r="G33" s="374">
        <v>510.8</v>
      </c>
      <c r="H33" s="374">
        <v>520.20000000000005</v>
      </c>
      <c r="I33" s="374">
        <v>508.4</v>
      </c>
      <c r="J33" s="249">
        <v>505.6</v>
      </c>
    </row>
    <row r="34" spans="1:10" s="141" customFormat="1" x14ac:dyDescent="0.2">
      <c r="A34" s="1" t="s">
        <v>91</v>
      </c>
      <c r="B34" s="3" t="s">
        <v>89</v>
      </c>
      <c r="C34" s="18" t="s">
        <v>93</v>
      </c>
      <c r="D34" s="249">
        <f t="shared" si="0"/>
        <v>452.5</v>
      </c>
      <c r="E34" s="374">
        <v>424.7</v>
      </c>
      <c r="F34" s="374">
        <v>432.7</v>
      </c>
      <c r="G34" s="374">
        <v>436.3</v>
      </c>
      <c r="H34" s="374">
        <v>432.3</v>
      </c>
      <c r="I34" s="374">
        <v>444.2</v>
      </c>
      <c r="J34" s="249">
        <v>452.5</v>
      </c>
    </row>
    <row r="35" spans="1:10" s="141" customFormat="1" x14ac:dyDescent="0.2">
      <c r="A35" s="1" t="s">
        <v>94</v>
      </c>
      <c r="B35" s="3" t="s">
        <v>92</v>
      </c>
      <c r="C35" s="18" t="s">
        <v>96</v>
      </c>
      <c r="D35" s="249">
        <f t="shared" si="0"/>
        <v>490.1</v>
      </c>
      <c r="E35" s="374">
        <v>433.8</v>
      </c>
      <c r="F35" s="374">
        <v>444.3</v>
      </c>
      <c r="G35" s="374">
        <v>461.8</v>
      </c>
      <c r="H35" s="374">
        <v>475.3</v>
      </c>
      <c r="I35" s="374">
        <v>482.9</v>
      </c>
      <c r="J35" s="249">
        <v>490.1</v>
      </c>
    </row>
    <row r="36" spans="1:10" s="141" customFormat="1" x14ac:dyDescent="0.2">
      <c r="A36" s="1" t="s">
        <v>97</v>
      </c>
      <c r="B36" s="3" t="s">
        <v>95</v>
      </c>
      <c r="C36" s="18" t="s">
        <v>99</v>
      </c>
      <c r="D36" s="249">
        <f t="shared" si="0"/>
        <v>513</v>
      </c>
      <c r="E36" s="374">
        <v>485.1</v>
      </c>
      <c r="F36" s="374">
        <v>517.1</v>
      </c>
      <c r="G36" s="374">
        <v>521.29999999999995</v>
      </c>
      <c r="H36" s="374">
        <v>519.9</v>
      </c>
      <c r="I36" s="374">
        <v>532.4</v>
      </c>
      <c r="J36" s="249">
        <v>513</v>
      </c>
    </row>
    <row r="37" spans="1:10" s="141" customFormat="1" x14ac:dyDescent="0.2">
      <c r="A37" s="1" t="s">
        <v>100</v>
      </c>
      <c r="B37" s="3" t="s">
        <v>98</v>
      </c>
      <c r="C37" s="18" t="s">
        <v>102</v>
      </c>
      <c r="D37" s="249">
        <f t="shared" si="0"/>
        <v>552.1</v>
      </c>
      <c r="E37" s="374">
        <v>524.20000000000005</v>
      </c>
      <c r="F37" s="374">
        <v>517.5</v>
      </c>
      <c r="G37" s="374">
        <v>542.29999999999995</v>
      </c>
      <c r="H37" s="374">
        <v>531</v>
      </c>
      <c r="I37" s="374">
        <v>539.20000000000005</v>
      </c>
      <c r="J37" s="249">
        <v>552.1</v>
      </c>
    </row>
    <row r="38" spans="1:10" s="141" customFormat="1" x14ac:dyDescent="0.2">
      <c r="A38" s="1" t="s">
        <v>103</v>
      </c>
      <c r="B38" s="3" t="s">
        <v>101</v>
      </c>
      <c r="C38" s="18" t="s">
        <v>105</v>
      </c>
      <c r="D38" s="249">
        <f t="shared" si="0"/>
        <v>542</v>
      </c>
      <c r="E38" s="374">
        <v>507.1</v>
      </c>
      <c r="F38" s="374">
        <v>514</v>
      </c>
      <c r="G38" s="374">
        <v>518.70000000000005</v>
      </c>
      <c r="H38" s="374">
        <v>532.29999999999995</v>
      </c>
      <c r="I38" s="374">
        <v>527.20000000000005</v>
      </c>
      <c r="J38" s="249">
        <v>542</v>
      </c>
    </row>
    <row r="39" spans="1:10" s="141" customFormat="1" x14ac:dyDescent="0.2">
      <c r="A39" s="1" t="s">
        <v>106</v>
      </c>
      <c r="B39" s="3" t="s">
        <v>104</v>
      </c>
      <c r="C39" s="18" t="s">
        <v>108</v>
      </c>
      <c r="D39" s="249">
        <f t="shared" si="0"/>
        <v>607.9</v>
      </c>
      <c r="E39" s="374">
        <v>538.20000000000005</v>
      </c>
      <c r="F39" s="374">
        <v>567.1</v>
      </c>
      <c r="G39" s="374">
        <v>579.5</v>
      </c>
      <c r="H39" s="374">
        <v>568.20000000000005</v>
      </c>
      <c r="I39" s="374">
        <v>570.5</v>
      </c>
      <c r="J39" s="249">
        <v>607.9</v>
      </c>
    </row>
    <row r="40" spans="1:10" s="141" customFormat="1" x14ac:dyDescent="0.2">
      <c r="A40" s="1" t="s">
        <v>109</v>
      </c>
      <c r="B40" s="3" t="s">
        <v>107</v>
      </c>
      <c r="C40" s="18" t="s">
        <v>111</v>
      </c>
      <c r="D40" s="249">
        <f t="shared" si="0"/>
        <v>574.6</v>
      </c>
      <c r="E40" s="374">
        <v>618.9</v>
      </c>
      <c r="F40" s="374">
        <v>569.79999999999995</v>
      </c>
      <c r="G40" s="374">
        <v>572.70000000000005</v>
      </c>
      <c r="H40" s="374">
        <v>574.9</v>
      </c>
      <c r="I40" s="374">
        <v>574.9</v>
      </c>
      <c r="J40" s="249">
        <v>574.6</v>
      </c>
    </row>
    <row r="41" spans="1:10" s="141" customFormat="1" x14ac:dyDescent="0.2">
      <c r="A41" s="1" t="s">
        <v>112</v>
      </c>
      <c r="B41" s="3" t="s">
        <v>110</v>
      </c>
      <c r="C41" s="18" t="s">
        <v>114</v>
      </c>
      <c r="D41" s="249">
        <f t="shared" si="0"/>
        <v>583.9</v>
      </c>
      <c r="E41" s="374">
        <v>558.29999999999995</v>
      </c>
      <c r="F41" s="374">
        <v>564.4</v>
      </c>
      <c r="G41" s="374">
        <v>560.70000000000005</v>
      </c>
      <c r="H41" s="374">
        <v>536.29999999999995</v>
      </c>
      <c r="I41" s="374">
        <v>593.4</v>
      </c>
      <c r="J41" s="249">
        <v>583.9</v>
      </c>
    </row>
    <row r="42" spans="1:10" s="141" customFormat="1" x14ac:dyDescent="0.2">
      <c r="A42" s="1" t="s">
        <v>115</v>
      </c>
      <c r="B42" s="3" t="s">
        <v>113</v>
      </c>
      <c r="C42" s="18" t="s">
        <v>117</v>
      </c>
      <c r="D42" s="249">
        <f t="shared" si="0"/>
        <v>518</v>
      </c>
      <c r="E42" s="374">
        <v>481.6</v>
      </c>
      <c r="F42" s="374">
        <v>494.7</v>
      </c>
      <c r="G42" s="374">
        <v>500.1</v>
      </c>
      <c r="H42" s="374">
        <v>508.8</v>
      </c>
      <c r="I42" s="374">
        <v>518</v>
      </c>
      <c r="J42" s="249">
        <v>518</v>
      </c>
    </row>
    <row r="43" spans="1:10" s="141" customFormat="1" x14ac:dyDescent="0.2">
      <c r="A43" s="1" t="s">
        <v>118</v>
      </c>
      <c r="B43" s="3" t="s">
        <v>116</v>
      </c>
      <c r="C43" s="18" t="s">
        <v>120</v>
      </c>
      <c r="D43" s="249">
        <f t="shared" si="0"/>
        <v>683</v>
      </c>
      <c r="E43" s="374">
        <v>684.7</v>
      </c>
      <c r="F43" s="374">
        <v>673.8</v>
      </c>
      <c r="G43" s="374">
        <v>670.3</v>
      </c>
      <c r="H43" s="374">
        <v>695</v>
      </c>
      <c r="I43" s="374">
        <v>723.4</v>
      </c>
      <c r="J43" s="249">
        <v>683</v>
      </c>
    </row>
    <row r="44" spans="1:10" s="141" customFormat="1" x14ac:dyDescent="0.2">
      <c r="A44" s="1" t="s">
        <v>121</v>
      </c>
      <c r="B44" s="3" t="s">
        <v>119</v>
      </c>
      <c r="C44" s="18" t="s">
        <v>123</v>
      </c>
      <c r="D44" s="249">
        <f t="shared" si="0"/>
        <v>671.9</v>
      </c>
      <c r="E44" s="374">
        <v>651.29999999999995</v>
      </c>
      <c r="F44" s="374">
        <v>629.79999999999995</v>
      </c>
      <c r="G44" s="374">
        <v>685.1</v>
      </c>
      <c r="H44" s="374">
        <v>665.4</v>
      </c>
      <c r="I44" s="374">
        <v>665.8</v>
      </c>
      <c r="J44" s="249">
        <v>671.9</v>
      </c>
    </row>
    <row r="45" spans="1:10" s="141" customFormat="1" x14ac:dyDescent="0.2">
      <c r="A45" s="1" t="s">
        <v>124</v>
      </c>
      <c r="B45" s="3" t="s">
        <v>122</v>
      </c>
      <c r="C45" s="18" t="s">
        <v>126</v>
      </c>
      <c r="D45" s="249">
        <f t="shared" si="0"/>
        <v>540.29999999999995</v>
      </c>
      <c r="E45" s="374">
        <v>511.3</v>
      </c>
      <c r="F45" s="374">
        <v>515.1</v>
      </c>
      <c r="G45" s="374">
        <v>517.5</v>
      </c>
      <c r="H45" s="374">
        <v>536.4</v>
      </c>
      <c r="I45" s="374">
        <v>536.6</v>
      </c>
      <c r="J45" s="249">
        <v>540.29999999999995</v>
      </c>
    </row>
    <row r="46" spans="1:10" s="141" customFormat="1" x14ac:dyDescent="0.2">
      <c r="A46" s="1" t="s">
        <v>127</v>
      </c>
      <c r="B46" s="3" t="s">
        <v>125</v>
      </c>
      <c r="C46" s="18" t="s">
        <v>129</v>
      </c>
      <c r="D46" s="249">
        <f t="shared" si="0"/>
        <v>529.1</v>
      </c>
      <c r="E46" s="374">
        <v>514.29999999999995</v>
      </c>
      <c r="F46" s="374">
        <v>499.8</v>
      </c>
      <c r="G46" s="374">
        <v>521.1</v>
      </c>
      <c r="H46" s="374">
        <v>526.4</v>
      </c>
      <c r="I46" s="374">
        <v>529.1</v>
      </c>
      <c r="J46" s="249">
        <v>529.1</v>
      </c>
    </row>
    <row r="47" spans="1:10" s="141" customFormat="1" x14ac:dyDescent="0.2">
      <c r="A47" s="1" t="s">
        <v>130</v>
      </c>
      <c r="B47" s="3" t="s">
        <v>128</v>
      </c>
      <c r="C47" s="18" t="s">
        <v>132</v>
      </c>
      <c r="D47" s="249">
        <f t="shared" si="0"/>
        <v>473.9</v>
      </c>
      <c r="E47" s="374">
        <v>432.2</v>
      </c>
      <c r="F47" s="374">
        <v>474.8</v>
      </c>
      <c r="G47" s="374">
        <v>479.1</v>
      </c>
      <c r="H47" s="374">
        <v>469.5</v>
      </c>
      <c r="I47" s="374">
        <v>479.7</v>
      </c>
      <c r="J47" s="249">
        <v>473.9</v>
      </c>
    </row>
    <row r="48" spans="1:10" s="141" customFormat="1" x14ac:dyDescent="0.2">
      <c r="A48" s="1" t="s">
        <v>133</v>
      </c>
      <c r="B48" s="3" t="s">
        <v>131</v>
      </c>
      <c r="C48" s="18" t="s">
        <v>135</v>
      </c>
      <c r="D48" s="249">
        <f t="shared" si="0"/>
        <v>479.2</v>
      </c>
      <c r="E48" s="374">
        <v>439</v>
      </c>
      <c r="F48" s="374">
        <v>440.6</v>
      </c>
      <c r="G48" s="374">
        <v>453.3</v>
      </c>
      <c r="H48" s="374">
        <v>461.4</v>
      </c>
      <c r="I48" s="374">
        <v>469</v>
      </c>
      <c r="J48" s="249">
        <v>479.2</v>
      </c>
    </row>
    <row r="49" spans="1:10" s="415" customFormat="1" x14ac:dyDescent="0.2">
      <c r="A49" s="271" t="s">
        <v>450</v>
      </c>
      <c r="B49" s="272" t="s">
        <v>134</v>
      </c>
      <c r="C49" s="273" t="s">
        <v>452</v>
      </c>
      <c r="D49" s="413" t="str">
        <f t="shared" si="0"/>
        <v>-</v>
      </c>
      <c r="E49" s="414" t="s">
        <v>453</v>
      </c>
      <c r="F49" s="414">
        <v>254</v>
      </c>
      <c r="G49" s="414" t="s">
        <v>453</v>
      </c>
      <c r="H49" s="414" t="s">
        <v>453</v>
      </c>
      <c r="I49" s="414" t="s">
        <v>453</v>
      </c>
      <c r="J49" s="413" t="s">
        <v>453</v>
      </c>
    </row>
    <row r="50" spans="1:10" s="141" customFormat="1" x14ac:dyDescent="0.2">
      <c r="A50" s="1" t="s">
        <v>136</v>
      </c>
      <c r="B50" s="3" t="s">
        <v>137</v>
      </c>
      <c r="C50" s="18" t="s">
        <v>138</v>
      </c>
      <c r="D50" s="249">
        <f t="shared" si="0"/>
        <v>450.4</v>
      </c>
      <c r="E50" s="374">
        <v>441.6</v>
      </c>
      <c r="F50" s="374">
        <v>436.5</v>
      </c>
      <c r="G50" s="374">
        <v>462.9</v>
      </c>
      <c r="H50" s="374">
        <v>460</v>
      </c>
      <c r="I50" s="374">
        <v>456.7</v>
      </c>
      <c r="J50" s="249">
        <v>450.4</v>
      </c>
    </row>
    <row r="51" spans="1:10" s="141" customFormat="1" x14ac:dyDescent="0.2">
      <c r="A51" s="1" t="s">
        <v>139</v>
      </c>
      <c r="B51" s="3" t="s">
        <v>140</v>
      </c>
      <c r="C51" s="18" t="s">
        <v>141</v>
      </c>
      <c r="D51" s="249">
        <f t="shared" si="0"/>
        <v>466.4</v>
      </c>
      <c r="E51" s="374">
        <v>409.5</v>
      </c>
      <c r="F51" s="374">
        <v>419.3</v>
      </c>
      <c r="G51" s="374">
        <v>436.8</v>
      </c>
      <c r="H51" s="374">
        <v>439</v>
      </c>
      <c r="I51" s="374">
        <v>457.8</v>
      </c>
      <c r="J51" s="249">
        <v>466.4</v>
      </c>
    </row>
    <row r="52" spans="1:10" s="141" customFormat="1" x14ac:dyDescent="0.2">
      <c r="A52" s="1" t="s">
        <v>142</v>
      </c>
      <c r="B52" s="3" t="s">
        <v>143</v>
      </c>
      <c r="C52" s="18" t="s">
        <v>144</v>
      </c>
      <c r="D52" s="249">
        <f t="shared" si="0"/>
        <v>479.4</v>
      </c>
      <c r="E52" s="374">
        <v>433.2</v>
      </c>
      <c r="F52" s="374">
        <v>467.7</v>
      </c>
      <c r="G52" s="374">
        <v>481.1</v>
      </c>
      <c r="H52" s="374">
        <v>472</v>
      </c>
      <c r="I52" s="374">
        <v>464.4</v>
      </c>
      <c r="J52" s="249">
        <v>479.4</v>
      </c>
    </row>
    <row r="53" spans="1:10" s="141" customFormat="1" x14ac:dyDescent="0.2">
      <c r="A53" s="1" t="s">
        <v>145</v>
      </c>
      <c r="B53" s="3" t="s">
        <v>146</v>
      </c>
      <c r="C53" s="18" t="s">
        <v>147</v>
      </c>
      <c r="D53" s="249">
        <f t="shared" si="0"/>
        <v>520</v>
      </c>
      <c r="E53" s="374">
        <v>507.1</v>
      </c>
      <c r="F53" s="374">
        <v>505.4</v>
      </c>
      <c r="G53" s="374">
        <v>505.4</v>
      </c>
      <c r="H53" s="374">
        <v>499</v>
      </c>
      <c r="I53" s="374">
        <v>500.8</v>
      </c>
      <c r="J53" s="249">
        <v>520</v>
      </c>
    </row>
    <row r="54" spans="1:10" s="141" customFormat="1" x14ac:dyDescent="0.2">
      <c r="A54" s="1" t="s">
        <v>148</v>
      </c>
      <c r="B54" s="3" t="s">
        <v>149</v>
      </c>
      <c r="C54" s="18" t="s">
        <v>150</v>
      </c>
      <c r="D54" s="249">
        <f t="shared" si="0"/>
        <v>525.9</v>
      </c>
      <c r="E54" s="374">
        <v>503.8</v>
      </c>
      <c r="F54" s="374">
        <v>512.20000000000005</v>
      </c>
      <c r="G54" s="374">
        <v>530.29999999999995</v>
      </c>
      <c r="H54" s="374">
        <v>497.6</v>
      </c>
      <c r="I54" s="374">
        <v>523.29999999999995</v>
      </c>
      <c r="J54" s="249">
        <v>525.9</v>
      </c>
    </row>
    <row r="55" spans="1:10" s="141" customFormat="1" x14ac:dyDescent="0.2">
      <c r="A55" s="1" t="s">
        <v>151</v>
      </c>
      <c r="B55" s="3" t="s">
        <v>152</v>
      </c>
      <c r="C55" s="18" t="s">
        <v>153</v>
      </c>
      <c r="D55" s="249">
        <f t="shared" si="0"/>
        <v>503.3</v>
      </c>
      <c r="E55" s="374">
        <v>447.4</v>
      </c>
      <c r="F55" s="374">
        <v>466.7</v>
      </c>
      <c r="G55" s="374">
        <v>489.4</v>
      </c>
      <c r="H55" s="374">
        <v>488</v>
      </c>
      <c r="I55" s="374">
        <v>472.8</v>
      </c>
      <c r="J55" s="249">
        <v>503.3</v>
      </c>
    </row>
    <row r="56" spans="1:10" s="415" customFormat="1" x14ac:dyDescent="0.2">
      <c r="A56" s="271" t="s">
        <v>154</v>
      </c>
      <c r="B56" s="272" t="s">
        <v>155</v>
      </c>
      <c r="C56" s="273" t="s">
        <v>156</v>
      </c>
      <c r="D56" s="413">
        <f t="shared" si="0"/>
        <v>422.3</v>
      </c>
      <c r="E56" s="414">
        <v>388.3</v>
      </c>
      <c r="F56" s="414">
        <v>408.3</v>
      </c>
      <c r="G56" s="414">
        <v>417.7</v>
      </c>
      <c r="H56" s="414">
        <v>421.2</v>
      </c>
      <c r="I56" s="414">
        <v>416.6</v>
      </c>
      <c r="J56" s="413">
        <v>422.3</v>
      </c>
    </row>
    <row r="57" spans="1:10" s="141" customFormat="1" x14ac:dyDescent="0.2">
      <c r="A57" s="1" t="s">
        <v>157</v>
      </c>
      <c r="B57" s="3" t="s">
        <v>451</v>
      </c>
      <c r="C57" s="18" t="s">
        <v>159</v>
      </c>
      <c r="D57" s="249">
        <f t="shared" si="0"/>
        <v>503.6</v>
      </c>
      <c r="E57" s="374">
        <v>494.5</v>
      </c>
      <c r="F57" s="374">
        <v>498.1</v>
      </c>
      <c r="G57" s="374">
        <v>500.6</v>
      </c>
      <c r="H57" s="374">
        <v>503.8</v>
      </c>
      <c r="I57" s="374">
        <v>501.8</v>
      </c>
      <c r="J57" s="249">
        <v>503.6</v>
      </c>
    </row>
    <row r="58" spans="1:10" s="141" customFormat="1" x14ac:dyDescent="0.2">
      <c r="A58" s="1" t="s">
        <v>160</v>
      </c>
      <c r="B58" s="3" t="s">
        <v>158</v>
      </c>
      <c r="C58" s="18" t="s">
        <v>162</v>
      </c>
      <c r="D58" s="249">
        <f t="shared" si="0"/>
        <v>557.70000000000005</v>
      </c>
      <c r="E58" s="374">
        <v>492.1</v>
      </c>
      <c r="F58" s="374">
        <v>484.7</v>
      </c>
      <c r="G58" s="374">
        <v>494.7</v>
      </c>
      <c r="H58" s="374">
        <v>499.6</v>
      </c>
      <c r="I58" s="374">
        <v>517.5</v>
      </c>
      <c r="J58" s="249">
        <v>557.70000000000005</v>
      </c>
    </row>
    <row r="59" spans="1:10" s="141" customFormat="1" x14ac:dyDescent="0.2">
      <c r="A59" s="1" t="s">
        <v>163</v>
      </c>
      <c r="B59" s="3" t="s">
        <v>161</v>
      </c>
      <c r="C59" s="18" t="s">
        <v>165</v>
      </c>
      <c r="D59" s="249">
        <f t="shared" si="0"/>
        <v>574.9</v>
      </c>
      <c r="E59" s="374">
        <v>546.1</v>
      </c>
      <c r="F59" s="374">
        <v>557</v>
      </c>
      <c r="G59" s="374">
        <v>550</v>
      </c>
      <c r="H59" s="374">
        <v>539.4</v>
      </c>
      <c r="I59" s="374">
        <v>561.79999999999995</v>
      </c>
      <c r="J59" s="249">
        <v>574.9</v>
      </c>
    </row>
    <row r="60" spans="1:10" s="141" customFormat="1" x14ac:dyDescent="0.2">
      <c r="A60" s="1" t="s">
        <v>166</v>
      </c>
      <c r="B60" s="3" t="s">
        <v>164</v>
      </c>
      <c r="C60" s="18" t="s">
        <v>168</v>
      </c>
      <c r="D60" s="249">
        <f t="shared" si="0"/>
        <v>465.3</v>
      </c>
      <c r="E60" s="374">
        <v>413</v>
      </c>
      <c r="F60" s="374">
        <v>424</v>
      </c>
      <c r="G60" s="374">
        <v>430</v>
      </c>
      <c r="H60" s="374">
        <v>436.6</v>
      </c>
      <c r="I60" s="374">
        <v>431.3</v>
      </c>
      <c r="J60" s="249">
        <v>465.3</v>
      </c>
    </row>
    <row r="61" spans="1:10" s="141" customFormat="1" x14ac:dyDescent="0.2">
      <c r="A61" s="1" t="s">
        <v>169</v>
      </c>
      <c r="B61" s="3" t="s">
        <v>167</v>
      </c>
      <c r="C61" s="18" t="s">
        <v>171</v>
      </c>
      <c r="D61" s="249">
        <f t="shared" si="0"/>
        <v>494.1</v>
      </c>
      <c r="E61" s="374">
        <v>482.5</v>
      </c>
      <c r="F61" s="374">
        <v>498.7</v>
      </c>
      <c r="G61" s="374">
        <v>517.5</v>
      </c>
      <c r="H61" s="374">
        <v>497.9</v>
      </c>
      <c r="I61" s="374">
        <v>496.8</v>
      </c>
      <c r="J61" s="249">
        <v>494.1</v>
      </c>
    </row>
    <row r="62" spans="1:10" s="141" customFormat="1" x14ac:dyDescent="0.2">
      <c r="A62" s="1" t="s">
        <v>172</v>
      </c>
      <c r="B62" s="3" t="s">
        <v>170</v>
      </c>
      <c r="C62" s="18" t="s">
        <v>174</v>
      </c>
      <c r="D62" s="249">
        <f t="shared" si="0"/>
        <v>461.6</v>
      </c>
      <c r="E62" s="374">
        <v>427.6</v>
      </c>
      <c r="F62" s="374">
        <v>447.5</v>
      </c>
      <c r="G62" s="374">
        <v>438.4</v>
      </c>
      <c r="H62" s="374">
        <v>432.7</v>
      </c>
      <c r="I62" s="374">
        <v>457.7</v>
      </c>
      <c r="J62" s="249">
        <v>461.6</v>
      </c>
    </row>
    <row r="63" spans="1:10" s="141" customFormat="1" x14ac:dyDescent="0.2">
      <c r="A63" s="1" t="s">
        <v>175</v>
      </c>
      <c r="B63" s="3" t="s">
        <v>173</v>
      </c>
      <c r="C63" s="18" t="s">
        <v>177</v>
      </c>
      <c r="D63" s="249">
        <f t="shared" si="0"/>
        <v>430.6</v>
      </c>
      <c r="E63" s="374">
        <v>432.7</v>
      </c>
      <c r="F63" s="374">
        <v>432.3</v>
      </c>
      <c r="G63" s="374">
        <v>432.2</v>
      </c>
      <c r="H63" s="374">
        <v>411.5</v>
      </c>
      <c r="I63" s="374">
        <v>425.7</v>
      </c>
      <c r="J63" s="249">
        <v>430.6</v>
      </c>
    </row>
    <row r="64" spans="1:10" s="141" customFormat="1" x14ac:dyDescent="0.2">
      <c r="A64" s="1" t="s">
        <v>178</v>
      </c>
      <c r="B64" s="3" t="s">
        <v>176</v>
      </c>
      <c r="C64" s="18" t="s">
        <v>180</v>
      </c>
      <c r="D64" s="249">
        <f t="shared" si="0"/>
        <v>457.8</v>
      </c>
      <c r="E64" s="374">
        <v>430.3</v>
      </c>
      <c r="F64" s="374">
        <v>469.5</v>
      </c>
      <c r="G64" s="374">
        <v>456.8</v>
      </c>
      <c r="H64" s="374">
        <v>446</v>
      </c>
      <c r="I64" s="374">
        <v>477.3</v>
      </c>
      <c r="J64" s="249">
        <v>457.8</v>
      </c>
    </row>
    <row r="65" spans="1:10" s="141" customFormat="1" x14ac:dyDescent="0.2">
      <c r="A65" s="1" t="s">
        <v>181</v>
      </c>
      <c r="B65" s="3" t="s">
        <v>179</v>
      </c>
      <c r="C65" s="18" t="s">
        <v>183</v>
      </c>
      <c r="D65" s="249">
        <f t="shared" si="0"/>
        <v>460</v>
      </c>
      <c r="E65" s="374">
        <v>433.4</v>
      </c>
      <c r="F65" s="374">
        <v>430.6</v>
      </c>
      <c r="G65" s="374">
        <v>441.7</v>
      </c>
      <c r="H65" s="374">
        <v>420.6</v>
      </c>
      <c r="I65" s="374">
        <v>452.5</v>
      </c>
      <c r="J65" s="249">
        <v>460</v>
      </c>
    </row>
    <row r="66" spans="1:10" s="141" customFormat="1" x14ac:dyDescent="0.2">
      <c r="A66" s="1" t="s">
        <v>184</v>
      </c>
      <c r="B66" s="3" t="s">
        <v>182</v>
      </c>
      <c r="C66" s="18" t="s">
        <v>186</v>
      </c>
      <c r="D66" s="249">
        <f t="shared" si="0"/>
        <v>537.5</v>
      </c>
      <c r="E66" s="374">
        <v>464.6</v>
      </c>
      <c r="F66" s="374">
        <v>481.5</v>
      </c>
      <c r="G66" s="374">
        <v>512.1</v>
      </c>
      <c r="H66" s="374">
        <v>497.3</v>
      </c>
      <c r="I66" s="374">
        <v>517.4</v>
      </c>
      <c r="J66" s="249">
        <v>537.5</v>
      </c>
    </row>
    <row r="67" spans="1:10" s="141" customFormat="1" x14ac:dyDescent="0.2">
      <c r="A67" s="1" t="s">
        <v>187</v>
      </c>
      <c r="B67" s="3" t="s">
        <v>185</v>
      </c>
      <c r="C67" s="18" t="s">
        <v>189</v>
      </c>
      <c r="D67" s="249">
        <f t="shared" si="0"/>
        <v>422</v>
      </c>
      <c r="E67" s="374">
        <v>437.5</v>
      </c>
      <c r="F67" s="374">
        <v>433.5</v>
      </c>
      <c r="G67" s="374">
        <v>425.7</v>
      </c>
      <c r="H67" s="374">
        <v>420.1</v>
      </c>
      <c r="I67" s="374">
        <v>429.3</v>
      </c>
      <c r="J67" s="249">
        <v>422</v>
      </c>
    </row>
    <row r="68" spans="1:10" s="141" customFormat="1" x14ac:dyDescent="0.2">
      <c r="A68" s="1" t="s">
        <v>190</v>
      </c>
      <c r="B68" s="3" t="s">
        <v>188</v>
      </c>
      <c r="C68" s="18" t="s">
        <v>192</v>
      </c>
      <c r="D68" s="249">
        <f t="shared" si="0"/>
        <v>573</v>
      </c>
      <c r="E68" s="374">
        <v>517.70000000000005</v>
      </c>
      <c r="F68" s="374">
        <v>536.6</v>
      </c>
      <c r="G68" s="374">
        <v>535.9</v>
      </c>
      <c r="H68" s="374">
        <v>561.5</v>
      </c>
      <c r="I68" s="374">
        <v>567.4</v>
      </c>
      <c r="J68" s="249">
        <v>573</v>
      </c>
    </row>
    <row r="69" spans="1:10" s="141" customFormat="1" x14ac:dyDescent="0.2">
      <c r="A69" s="1" t="s">
        <v>193</v>
      </c>
      <c r="B69" s="3" t="s">
        <v>191</v>
      </c>
      <c r="C69" s="18" t="s">
        <v>195</v>
      </c>
      <c r="D69" s="249">
        <f t="shared" si="0"/>
        <v>492.1</v>
      </c>
      <c r="E69" s="374">
        <v>442.9</v>
      </c>
      <c r="F69" s="374">
        <v>443.8</v>
      </c>
      <c r="G69" s="374">
        <v>470.4</v>
      </c>
      <c r="H69" s="374">
        <v>458.1</v>
      </c>
      <c r="I69" s="374">
        <v>471.1</v>
      </c>
      <c r="J69" s="249">
        <v>492.1</v>
      </c>
    </row>
    <row r="70" spans="1:10" s="141" customFormat="1" x14ac:dyDescent="0.2">
      <c r="A70" s="1" t="s">
        <v>196</v>
      </c>
      <c r="B70" s="3" t="s">
        <v>194</v>
      </c>
      <c r="C70" s="18" t="s">
        <v>198</v>
      </c>
      <c r="D70" s="249">
        <f t="shared" ref="D70:D133" si="1">J70</f>
        <v>462</v>
      </c>
      <c r="E70" s="374">
        <v>396.6</v>
      </c>
      <c r="F70" s="374">
        <v>413.1</v>
      </c>
      <c r="G70" s="374">
        <v>430.3</v>
      </c>
      <c r="H70" s="374">
        <v>434.5</v>
      </c>
      <c r="I70" s="374">
        <v>451</v>
      </c>
      <c r="J70" s="249">
        <v>462</v>
      </c>
    </row>
    <row r="71" spans="1:10" s="141" customFormat="1" x14ac:dyDescent="0.2">
      <c r="A71" s="1" t="s">
        <v>199</v>
      </c>
      <c r="B71" s="3" t="s">
        <v>197</v>
      </c>
      <c r="C71" s="18" t="s">
        <v>201</v>
      </c>
      <c r="D71" s="249">
        <f t="shared" si="1"/>
        <v>473.5</v>
      </c>
      <c r="E71" s="374">
        <v>436.2</v>
      </c>
      <c r="F71" s="374">
        <v>452.1</v>
      </c>
      <c r="G71" s="374">
        <v>472.6</v>
      </c>
      <c r="H71" s="374">
        <v>452.8</v>
      </c>
      <c r="I71" s="374">
        <v>460.6</v>
      </c>
      <c r="J71" s="249">
        <v>473.5</v>
      </c>
    </row>
    <row r="72" spans="1:10" s="141" customFormat="1" x14ac:dyDescent="0.2">
      <c r="A72" s="1" t="s">
        <v>202</v>
      </c>
      <c r="B72" s="3" t="s">
        <v>200</v>
      </c>
      <c r="C72" s="18" t="s">
        <v>204</v>
      </c>
      <c r="D72" s="249">
        <f t="shared" si="1"/>
        <v>459.9</v>
      </c>
      <c r="E72" s="374">
        <v>441.1</v>
      </c>
      <c r="F72" s="374">
        <v>452</v>
      </c>
      <c r="G72" s="374">
        <v>483.2</v>
      </c>
      <c r="H72" s="374">
        <v>482.1</v>
      </c>
      <c r="I72" s="374">
        <v>479.2</v>
      </c>
      <c r="J72" s="249">
        <v>459.9</v>
      </c>
    </row>
    <row r="73" spans="1:10" s="141" customFormat="1" x14ac:dyDescent="0.2">
      <c r="A73" s="1" t="s">
        <v>205</v>
      </c>
      <c r="B73" s="3" t="s">
        <v>203</v>
      </c>
      <c r="C73" s="18" t="s">
        <v>207</v>
      </c>
      <c r="D73" s="249">
        <f t="shared" si="1"/>
        <v>488.3</v>
      </c>
      <c r="E73" s="374">
        <v>455.9</v>
      </c>
      <c r="F73" s="374">
        <v>444.1</v>
      </c>
      <c r="G73" s="374">
        <v>453.3</v>
      </c>
      <c r="H73" s="374">
        <v>469.1</v>
      </c>
      <c r="I73" s="374">
        <v>480</v>
      </c>
      <c r="J73" s="249">
        <v>488.3</v>
      </c>
    </row>
    <row r="74" spans="1:10" s="141" customFormat="1" x14ac:dyDescent="0.2">
      <c r="A74" s="1" t="s">
        <v>208</v>
      </c>
      <c r="B74" s="3" t="s">
        <v>206</v>
      </c>
      <c r="C74" s="18" t="s">
        <v>210</v>
      </c>
      <c r="D74" s="249">
        <f t="shared" si="1"/>
        <v>502.3</v>
      </c>
      <c r="E74" s="374">
        <v>452.1</v>
      </c>
      <c r="F74" s="374">
        <v>480.6</v>
      </c>
      <c r="G74" s="374">
        <v>507.8</v>
      </c>
      <c r="H74" s="374">
        <v>476.5</v>
      </c>
      <c r="I74" s="374">
        <v>497.9</v>
      </c>
      <c r="J74" s="249">
        <v>502.3</v>
      </c>
    </row>
    <row r="75" spans="1:10" s="141" customFormat="1" x14ac:dyDescent="0.2">
      <c r="A75" s="1" t="s">
        <v>211</v>
      </c>
      <c r="B75" s="3" t="s">
        <v>209</v>
      </c>
      <c r="C75" s="18" t="s">
        <v>213</v>
      </c>
      <c r="D75" s="249">
        <f t="shared" si="1"/>
        <v>479.8</v>
      </c>
      <c r="E75" s="374">
        <v>434.7</v>
      </c>
      <c r="F75" s="374">
        <v>468.5</v>
      </c>
      <c r="G75" s="374">
        <v>464.7</v>
      </c>
      <c r="H75" s="374">
        <v>447.6</v>
      </c>
      <c r="I75" s="374">
        <v>465</v>
      </c>
      <c r="J75" s="249">
        <v>479.8</v>
      </c>
    </row>
    <row r="76" spans="1:10" s="141" customFormat="1" x14ac:dyDescent="0.2">
      <c r="A76" s="1" t="s">
        <v>214</v>
      </c>
      <c r="B76" s="3" t="s">
        <v>212</v>
      </c>
      <c r="C76" s="18" t="s">
        <v>216</v>
      </c>
      <c r="D76" s="249">
        <f t="shared" si="1"/>
        <v>463</v>
      </c>
      <c r="E76" s="374">
        <v>437.4</v>
      </c>
      <c r="F76" s="374">
        <v>437.8</v>
      </c>
      <c r="G76" s="374">
        <v>461.4</v>
      </c>
      <c r="H76" s="374">
        <v>462.5</v>
      </c>
      <c r="I76" s="374">
        <v>449.6</v>
      </c>
      <c r="J76" s="249">
        <v>463</v>
      </c>
    </row>
    <row r="77" spans="1:10" s="141" customFormat="1" x14ac:dyDescent="0.2">
      <c r="A77" s="1" t="s">
        <v>217</v>
      </c>
      <c r="B77" s="3" t="s">
        <v>215</v>
      </c>
      <c r="C77" s="18" t="s">
        <v>219</v>
      </c>
      <c r="D77" s="249">
        <f t="shared" si="1"/>
        <v>447.8</v>
      </c>
      <c r="E77" s="374">
        <v>424.8</v>
      </c>
      <c r="F77" s="374">
        <v>440.8</v>
      </c>
      <c r="G77" s="374">
        <v>454.9</v>
      </c>
      <c r="H77" s="374">
        <v>450.9</v>
      </c>
      <c r="I77" s="374">
        <v>462.8</v>
      </c>
      <c r="J77" s="249">
        <v>447.8</v>
      </c>
    </row>
    <row r="78" spans="1:10" s="141" customFormat="1" x14ac:dyDescent="0.2">
      <c r="A78" s="1" t="s">
        <v>220</v>
      </c>
      <c r="B78" s="3" t="s">
        <v>218</v>
      </c>
      <c r="C78" s="18" t="s">
        <v>222</v>
      </c>
      <c r="D78" s="249">
        <f t="shared" si="1"/>
        <v>477.5</v>
      </c>
      <c r="E78" s="374">
        <v>450.7</v>
      </c>
      <c r="F78" s="374">
        <v>457.5</v>
      </c>
      <c r="G78" s="374">
        <v>476</v>
      </c>
      <c r="H78" s="374">
        <v>470.5</v>
      </c>
      <c r="I78" s="374">
        <v>471.4</v>
      </c>
      <c r="J78" s="249">
        <v>477.5</v>
      </c>
    </row>
    <row r="79" spans="1:10" s="141" customFormat="1" x14ac:dyDescent="0.2">
      <c r="A79" s="1" t="s">
        <v>223</v>
      </c>
      <c r="B79" s="3" t="s">
        <v>221</v>
      </c>
      <c r="C79" s="18" t="s">
        <v>225</v>
      </c>
      <c r="D79" s="249">
        <f t="shared" si="1"/>
        <v>475.1</v>
      </c>
      <c r="E79" s="374">
        <v>431.6</v>
      </c>
      <c r="F79" s="374">
        <v>437.9</v>
      </c>
      <c r="G79" s="374">
        <v>433.7</v>
      </c>
      <c r="H79" s="374">
        <v>456.9</v>
      </c>
      <c r="I79" s="374">
        <v>465.7</v>
      </c>
      <c r="J79" s="249">
        <v>475.1</v>
      </c>
    </row>
    <row r="80" spans="1:10" s="141" customFormat="1" x14ac:dyDescent="0.2">
      <c r="A80" s="1" t="s">
        <v>226</v>
      </c>
      <c r="B80" s="3" t="s">
        <v>224</v>
      </c>
      <c r="C80" s="18" t="s">
        <v>228</v>
      </c>
      <c r="D80" s="249">
        <f t="shared" si="1"/>
        <v>486.2</v>
      </c>
      <c r="E80" s="374">
        <v>429</v>
      </c>
      <c r="F80" s="374">
        <v>421.6</v>
      </c>
      <c r="G80" s="374">
        <v>427.2</v>
      </c>
      <c r="H80" s="374">
        <v>439.5</v>
      </c>
      <c r="I80" s="374">
        <v>469.1</v>
      </c>
      <c r="J80" s="249">
        <v>486.2</v>
      </c>
    </row>
    <row r="81" spans="1:10" s="141" customFormat="1" x14ac:dyDescent="0.2">
      <c r="A81" s="1" t="s">
        <v>229</v>
      </c>
      <c r="B81" s="3" t="s">
        <v>227</v>
      </c>
      <c r="C81" s="18" t="s">
        <v>231</v>
      </c>
      <c r="D81" s="249">
        <f t="shared" si="1"/>
        <v>477.2</v>
      </c>
      <c r="E81" s="374">
        <v>421</v>
      </c>
      <c r="F81" s="374">
        <v>450.9</v>
      </c>
      <c r="G81" s="374">
        <v>457.6</v>
      </c>
      <c r="H81" s="374">
        <v>456.6</v>
      </c>
      <c r="I81" s="374">
        <v>454.4</v>
      </c>
      <c r="J81" s="249">
        <v>477.2</v>
      </c>
    </row>
    <row r="82" spans="1:10" s="141" customFormat="1" x14ac:dyDescent="0.2">
      <c r="A82" s="1" t="s">
        <v>232</v>
      </c>
      <c r="B82" s="3" t="s">
        <v>230</v>
      </c>
      <c r="C82" s="18" t="s">
        <v>234</v>
      </c>
      <c r="D82" s="249">
        <f t="shared" si="1"/>
        <v>454.4</v>
      </c>
      <c r="E82" s="374">
        <v>415.6</v>
      </c>
      <c r="F82" s="374">
        <v>432.9</v>
      </c>
      <c r="G82" s="374">
        <v>447.3</v>
      </c>
      <c r="H82" s="374">
        <v>446.1</v>
      </c>
      <c r="I82" s="374">
        <v>450.2</v>
      </c>
      <c r="J82" s="249">
        <v>454.4</v>
      </c>
    </row>
    <row r="83" spans="1:10" s="141" customFormat="1" x14ac:dyDescent="0.2">
      <c r="A83" s="1" t="s">
        <v>235</v>
      </c>
      <c r="B83" s="3" t="s">
        <v>233</v>
      </c>
      <c r="C83" s="18" t="s">
        <v>237</v>
      </c>
      <c r="D83" s="249">
        <f t="shared" si="1"/>
        <v>450.6</v>
      </c>
      <c r="E83" s="374">
        <v>397.5</v>
      </c>
      <c r="F83" s="374">
        <v>396.8</v>
      </c>
      <c r="G83" s="374">
        <v>416.4</v>
      </c>
      <c r="H83" s="374">
        <v>423.7</v>
      </c>
      <c r="I83" s="374">
        <v>424</v>
      </c>
      <c r="J83" s="249">
        <v>450.6</v>
      </c>
    </row>
    <row r="84" spans="1:10" s="141" customFormat="1" x14ac:dyDescent="0.2">
      <c r="A84" s="1" t="s">
        <v>238</v>
      </c>
      <c r="B84" s="3" t="s">
        <v>236</v>
      </c>
      <c r="C84" s="18" t="s">
        <v>240</v>
      </c>
      <c r="D84" s="249">
        <f t="shared" si="1"/>
        <v>478.6</v>
      </c>
      <c r="E84" s="374">
        <v>432.4</v>
      </c>
      <c r="F84" s="374">
        <v>459.8</v>
      </c>
      <c r="G84" s="374">
        <v>465.8</v>
      </c>
      <c r="H84" s="374">
        <v>450.4</v>
      </c>
      <c r="I84" s="374">
        <v>464.7</v>
      </c>
      <c r="J84" s="249">
        <v>478.6</v>
      </c>
    </row>
    <row r="85" spans="1:10" s="141" customFormat="1" x14ac:dyDescent="0.2">
      <c r="A85" s="1" t="s">
        <v>241</v>
      </c>
      <c r="B85" s="3" t="s">
        <v>239</v>
      </c>
      <c r="C85" s="18" t="s">
        <v>243</v>
      </c>
      <c r="D85" s="249">
        <f t="shared" si="1"/>
        <v>486.7</v>
      </c>
      <c r="E85" s="374">
        <v>435</v>
      </c>
      <c r="F85" s="374">
        <v>441.1</v>
      </c>
      <c r="G85" s="374">
        <v>448.7</v>
      </c>
      <c r="H85" s="374">
        <v>454</v>
      </c>
      <c r="I85" s="374">
        <v>476.8</v>
      </c>
      <c r="J85" s="249">
        <v>486.7</v>
      </c>
    </row>
    <row r="86" spans="1:10" s="141" customFormat="1" x14ac:dyDescent="0.2">
      <c r="A86" s="1" t="s">
        <v>244</v>
      </c>
      <c r="B86" s="3" t="s">
        <v>242</v>
      </c>
      <c r="C86" s="18" t="s">
        <v>246</v>
      </c>
      <c r="D86" s="249">
        <f t="shared" si="1"/>
        <v>479.1</v>
      </c>
      <c r="E86" s="374">
        <v>412.4</v>
      </c>
      <c r="F86" s="374">
        <v>434.2</v>
      </c>
      <c r="G86" s="374">
        <v>450.5</v>
      </c>
      <c r="H86" s="374">
        <v>454.6</v>
      </c>
      <c r="I86" s="374">
        <v>453.5</v>
      </c>
      <c r="J86" s="249">
        <v>479.1</v>
      </c>
    </row>
    <row r="87" spans="1:10" s="141" customFormat="1" x14ac:dyDescent="0.2">
      <c r="A87" s="1" t="s">
        <v>247</v>
      </c>
      <c r="B87" s="3" t="s">
        <v>245</v>
      </c>
      <c r="C87" s="18" t="s">
        <v>249</v>
      </c>
      <c r="D87" s="249">
        <f t="shared" si="1"/>
        <v>432.4</v>
      </c>
      <c r="E87" s="374">
        <v>408.6</v>
      </c>
      <c r="F87" s="374">
        <v>414.6</v>
      </c>
      <c r="G87" s="374">
        <v>417.8</v>
      </c>
      <c r="H87" s="374">
        <v>421.7</v>
      </c>
      <c r="I87" s="374">
        <v>424.5</v>
      </c>
      <c r="J87" s="249">
        <v>432.4</v>
      </c>
    </row>
    <row r="88" spans="1:10" s="141" customFormat="1" x14ac:dyDescent="0.2">
      <c r="A88" s="1" t="s">
        <v>250</v>
      </c>
      <c r="B88" s="3" t="s">
        <v>248</v>
      </c>
      <c r="C88" s="18" t="s">
        <v>252</v>
      </c>
      <c r="D88" s="249">
        <f t="shared" si="1"/>
        <v>590.29999999999995</v>
      </c>
      <c r="E88" s="374">
        <v>545.1</v>
      </c>
      <c r="F88" s="374">
        <v>518.1</v>
      </c>
      <c r="G88" s="374">
        <v>543.70000000000005</v>
      </c>
      <c r="H88" s="374">
        <v>549.70000000000005</v>
      </c>
      <c r="I88" s="374">
        <v>565.70000000000005</v>
      </c>
      <c r="J88" s="249">
        <v>590.29999999999995</v>
      </c>
    </row>
    <row r="89" spans="1:10" s="141" customFormat="1" x14ac:dyDescent="0.2">
      <c r="A89" s="1" t="s">
        <v>253</v>
      </c>
      <c r="B89" s="3" t="s">
        <v>251</v>
      </c>
      <c r="C89" s="18" t="s">
        <v>255</v>
      </c>
      <c r="D89" s="249">
        <f t="shared" si="1"/>
        <v>426.8</v>
      </c>
      <c r="E89" s="374">
        <v>417.7</v>
      </c>
      <c r="F89" s="374">
        <v>407.5</v>
      </c>
      <c r="G89" s="374">
        <v>423.7</v>
      </c>
      <c r="H89" s="374">
        <v>426.1</v>
      </c>
      <c r="I89" s="374">
        <v>419.2</v>
      </c>
      <c r="J89" s="249">
        <v>426.8</v>
      </c>
    </row>
    <row r="90" spans="1:10" s="141" customFormat="1" x14ac:dyDescent="0.2">
      <c r="A90" s="1" t="s">
        <v>256</v>
      </c>
      <c r="B90" s="3" t="s">
        <v>254</v>
      </c>
      <c r="C90" s="18" t="s">
        <v>258</v>
      </c>
      <c r="D90" s="249">
        <f t="shared" si="1"/>
        <v>436.7</v>
      </c>
      <c r="E90" s="374">
        <v>426.4</v>
      </c>
      <c r="F90" s="374">
        <v>423.2</v>
      </c>
      <c r="G90" s="374">
        <v>424.2</v>
      </c>
      <c r="H90" s="374">
        <v>413.2</v>
      </c>
      <c r="I90" s="374">
        <v>431.4</v>
      </c>
      <c r="J90" s="249">
        <v>436.7</v>
      </c>
    </row>
    <row r="91" spans="1:10" s="141" customFormat="1" x14ac:dyDescent="0.2">
      <c r="A91" s="1" t="s">
        <v>259</v>
      </c>
      <c r="B91" s="3" t="s">
        <v>257</v>
      </c>
      <c r="C91" s="18" t="s">
        <v>261</v>
      </c>
      <c r="D91" s="249">
        <f t="shared" si="1"/>
        <v>446.5</v>
      </c>
      <c r="E91" s="374">
        <v>392</v>
      </c>
      <c r="F91" s="374">
        <v>410.5</v>
      </c>
      <c r="G91" s="374">
        <v>422.4</v>
      </c>
      <c r="H91" s="374">
        <v>417.7</v>
      </c>
      <c r="I91" s="374">
        <v>426.6</v>
      </c>
      <c r="J91" s="249">
        <v>446.5</v>
      </c>
    </row>
    <row r="92" spans="1:10" s="141" customFormat="1" x14ac:dyDescent="0.2">
      <c r="A92" s="1" t="s">
        <v>262</v>
      </c>
      <c r="B92" s="3" t="s">
        <v>260</v>
      </c>
      <c r="C92" s="18" t="s">
        <v>264</v>
      </c>
      <c r="D92" s="249">
        <f t="shared" si="1"/>
        <v>480</v>
      </c>
      <c r="E92" s="374">
        <v>456.3</v>
      </c>
      <c r="F92" s="374">
        <v>466.9</v>
      </c>
      <c r="G92" s="374">
        <v>462.5</v>
      </c>
      <c r="H92" s="374">
        <v>462.3</v>
      </c>
      <c r="I92" s="374">
        <v>515.6</v>
      </c>
      <c r="J92" s="249">
        <v>480</v>
      </c>
    </row>
    <row r="93" spans="1:10" s="141" customFormat="1" x14ac:dyDescent="0.2">
      <c r="A93" s="1" t="s">
        <v>265</v>
      </c>
      <c r="B93" s="3" t="s">
        <v>263</v>
      </c>
      <c r="C93" s="18" t="s">
        <v>267</v>
      </c>
      <c r="D93" s="249">
        <f t="shared" si="1"/>
        <v>488.6</v>
      </c>
      <c r="E93" s="374">
        <v>463.8</v>
      </c>
      <c r="F93" s="374">
        <v>454.6</v>
      </c>
      <c r="G93" s="374">
        <v>474.7</v>
      </c>
      <c r="H93" s="374">
        <v>463.9</v>
      </c>
      <c r="I93" s="374">
        <v>478.5</v>
      </c>
      <c r="J93" s="249">
        <v>488.6</v>
      </c>
    </row>
    <row r="94" spans="1:10" s="141" customFormat="1" x14ac:dyDescent="0.2">
      <c r="A94" s="1" t="s">
        <v>268</v>
      </c>
      <c r="B94" s="3" t="s">
        <v>266</v>
      </c>
      <c r="C94" s="18" t="s">
        <v>270</v>
      </c>
      <c r="D94" s="249">
        <f t="shared" si="1"/>
        <v>498.4</v>
      </c>
      <c r="E94" s="374">
        <v>453.5</v>
      </c>
      <c r="F94" s="374">
        <v>465.4</v>
      </c>
      <c r="G94" s="374">
        <v>470.8</v>
      </c>
      <c r="H94" s="374">
        <v>477</v>
      </c>
      <c r="I94" s="374">
        <v>475.6</v>
      </c>
      <c r="J94" s="249">
        <v>498.4</v>
      </c>
    </row>
    <row r="95" spans="1:10" s="141" customFormat="1" x14ac:dyDescent="0.2">
      <c r="A95" s="1" t="s">
        <v>271</v>
      </c>
      <c r="B95" s="3" t="s">
        <v>269</v>
      </c>
      <c r="C95" s="18" t="s">
        <v>273</v>
      </c>
      <c r="D95" s="249">
        <f t="shared" si="1"/>
        <v>450.8</v>
      </c>
      <c r="E95" s="374">
        <v>432.9</v>
      </c>
      <c r="F95" s="374">
        <v>421.6</v>
      </c>
      <c r="G95" s="374">
        <v>438.2</v>
      </c>
      <c r="H95" s="374">
        <v>431.4</v>
      </c>
      <c r="I95" s="374">
        <v>427.1</v>
      </c>
      <c r="J95" s="249">
        <v>450.8</v>
      </c>
    </row>
    <row r="96" spans="1:10" s="141" customFormat="1" x14ac:dyDescent="0.2">
      <c r="A96" s="1" t="s">
        <v>274</v>
      </c>
      <c r="B96" s="3" t="s">
        <v>272</v>
      </c>
      <c r="C96" s="6" t="s">
        <v>276</v>
      </c>
      <c r="D96" s="249">
        <f t="shared" si="1"/>
        <v>521.6</v>
      </c>
      <c r="E96" s="374">
        <v>499.4</v>
      </c>
      <c r="F96" s="374">
        <v>523.70000000000005</v>
      </c>
      <c r="G96" s="374">
        <v>496.7</v>
      </c>
      <c r="H96" s="374">
        <v>500.8</v>
      </c>
      <c r="I96" s="374">
        <v>549.20000000000005</v>
      </c>
      <c r="J96" s="249">
        <v>521.6</v>
      </c>
    </row>
    <row r="97" spans="1:10" s="141" customFormat="1" x14ac:dyDescent="0.2">
      <c r="A97" s="1" t="s">
        <v>277</v>
      </c>
      <c r="B97" s="3" t="s">
        <v>275</v>
      </c>
      <c r="C97" s="18" t="s">
        <v>279</v>
      </c>
      <c r="D97" s="249">
        <f t="shared" si="1"/>
        <v>613.29999999999995</v>
      </c>
      <c r="E97" s="374">
        <v>588.79999999999995</v>
      </c>
      <c r="F97" s="374">
        <v>622.1</v>
      </c>
      <c r="G97" s="374">
        <v>616.6</v>
      </c>
      <c r="H97" s="374">
        <v>621.4</v>
      </c>
      <c r="I97" s="374">
        <v>596.79999999999995</v>
      </c>
      <c r="J97" s="249">
        <v>613.29999999999995</v>
      </c>
    </row>
    <row r="98" spans="1:10" s="141" customFormat="1" x14ac:dyDescent="0.2">
      <c r="A98" s="1" t="s">
        <v>280</v>
      </c>
      <c r="B98" s="3" t="s">
        <v>278</v>
      </c>
      <c r="C98" s="18" t="s">
        <v>282</v>
      </c>
      <c r="D98" s="249">
        <f t="shared" si="1"/>
        <v>615.1</v>
      </c>
      <c r="E98" s="374">
        <v>591</v>
      </c>
      <c r="F98" s="374">
        <v>575.20000000000005</v>
      </c>
      <c r="G98" s="374">
        <v>596.6</v>
      </c>
      <c r="H98" s="374">
        <v>609</v>
      </c>
      <c r="I98" s="374">
        <v>611.79999999999995</v>
      </c>
      <c r="J98" s="249">
        <v>615.1</v>
      </c>
    </row>
    <row r="99" spans="1:10" s="141" customFormat="1" x14ac:dyDescent="0.2">
      <c r="A99" s="1" t="s">
        <v>283</v>
      </c>
      <c r="B99" s="3" t="s">
        <v>281</v>
      </c>
      <c r="C99" s="18" t="s">
        <v>285</v>
      </c>
      <c r="D99" s="249">
        <f t="shared" si="1"/>
        <v>537.5</v>
      </c>
      <c r="E99" s="374">
        <v>513.6</v>
      </c>
      <c r="F99" s="374">
        <v>525.29999999999995</v>
      </c>
      <c r="G99" s="374">
        <v>517.5</v>
      </c>
      <c r="H99" s="374">
        <v>498.3</v>
      </c>
      <c r="I99" s="374">
        <v>542.79999999999995</v>
      </c>
      <c r="J99" s="249">
        <v>537.5</v>
      </c>
    </row>
    <row r="100" spans="1:10" s="141" customFormat="1" x14ac:dyDescent="0.2">
      <c r="A100" s="1" t="s">
        <v>286</v>
      </c>
      <c r="B100" s="3" t="s">
        <v>284</v>
      </c>
      <c r="C100" s="18" t="s">
        <v>288</v>
      </c>
      <c r="D100" s="249">
        <f t="shared" si="1"/>
        <v>686.8</v>
      </c>
      <c r="E100" s="374">
        <v>643</v>
      </c>
      <c r="F100" s="374">
        <v>644.9</v>
      </c>
      <c r="G100" s="374">
        <v>651.6</v>
      </c>
      <c r="H100" s="374">
        <v>653.5</v>
      </c>
      <c r="I100" s="374">
        <v>670.8</v>
      </c>
      <c r="J100" s="249">
        <v>686.8</v>
      </c>
    </row>
    <row r="101" spans="1:10" s="141" customFormat="1" x14ac:dyDescent="0.2">
      <c r="A101" s="1" t="s">
        <v>289</v>
      </c>
      <c r="B101" s="3" t="s">
        <v>287</v>
      </c>
      <c r="C101" s="18" t="s">
        <v>291</v>
      </c>
      <c r="D101" s="249">
        <f t="shared" si="1"/>
        <v>718.7</v>
      </c>
      <c r="E101" s="374">
        <v>695.9</v>
      </c>
      <c r="F101" s="374">
        <v>710.1</v>
      </c>
      <c r="G101" s="374">
        <v>648</v>
      </c>
      <c r="H101" s="374">
        <v>681</v>
      </c>
      <c r="I101" s="374">
        <v>694.6</v>
      </c>
      <c r="J101" s="249">
        <v>718.7</v>
      </c>
    </row>
    <row r="102" spans="1:10" s="141" customFormat="1" x14ac:dyDescent="0.2">
      <c r="A102" s="1" t="s">
        <v>444</v>
      </c>
      <c r="B102" s="3" t="s">
        <v>290</v>
      </c>
      <c r="C102" s="18" t="s">
        <v>446</v>
      </c>
      <c r="D102" s="249" t="str">
        <f t="shared" si="1"/>
        <v>-</v>
      </c>
      <c r="E102" s="374" t="s">
        <v>453</v>
      </c>
      <c r="F102" s="374">
        <v>767.6</v>
      </c>
      <c r="G102" s="374" t="s">
        <v>453</v>
      </c>
      <c r="H102" s="374">
        <v>1006.9</v>
      </c>
      <c r="I102" s="374" t="s">
        <v>453</v>
      </c>
      <c r="J102" s="249" t="s">
        <v>453</v>
      </c>
    </row>
    <row r="103" spans="1:10" s="141" customFormat="1" x14ac:dyDescent="0.2">
      <c r="A103" s="1" t="s">
        <v>292</v>
      </c>
      <c r="B103" s="3" t="s">
        <v>445</v>
      </c>
      <c r="C103" s="18" t="s">
        <v>294</v>
      </c>
      <c r="D103" s="249">
        <f t="shared" si="1"/>
        <v>570.4</v>
      </c>
      <c r="E103" s="374">
        <v>553.20000000000005</v>
      </c>
      <c r="F103" s="374">
        <v>568.29999999999995</v>
      </c>
      <c r="G103" s="374">
        <v>583.6</v>
      </c>
      <c r="H103" s="374">
        <v>574.9</v>
      </c>
      <c r="I103" s="374">
        <v>579.9</v>
      </c>
      <c r="J103" s="249">
        <v>570.4</v>
      </c>
    </row>
    <row r="104" spans="1:10" s="141" customFormat="1" x14ac:dyDescent="0.2">
      <c r="A104" s="1" t="s">
        <v>295</v>
      </c>
      <c r="B104" s="3" t="s">
        <v>293</v>
      </c>
      <c r="C104" s="18" t="s">
        <v>297</v>
      </c>
      <c r="D104" s="249">
        <f t="shared" si="1"/>
        <v>566.5</v>
      </c>
      <c r="E104" s="374">
        <v>556.1</v>
      </c>
      <c r="F104" s="374">
        <v>559.70000000000005</v>
      </c>
      <c r="G104" s="374">
        <v>564.4</v>
      </c>
      <c r="H104" s="374">
        <v>574.9</v>
      </c>
      <c r="I104" s="374">
        <v>565.70000000000005</v>
      </c>
      <c r="J104" s="249">
        <v>566.5</v>
      </c>
    </row>
    <row r="105" spans="1:10" s="141" customFormat="1" x14ac:dyDescent="0.2">
      <c r="A105" s="1" t="s">
        <v>298</v>
      </c>
      <c r="B105" s="3" t="s">
        <v>296</v>
      </c>
      <c r="C105" s="18" t="s">
        <v>300</v>
      </c>
      <c r="D105" s="249">
        <f t="shared" si="1"/>
        <v>559.29999999999995</v>
      </c>
      <c r="E105" s="374">
        <v>517.6</v>
      </c>
      <c r="F105" s="374">
        <v>546.1</v>
      </c>
      <c r="G105" s="374">
        <v>561.20000000000005</v>
      </c>
      <c r="H105" s="374">
        <v>555.9</v>
      </c>
      <c r="I105" s="374">
        <v>555</v>
      </c>
      <c r="J105" s="249">
        <v>559.29999999999995</v>
      </c>
    </row>
    <row r="106" spans="1:10" s="141" customFormat="1" x14ac:dyDescent="0.2">
      <c r="A106" s="1" t="s">
        <v>301</v>
      </c>
      <c r="B106" s="3" t="s">
        <v>299</v>
      </c>
      <c r="C106" s="18" t="s">
        <v>303</v>
      </c>
      <c r="D106" s="249">
        <f t="shared" si="1"/>
        <v>588.9</v>
      </c>
      <c r="E106" s="374">
        <v>575</v>
      </c>
      <c r="F106" s="374">
        <v>601.1</v>
      </c>
      <c r="G106" s="374">
        <v>600.1</v>
      </c>
      <c r="H106" s="374">
        <v>596.29999999999995</v>
      </c>
      <c r="I106" s="374">
        <v>583.9</v>
      </c>
      <c r="J106" s="249">
        <v>588.9</v>
      </c>
    </row>
    <row r="107" spans="1:10" s="141" customFormat="1" x14ac:dyDescent="0.2">
      <c r="A107" s="1" t="s">
        <v>304</v>
      </c>
      <c r="B107" s="3" t="s">
        <v>302</v>
      </c>
      <c r="C107" s="18" t="s">
        <v>306</v>
      </c>
      <c r="D107" s="249">
        <f t="shared" si="1"/>
        <v>596.6</v>
      </c>
      <c r="E107" s="374">
        <v>555.9</v>
      </c>
      <c r="F107" s="374">
        <v>572.9</v>
      </c>
      <c r="G107" s="374">
        <v>582.6</v>
      </c>
      <c r="H107" s="374">
        <v>610.6</v>
      </c>
      <c r="I107" s="374">
        <v>597.20000000000005</v>
      </c>
      <c r="J107" s="249">
        <v>596.6</v>
      </c>
    </row>
    <row r="108" spans="1:10" s="141" customFormat="1" x14ac:dyDescent="0.2">
      <c r="A108" s="1" t="s">
        <v>307</v>
      </c>
      <c r="B108" s="3" t="s">
        <v>305</v>
      </c>
      <c r="C108" s="18" t="s">
        <v>309</v>
      </c>
      <c r="D108" s="249">
        <f t="shared" si="1"/>
        <v>668.8</v>
      </c>
      <c r="E108" s="374">
        <v>661.1</v>
      </c>
      <c r="F108" s="374">
        <v>670.8</v>
      </c>
      <c r="G108" s="374">
        <v>658.9</v>
      </c>
      <c r="H108" s="374">
        <v>649.29999999999995</v>
      </c>
      <c r="I108" s="374">
        <v>692.1</v>
      </c>
      <c r="J108" s="249">
        <v>668.8</v>
      </c>
    </row>
    <row r="109" spans="1:10" s="141" customFormat="1" x14ac:dyDescent="0.2">
      <c r="A109" s="1" t="s">
        <v>310</v>
      </c>
      <c r="B109" s="3" t="s">
        <v>308</v>
      </c>
      <c r="C109" s="18" t="s">
        <v>312</v>
      </c>
      <c r="D109" s="249">
        <f t="shared" si="1"/>
        <v>565.9</v>
      </c>
      <c r="E109" s="374">
        <v>558.79999999999995</v>
      </c>
      <c r="F109" s="374">
        <v>558.20000000000005</v>
      </c>
      <c r="G109" s="374">
        <v>554.70000000000005</v>
      </c>
      <c r="H109" s="374">
        <v>559</v>
      </c>
      <c r="I109" s="374">
        <v>585.1</v>
      </c>
      <c r="J109" s="249">
        <v>565.9</v>
      </c>
    </row>
    <row r="110" spans="1:10" s="141" customFormat="1" x14ac:dyDescent="0.2">
      <c r="A110" s="1" t="s">
        <v>313</v>
      </c>
      <c r="B110" s="3" t="s">
        <v>311</v>
      </c>
      <c r="C110" s="18" t="s">
        <v>315</v>
      </c>
      <c r="D110" s="249">
        <f t="shared" si="1"/>
        <v>572.20000000000005</v>
      </c>
      <c r="E110" s="374">
        <v>577.29999999999995</v>
      </c>
      <c r="F110" s="374">
        <v>596.1</v>
      </c>
      <c r="G110" s="374">
        <v>599.20000000000005</v>
      </c>
      <c r="H110" s="374">
        <v>599.70000000000005</v>
      </c>
      <c r="I110" s="374">
        <v>594.79999999999995</v>
      </c>
      <c r="J110" s="249">
        <v>572.20000000000005</v>
      </c>
    </row>
    <row r="111" spans="1:10" s="141" customFormat="1" x14ac:dyDescent="0.2">
      <c r="A111" s="1" t="s">
        <v>316</v>
      </c>
      <c r="B111" s="3" t="s">
        <v>314</v>
      </c>
      <c r="C111" s="18" t="s">
        <v>318</v>
      </c>
      <c r="D111" s="249">
        <f t="shared" si="1"/>
        <v>598</v>
      </c>
      <c r="E111" s="374">
        <v>606.6</v>
      </c>
      <c r="F111" s="374">
        <v>576.70000000000005</v>
      </c>
      <c r="G111" s="374">
        <v>593.79999999999995</v>
      </c>
      <c r="H111" s="374">
        <v>582.29999999999995</v>
      </c>
      <c r="I111" s="374">
        <v>584.29999999999995</v>
      </c>
      <c r="J111" s="249">
        <v>598</v>
      </c>
    </row>
    <row r="112" spans="1:10" s="141" customFormat="1" x14ac:dyDescent="0.2">
      <c r="A112" s="1" t="s">
        <v>319</v>
      </c>
      <c r="B112" s="3" t="s">
        <v>317</v>
      </c>
      <c r="C112" s="18" t="s">
        <v>321</v>
      </c>
      <c r="D112" s="249">
        <f t="shared" si="1"/>
        <v>597.4</v>
      </c>
      <c r="E112" s="374">
        <v>541.70000000000005</v>
      </c>
      <c r="F112" s="374">
        <v>539.29999999999995</v>
      </c>
      <c r="G112" s="374">
        <v>584.1</v>
      </c>
      <c r="H112" s="374">
        <v>577.5</v>
      </c>
      <c r="I112" s="374">
        <v>597.70000000000005</v>
      </c>
      <c r="J112" s="249">
        <v>597.4</v>
      </c>
    </row>
    <row r="113" spans="1:10" s="141" customFormat="1" x14ac:dyDescent="0.2">
      <c r="A113" s="1" t="s">
        <v>322</v>
      </c>
      <c r="B113" s="3" t="s">
        <v>320</v>
      </c>
      <c r="C113" s="18" t="s">
        <v>324</v>
      </c>
      <c r="D113" s="249">
        <f t="shared" si="1"/>
        <v>567.70000000000005</v>
      </c>
      <c r="E113" s="374">
        <v>504.3</v>
      </c>
      <c r="F113" s="374">
        <v>536.70000000000005</v>
      </c>
      <c r="G113" s="374">
        <v>550.79999999999995</v>
      </c>
      <c r="H113" s="374">
        <v>550.29999999999995</v>
      </c>
      <c r="I113" s="374">
        <v>564</v>
      </c>
      <c r="J113" s="249">
        <v>567.70000000000005</v>
      </c>
    </row>
    <row r="114" spans="1:10" s="141" customFormat="1" x14ac:dyDescent="0.2">
      <c r="A114" s="1" t="s">
        <v>325</v>
      </c>
      <c r="B114" s="3" t="s">
        <v>323</v>
      </c>
      <c r="C114" s="18" t="s">
        <v>327</v>
      </c>
      <c r="D114" s="249">
        <f t="shared" si="1"/>
        <v>670.7</v>
      </c>
      <c r="E114" s="374">
        <v>632.29999999999995</v>
      </c>
      <c r="F114" s="374">
        <v>638.79999999999995</v>
      </c>
      <c r="G114" s="374">
        <v>656.3</v>
      </c>
      <c r="H114" s="374">
        <v>674.8</v>
      </c>
      <c r="I114" s="374">
        <v>677.5</v>
      </c>
      <c r="J114" s="249">
        <v>670.7</v>
      </c>
    </row>
    <row r="115" spans="1:10" s="141" customFormat="1" x14ac:dyDescent="0.2">
      <c r="A115" s="1" t="s">
        <v>328</v>
      </c>
      <c r="B115" s="3" t="s">
        <v>326</v>
      </c>
      <c r="C115" s="18" t="s">
        <v>330</v>
      </c>
      <c r="D115" s="249">
        <f t="shared" si="1"/>
        <v>826.1</v>
      </c>
      <c r="E115" s="374">
        <v>864.6</v>
      </c>
      <c r="F115" s="374">
        <v>931.1</v>
      </c>
      <c r="G115" s="374">
        <v>919.2</v>
      </c>
      <c r="H115" s="374">
        <v>910.2</v>
      </c>
      <c r="I115" s="374">
        <v>784.7</v>
      </c>
      <c r="J115" s="249">
        <v>826.1</v>
      </c>
    </row>
    <row r="116" spans="1:10" s="141" customFormat="1" x14ac:dyDescent="0.2">
      <c r="A116" s="1" t="s">
        <v>331</v>
      </c>
      <c r="B116" s="3" t="s">
        <v>329</v>
      </c>
      <c r="C116" s="18" t="s">
        <v>333</v>
      </c>
      <c r="D116" s="249">
        <f t="shared" si="1"/>
        <v>690.3</v>
      </c>
      <c r="E116" s="374">
        <v>596.1</v>
      </c>
      <c r="F116" s="374">
        <v>622.70000000000005</v>
      </c>
      <c r="G116" s="374">
        <v>624.79999999999995</v>
      </c>
      <c r="H116" s="374">
        <v>670.8</v>
      </c>
      <c r="I116" s="374">
        <v>679.5</v>
      </c>
      <c r="J116" s="249">
        <v>690.3</v>
      </c>
    </row>
    <row r="117" spans="1:10" s="141" customFormat="1" x14ac:dyDescent="0.2">
      <c r="A117" s="1" t="s">
        <v>334</v>
      </c>
      <c r="B117" s="3" t="s">
        <v>332</v>
      </c>
      <c r="C117" s="18" t="s">
        <v>336</v>
      </c>
      <c r="D117" s="249">
        <f t="shared" si="1"/>
        <v>632.1</v>
      </c>
      <c r="E117" s="374">
        <v>553</v>
      </c>
      <c r="F117" s="374">
        <v>598.29999999999995</v>
      </c>
      <c r="G117" s="374">
        <v>647</v>
      </c>
      <c r="H117" s="374">
        <v>632.4</v>
      </c>
      <c r="I117" s="374">
        <v>625.79999999999995</v>
      </c>
      <c r="J117" s="249">
        <v>632.1</v>
      </c>
    </row>
    <row r="118" spans="1:10" s="141" customFormat="1" x14ac:dyDescent="0.2">
      <c r="A118" s="1" t="s">
        <v>337</v>
      </c>
      <c r="B118" s="3" t="s">
        <v>335</v>
      </c>
      <c r="C118" s="18" t="s">
        <v>339</v>
      </c>
      <c r="D118" s="249">
        <f t="shared" si="1"/>
        <v>619.5</v>
      </c>
      <c r="E118" s="374">
        <v>531.29999999999995</v>
      </c>
      <c r="F118" s="374">
        <v>549.6</v>
      </c>
      <c r="G118" s="374">
        <v>564</v>
      </c>
      <c r="H118" s="374">
        <v>560.70000000000005</v>
      </c>
      <c r="I118" s="374">
        <v>594.1</v>
      </c>
      <c r="J118" s="249">
        <v>619.5</v>
      </c>
    </row>
    <row r="119" spans="1:10" s="141" customFormat="1" x14ac:dyDescent="0.2">
      <c r="A119" s="1" t="s">
        <v>340</v>
      </c>
      <c r="B119" s="3" t="s">
        <v>338</v>
      </c>
      <c r="C119" s="18" t="s">
        <v>342</v>
      </c>
      <c r="D119" s="249">
        <f t="shared" si="1"/>
        <v>631.79999999999995</v>
      </c>
      <c r="E119" s="374">
        <v>594</v>
      </c>
      <c r="F119" s="374">
        <v>613.29999999999995</v>
      </c>
      <c r="G119" s="374">
        <v>612.20000000000005</v>
      </c>
      <c r="H119" s="374">
        <v>628.5</v>
      </c>
      <c r="I119" s="374">
        <v>614</v>
      </c>
      <c r="J119" s="249">
        <v>631.79999999999995</v>
      </c>
    </row>
    <row r="120" spans="1:10" s="141" customFormat="1" x14ac:dyDescent="0.2">
      <c r="A120" s="1" t="s">
        <v>343</v>
      </c>
      <c r="B120" s="3" t="s">
        <v>341</v>
      </c>
      <c r="C120" s="18" t="s">
        <v>345</v>
      </c>
      <c r="D120" s="249">
        <f t="shared" si="1"/>
        <v>500.4</v>
      </c>
      <c r="E120" s="374">
        <v>458.4</v>
      </c>
      <c r="F120" s="374">
        <v>491.5</v>
      </c>
      <c r="G120" s="374">
        <v>507.1</v>
      </c>
      <c r="H120" s="374">
        <v>498.2</v>
      </c>
      <c r="I120" s="374">
        <v>521.9</v>
      </c>
      <c r="J120" s="249">
        <v>500.4</v>
      </c>
    </row>
    <row r="121" spans="1:10" s="141" customFormat="1" x14ac:dyDescent="0.2">
      <c r="A121" s="1" t="s">
        <v>346</v>
      </c>
      <c r="B121" s="3" t="s">
        <v>344</v>
      </c>
      <c r="C121" s="18" t="s">
        <v>348</v>
      </c>
      <c r="D121" s="249">
        <f t="shared" si="1"/>
        <v>603.9</v>
      </c>
      <c r="E121" s="374">
        <v>588.1</v>
      </c>
      <c r="F121" s="374">
        <v>614.1</v>
      </c>
      <c r="G121" s="374">
        <v>634.79999999999995</v>
      </c>
      <c r="H121" s="374">
        <v>579.20000000000005</v>
      </c>
      <c r="I121" s="374">
        <v>629.4</v>
      </c>
      <c r="J121" s="249">
        <v>603.9</v>
      </c>
    </row>
    <row r="122" spans="1:10" s="141" customFormat="1" x14ac:dyDescent="0.2">
      <c r="A122" s="1" t="s">
        <v>349</v>
      </c>
      <c r="B122" s="3" t="s">
        <v>347</v>
      </c>
      <c r="C122" s="18" t="s">
        <v>351</v>
      </c>
      <c r="D122" s="249">
        <f t="shared" si="1"/>
        <v>747.3</v>
      </c>
      <c r="E122" s="374">
        <v>736.4</v>
      </c>
      <c r="F122" s="374">
        <v>703.8</v>
      </c>
      <c r="G122" s="374">
        <v>748.5</v>
      </c>
      <c r="H122" s="374">
        <v>766.6</v>
      </c>
      <c r="I122" s="374">
        <v>756</v>
      </c>
      <c r="J122" s="249">
        <v>747.3</v>
      </c>
    </row>
    <row r="123" spans="1:10" s="141" customFormat="1" x14ac:dyDescent="0.2">
      <c r="A123" s="1" t="s">
        <v>352</v>
      </c>
      <c r="B123" s="3" t="s">
        <v>350</v>
      </c>
      <c r="C123" s="18" t="s">
        <v>354</v>
      </c>
      <c r="D123" s="249">
        <f t="shared" si="1"/>
        <v>631.79999999999995</v>
      </c>
      <c r="E123" s="374">
        <v>577.20000000000005</v>
      </c>
      <c r="F123" s="374">
        <v>617.6</v>
      </c>
      <c r="G123" s="374">
        <v>608.9</v>
      </c>
      <c r="H123" s="374">
        <v>627.1</v>
      </c>
      <c r="I123" s="374">
        <v>631.4</v>
      </c>
      <c r="J123" s="249">
        <v>631.79999999999995</v>
      </c>
    </row>
    <row r="124" spans="1:10" s="141" customFormat="1" x14ac:dyDescent="0.2">
      <c r="A124" s="1" t="s">
        <v>355</v>
      </c>
      <c r="B124" s="3" t="s">
        <v>353</v>
      </c>
      <c r="C124" s="18" t="s">
        <v>357</v>
      </c>
      <c r="D124" s="249">
        <f t="shared" si="1"/>
        <v>594.79999999999995</v>
      </c>
      <c r="E124" s="374">
        <v>566.1</v>
      </c>
      <c r="F124" s="374">
        <v>570.5</v>
      </c>
      <c r="G124" s="374">
        <v>584.70000000000005</v>
      </c>
      <c r="H124" s="374">
        <v>582</v>
      </c>
      <c r="I124" s="374">
        <v>593.5</v>
      </c>
      <c r="J124" s="249">
        <v>594.79999999999995</v>
      </c>
    </row>
    <row r="125" spans="1:10" s="141" customFormat="1" x14ac:dyDescent="0.2">
      <c r="A125" s="1" t="s">
        <v>358</v>
      </c>
      <c r="B125" s="3" t="s">
        <v>356</v>
      </c>
      <c r="C125" s="18" t="s">
        <v>360</v>
      </c>
      <c r="D125" s="249">
        <f t="shared" si="1"/>
        <v>660.5</v>
      </c>
      <c r="E125" s="374">
        <v>638.6</v>
      </c>
      <c r="F125" s="374">
        <v>651.6</v>
      </c>
      <c r="G125" s="374">
        <v>646.29999999999995</v>
      </c>
      <c r="H125" s="374">
        <v>639.4</v>
      </c>
      <c r="I125" s="374">
        <v>649.9</v>
      </c>
      <c r="J125" s="249">
        <v>660.5</v>
      </c>
    </row>
    <row r="126" spans="1:10" s="141" customFormat="1" x14ac:dyDescent="0.2">
      <c r="A126" s="1" t="s">
        <v>361</v>
      </c>
      <c r="B126" s="3" t="s">
        <v>359</v>
      </c>
      <c r="C126" s="18" t="s">
        <v>363</v>
      </c>
      <c r="D126" s="249">
        <f t="shared" si="1"/>
        <v>529.1</v>
      </c>
      <c r="E126" s="374">
        <v>528.6</v>
      </c>
      <c r="F126" s="374">
        <v>541.4</v>
      </c>
      <c r="G126" s="374">
        <v>545.6</v>
      </c>
      <c r="H126" s="374">
        <v>542.20000000000005</v>
      </c>
      <c r="I126" s="374">
        <v>527.70000000000005</v>
      </c>
      <c r="J126" s="249">
        <v>529.1</v>
      </c>
    </row>
    <row r="127" spans="1:10" s="141" customFormat="1" x14ac:dyDescent="0.2">
      <c r="A127" s="1" t="s">
        <v>364</v>
      </c>
      <c r="B127" s="3" t="s">
        <v>362</v>
      </c>
      <c r="C127" s="18" t="s">
        <v>366</v>
      </c>
      <c r="D127" s="249">
        <f t="shared" si="1"/>
        <v>704.2</v>
      </c>
      <c r="E127" s="374">
        <v>670.8</v>
      </c>
      <c r="F127" s="374">
        <v>703.3</v>
      </c>
      <c r="G127" s="374">
        <v>689</v>
      </c>
      <c r="H127" s="374">
        <v>689.9</v>
      </c>
      <c r="I127" s="374">
        <v>689.6</v>
      </c>
      <c r="J127" s="249">
        <v>704.2</v>
      </c>
    </row>
    <row r="128" spans="1:10" s="141" customFormat="1" x14ac:dyDescent="0.2">
      <c r="A128" s="1" t="s">
        <v>367</v>
      </c>
      <c r="B128" s="3" t="s">
        <v>365</v>
      </c>
      <c r="C128" s="18" t="s">
        <v>369</v>
      </c>
      <c r="D128" s="249">
        <f t="shared" si="1"/>
        <v>737.6</v>
      </c>
      <c r="E128" s="374">
        <v>704.8</v>
      </c>
      <c r="F128" s="374">
        <v>743.6</v>
      </c>
      <c r="G128" s="374">
        <v>815.2</v>
      </c>
      <c r="H128" s="374">
        <v>775.3</v>
      </c>
      <c r="I128" s="374">
        <v>805.6</v>
      </c>
      <c r="J128" s="249">
        <v>737.6</v>
      </c>
    </row>
    <row r="129" spans="1:10" s="141" customFormat="1" x14ac:dyDescent="0.2">
      <c r="A129" s="1" t="s">
        <v>370</v>
      </c>
      <c r="B129" s="3" t="s">
        <v>368</v>
      </c>
      <c r="C129" s="18" t="s">
        <v>371</v>
      </c>
      <c r="D129" s="249">
        <f t="shared" si="1"/>
        <v>603.70000000000005</v>
      </c>
      <c r="E129" s="374">
        <v>583.70000000000005</v>
      </c>
      <c r="F129" s="374">
        <v>597.70000000000005</v>
      </c>
      <c r="G129" s="374">
        <v>611.4</v>
      </c>
      <c r="H129" s="374">
        <v>601.6</v>
      </c>
      <c r="I129" s="374">
        <v>600.9</v>
      </c>
      <c r="J129" s="249">
        <v>603.70000000000005</v>
      </c>
    </row>
    <row r="130" spans="1:10" s="141" customFormat="1" x14ac:dyDescent="0.2">
      <c r="A130" s="1" t="s">
        <v>372</v>
      </c>
      <c r="B130" s="3">
        <v>11</v>
      </c>
      <c r="C130" s="18" t="s">
        <v>373</v>
      </c>
      <c r="D130" s="249">
        <f t="shared" si="1"/>
        <v>551.1</v>
      </c>
      <c r="E130" s="374">
        <v>512.4</v>
      </c>
      <c r="F130" s="374">
        <v>527.4</v>
      </c>
      <c r="G130" s="374">
        <v>547.70000000000005</v>
      </c>
      <c r="H130" s="374">
        <v>547</v>
      </c>
      <c r="I130" s="374">
        <v>551.79999999999995</v>
      </c>
      <c r="J130" s="249">
        <v>551.1</v>
      </c>
    </row>
    <row r="131" spans="1:10" s="141" customFormat="1" x14ac:dyDescent="0.2">
      <c r="A131" s="1" t="s">
        <v>374</v>
      </c>
      <c r="B131" s="3">
        <v>12</v>
      </c>
      <c r="C131" s="18" t="s">
        <v>375</v>
      </c>
      <c r="D131" s="249">
        <f t="shared" si="1"/>
        <v>511.9</v>
      </c>
      <c r="E131" s="374">
        <v>462.8</v>
      </c>
      <c r="F131" s="374">
        <v>464.1</v>
      </c>
      <c r="G131" s="374">
        <v>485</v>
      </c>
      <c r="H131" s="374">
        <v>460</v>
      </c>
      <c r="I131" s="374">
        <v>480.4</v>
      </c>
      <c r="J131" s="249">
        <v>511.9</v>
      </c>
    </row>
    <row r="132" spans="1:10" s="141" customFormat="1" x14ac:dyDescent="0.2">
      <c r="A132" s="1" t="s">
        <v>376</v>
      </c>
      <c r="B132" s="3">
        <v>16</v>
      </c>
      <c r="C132" s="18" t="s">
        <v>377</v>
      </c>
      <c r="D132" s="249">
        <f t="shared" si="1"/>
        <v>500.3</v>
      </c>
      <c r="E132" s="374">
        <v>470.4</v>
      </c>
      <c r="F132" s="374">
        <v>462.8</v>
      </c>
      <c r="G132" s="374">
        <v>478.6</v>
      </c>
      <c r="H132" s="374">
        <v>479.1</v>
      </c>
      <c r="I132" s="374">
        <v>489.6</v>
      </c>
      <c r="J132" s="249">
        <v>500.3</v>
      </c>
    </row>
    <row r="133" spans="1:10" s="141" customFormat="1" x14ac:dyDescent="0.2">
      <c r="A133" s="1" t="s">
        <v>378</v>
      </c>
      <c r="B133" s="3">
        <v>17</v>
      </c>
      <c r="C133" s="18" t="s">
        <v>379</v>
      </c>
      <c r="D133" s="249">
        <f t="shared" si="1"/>
        <v>455.3</v>
      </c>
      <c r="E133" s="374">
        <v>416.2</v>
      </c>
      <c r="F133" s="374">
        <v>428.8</v>
      </c>
      <c r="G133" s="374">
        <v>431.3</v>
      </c>
      <c r="H133" s="374">
        <v>434.5</v>
      </c>
      <c r="I133" s="374">
        <v>443.6</v>
      </c>
      <c r="J133" s="249">
        <v>455.3</v>
      </c>
    </row>
    <row r="134" spans="1:10" s="141" customFormat="1" x14ac:dyDescent="0.2">
      <c r="A134" s="1" t="s">
        <v>380</v>
      </c>
      <c r="B134" s="3">
        <v>18</v>
      </c>
      <c r="C134" s="18" t="s">
        <v>381</v>
      </c>
      <c r="D134" s="249">
        <f t="shared" ref="D134:D166" si="2">J134</f>
        <v>484</v>
      </c>
      <c r="E134" s="374">
        <v>442.2</v>
      </c>
      <c r="F134" s="374">
        <v>447.2</v>
      </c>
      <c r="G134" s="374">
        <v>459.9</v>
      </c>
      <c r="H134" s="374">
        <v>468.2</v>
      </c>
      <c r="I134" s="374">
        <v>480</v>
      </c>
      <c r="J134" s="249">
        <v>484</v>
      </c>
    </row>
    <row r="135" spans="1:10" s="141" customFormat="1" x14ac:dyDescent="0.2">
      <c r="A135" s="1" t="s">
        <v>382</v>
      </c>
      <c r="B135" s="3">
        <v>19</v>
      </c>
      <c r="C135" s="18" t="s">
        <v>383</v>
      </c>
      <c r="D135" s="249">
        <f t="shared" si="2"/>
        <v>479.1</v>
      </c>
      <c r="E135" s="374">
        <v>474.6</v>
      </c>
      <c r="F135" s="374">
        <v>477</v>
      </c>
      <c r="G135" s="374">
        <v>504.1</v>
      </c>
      <c r="H135" s="374">
        <v>489.4</v>
      </c>
      <c r="I135" s="374">
        <v>493.4</v>
      </c>
      <c r="J135" s="249">
        <v>479.1</v>
      </c>
    </row>
    <row r="136" spans="1:10" s="141" customFormat="1" x14ac:dyDescent="0.2">
      <c r="A136" s="1" t="s">
        <v>384</v>
      </c>
      <c r="B136" s="3">
        <v>21</v>
      </c>
      <c r="C136" s="18" t="s">
        <v>385</v>
      </c>
      <c r="D136" s="249">
        <f t="shared" si="2"/>
        <v>574.9</v>
      </c>
      <c r="E136" s="374">
        <v>528.1</v>
      </c>
      <c r="F136" s="374">
        <v>534.70000000000005</v>
      </c>
      <c r="G136" s="374">
        <v>540.20000000000005</v>
      </c>
      <c r="H136" s="374">
        <v>559.1</v>
      </c>
      <c r="I136" s="374">
        <v>560.6</v>
      </c>
      <c r="J136" s="249">
        <v>574.9</v>
      </c>
    </row>
    <row r="137" spans="1:10" s="141" customFormat="1" x14ac:dyDescent="0.2">
      <c r="A137" s="1" t="s">
        <v>386</v>
      </c>
      <c r="B137" s="3">
        <v>22</v>
      </c>
      <c r="C137" s="18" t="s">
        <v>387</v>
      </c>
      <c r="D137" s="249">
        <f t="shared" si="2"/>
        <v>514.4</v>
      </c>
      <c r="E137" s="374">
        <v>479.7</v>
      </c>
      <c r="F137" s="374">
        <v>482.9</v>
      </c>
      <c r="G137" s="374">
        <v>483.4</v>
      </c>
      <c r="H137" s="374">
        <v>488.7</v>
      </c>
      <c r="I137" s="374">
        <v>491.9</v>
      </c>
      <c r="J137" s="249">
        <v>514.4</v>
      </c>
    </row>
    <row r="138" spans="1:10" s="141" customFormat="1" x14ac:dyDescent="0.2">
      <c r="A138" s="1" t="s">
        <v>388</v>
      </c>
      <c r="B138" s="3">
        <v>23</v>
      </c>
      <c r="C138" s="18" t="s">
        <v>389</v>
      </c>
      <c r="D138" s="249">
        <f t="shared" si="2"/>
        <v>567.5</v>
      </c>
      <c r="E138" s="374">
        <v>508.7</v>
      </c>
      <c r="F138" s="374">
        <v>525.5</v>
      </c>
      <c r="G138" s="374">
        <v>540.4</v>
      </c>
      <c r="H138" s="374">
        <v>553.70000000000005</v>
      </c>
      <c r="I138" s="374">
        <v>553.1</v>
      </c>
      <c r="J138" s="249">
        <v>567.5</v>
      </c>
    </row>
    <row r="139" spans="1:10" s="141" customFormat="1" x14ac:dyDescent="0.2">
      <c r="A139" s="1" t="s">
        <v>390</v>
      </c>
      <c r="B139" s="3">
        <v>24</v>
      </c>
      <c r="C139" s="18" t="s">
        <v>391</v>
      </c>
      <c r="D139" s="249">
        <f t="shared" si="2"/>
        <v>610.29999999999995</v>
      </c>
      <c r="E139" s="374">
        <v>569.4</v>
      </c>
      <c r="F139" s="374">
        <v>577.5</v>
      </c>
      <c r="G139" s="374">
        <v>596</v>
      </c>
      <c r="H139" s="374">
        <v>592.20000000000005</v>
      </c>
      <c r="I139" s="374">
        <v>598.4</v>
      </c>
      <c r="J139" s="249">
        <v>610.29999999999995</v>
      </c>
    </row>
    <row r="140" spans="1:10" s="141" customFormat="1" x14ac:dyDescent="0.2">
      <c r="A140" s="1" t="s">
        <v>392</v>
      </c>
      <c r="B140" s="3">
        <v>26</v>
      </c>
      <c r="C140" s="18" t="s">
        <v>393</v>
      </c>
      <c r="D140" s="249">
        <f t="shared" si="2"/>
        <v>540.70000000000005</v>
      </c>
      <c r="E140" s="374">
        <v>508.1</v>
      </c>
      <c r="F140" s="374">
        <v>518</v>
      </c>
      <c r="G140" s="374">
        <v>530.4</v>
      </c>
      <c r="H140" s="374">
        <v>546.79999999999995</v>
      </c>
      <c r="I140" s="374">
        <v>538.9</v>
      </c>
      <c r="J140" s="249">
        <v>540.70000000000005</v>
      </c>
    </row>
    <row r="141" spans="1:10" s="141" customFormat="1" x14ac:dyDescent="0.2">
      <c r="A141" s="1" t="s">
        <v>394</v>
      </c>
      <c r="B141" s="3">
        <v>29</v>
      </c>
      <c r="C141" s="18" t="s">
        <v>395</v>
      </c>
      <c r="D141" s="249">
        <f t="shared" si="2"/>
        <v>480</v>
      </c>
      <c r="E141" s="374">
        <v>452</v>
      </c>
      <c r="F141" s="374">
        <v>460</v>
      </c>
      <c r="G141" s="374">
        <v>467</v>
      </c>
      <c r="H141" s="374">
        <v>465.8</v>
      </c>
      <c r="I141" s="374">
        <v>464.4</v>
      </c>
      <c r="J141" s="249">
        <v>480</v>
      </c>
    </row>
    <row r="142" spans="1:10" s="141" customFormat="1" x14ac:dyDescent="0.2">
      <c r="A142" s="1" t="s">
        <v>396</v>
      </c>
      <c r="B142" s="3">
        <v>30</v>
      </c>
      <c r="C142" s="18" t="s">
        <v>397</v>
      </c>
      <c r="D142" s="249">
        <f t="shared" si="2"/>
        <v>507.8</v>
      </c>
      <c r="E142" s="374">
        <v>480.8</v>
      </c>
      <c r="F142" s="374">
        <v>489.6</v>
      </c>
      <c r="G142" s="374">
        <v>498.3</v>
      </c>
      <c r="H142" s="374">
        <v>495.7</v>
      </c>
      <c r="I142" s="374">
        <v>493.8</v>
      </c>
      <c r="J142" s="249">
        <v>507.8</v>
      </c>
    </row>
    <row r="143" spans="1:10" s="141" customFormat="1" x14ac:dyDescent="0.2">
      <c r="A143" s="1" t="s">
        <v>398</v>
      </c>
      <c r="B143" s="3">
        <v>31</v>
      </c>
      <c r="C143" s="18" t="s">
        <v>399</v>
      </c>
      <c r="D143" s="249">
        <f t="shared" si="2"/>
        <v>468.1</v>
      </c>
      <c r="E143" s="374">
        <v>421.7</v>
      </c>
      <c r="F143" s="374">
        <v>441.8</v>
      </c>
      <c r="G143" s="374">
        <v>460</v>
      </c>
      <c r="H143" s="374">
        <v>439.8</v>
      </c>
      <c r="I143" s="374">
        <v>458.6</v>
      </c>
      <c r="J143" s="249">
        <v>468.1</v>
      </c>
    </row>
    <row r="144" spans="1:10" s="141" customFormat="1" x14ac:dyDescent="0.2">
      <c r="A144" s="1" t="s">
        <v>400</v>
      </c>
      <c r="B144" s="3">
        <v>32</v>
      </c>
      <c r="C144" s="18" t="s">
        <v>401</v>
      </c>
      <c r="D144" s="249">
        <f t="shared" si="2"/>
        <v>471.5</v>
      </c>
      <c r="E144" s="374">
        <v>416.3</v>
      </c>
      <c r="F144" s="374">
        <v>446.1</v>
      </c>
      <c r="G144" s="374">
        <v>447</v>
      </c>
      <c r="H144" s="374">
        <v>460</v>
      </c>
      <c r="I144" s="374">
        <v>466.2</v>
      </c>
      <c r="J144" s="249">
        <v>471.5</v>
      </c>
    </row>
    <row r="145" spans="1:10" s="141" customFormat="1" x14ac:dyDescent="0.2">
      <c r="A145" s="1" t="s">
        <v>402</v>
      </c>
      <c r="B145" s="3">
        <v>33</v>
      </c>
      <c r="C145" s="18" t="s">
        <v>403</v>
      </c>
      <c r="D145" s="249">
        <f t="shared" si="2"/>
        <v>506.7</v>
      </c>
      <c r="E145" s="374">
        <v>460</v>
      </c>
      <c r="F145" s="374">
        <v>470.4</v>
      </c>
      <c r="G145" s="374">
        <v>475.5</v>
      </c>
      <c r="H145" s="374">
        <v>484.2</v>
      </c>
      <c r="I145" s="374">
        <v>488.2</v>
      </c>
      <c r="J145" s="249">
        <v>506.7</v>
      </c>
    </row>
    <row r="146" spans="1:10" s="141" customFormat="1" x14ac:dyDescent="0.2">
      <c r="A146" s="1" t="s">
        <v>404</v>
      </c>
      <c r="B146" s="3">
        <v>34</v>
      </c>
      <c r="C146" s="18" t="s">
        <v>405</v>
      </c>
      <c r="D146" s="249">
        <f t="shared" si="2"/>
        <v>482.3</v>
      </c>
      <c r="E146" s="374">
        <v>455.2</v>
      </c>
      <c r="F146" s="374">
        <v>465.7</v>
      </c>
      <c r="G146" s="374">
        <v>471.5</v>
      </c>
      <c r="H146" s="374">
        <v>478.8</v>
      </c>
      <c r="I146" s="374">
        <v>477.3</v>
      </c>
      <c r="J146" s="249">
        <v>482.3</v>
      </c>
    </row>
    <row r="147" spans="1:10" s="141" customFormat="1" x14ac:dyDescent="0.2">
      <c r="A147" s="1" t="s">
        <v>406</v>
      </c>
      <c r="B147" s="3">
        <v>36</v>
      </c>
      <c r="C147" s="18" t="s">
        <v>407</v>
      </c>
      <c r="D147" s="249">
        <f t="shared" si="2"/>
        <v>482.3</v>
      </c>
      <c r="E147" s="374">
        <v>460.9</v>
      </c>
      <c r="F147" s="374">
        <v>474.6</v>
      </c>
      <c r="G147" s="374">
        <v>470.3</v>
      </c>
      <c r="H147" s="374">
        <v>463.6</v>
      </c>
      <c r="I147" s="374">
        <v>485.1</v>
      </c>
      <c r="J147" s="249">
        <v>482.3</v>
      </c>
    </row>
    <row r="148" spans="1:10" s="141" customFormat="1" x14ac:dyDescent="0.2">
      <c r="A148" s="1" t="s">
        <v>447</v>
      </c>
      <c r="B148" s="3">
        <v>37</v>
      </c>
      <c r="C148" s="18" t="s">
        <v>449</v>
      </c>
      <c r="D148" s="249">
        <f t="shared" si="2"/>
        <v>415</v>
      </c>
      <c r="E148" s="374">
        <v>399.6</v>
      </c>
      <c r="F148" s="374">
        <v>417.5</v>
      </c>
      <c r="G148" s="374">
        <v>414.6</v>
      </c>
      <c r="H148" s="374">
        <v>394.4</v>
      </c>
      <c r="I148" s="374">
        <v>396.3</v>
      </c>
      <c r="J148" s="249">
        <v>415</v>
      </c>
    </row>
    <row r="149" spans="1:10" s="141" customFormat="1" x14ac:dyDescent="0.2">
      <c r="A149" s="1" t="s">
        <v>408</v>
      </c>
      <c r="B149" s="3">
        <v>38</v>
      </c>
      <c r="C149" s="18" t="s">
        <v>409</v>
      </c>
      <c r="D149" s="249">
        <f t="shared" si="2"/>
        <v>559.1</v>
      </c>
      <c r="E149" s="374">
        <v>523.29999999999995</v>
      </c>
      <c r="F149" s="374">
        <v>540.5</v>
      </c>
      <c r="G149" s="374">
        <v>553.6</v>
      </c>
      <c r="H149" s="374">
        <v>552.9</v>
      </c>
      <c r="I149" s="374">
        <v>560.9</v>
      </c>
      <c r="J149" s="249">
        <v>559.1</v>
      </c>
    </row>
    <row r="150" spans="1:10" s="141" customFormat="1" x14ac:dyDescent="0.2">
      <c r="A150" s="1" t="s">
        <v>410</v>
      </c>
      <c r="B150" s="3">
        <v>40</v>
      </c>
      <c r="C150" s="18" t="s">
        <v>411</v>
      </c>
      <c r="D150" s="249">
        <f t="shared" si="2"/>
        <v>479.1</v>
      </c>
      <c r="E150" s="374">
        <v>435</v>
      </c>
      <c r="F150" s="374">
        <v>456.1</v>
      </c>
      <c r="G150" s="374">
        <v>469.8</v>
      </c>
      <c r="H150" s="374">
        <v>461.5</v>
      </c>
      <c r="I150" s="374">
        <v>464.2</v>
      </c>
      <c r="J150" s="249">
        <v>479.1</v>
      </c>
    </row>
    <row r="151" spans="1:10" s="141" customFormat="1" x14ac:dyDescent="0.2">
      <c r="A151" s="1" t="s">
        <v>412</v>
      </c>
      <c r="B151" s="3">
        <v>41</v>
      </c>
      <c r="C151" s="18" t="s">
        <v>413</v>
      </c>
      <c r="D151" s="249">
        <f t="shared" si="2"/>
        <v>515.6</v>
      </c>
      <c r="E151" s="374">
        <v>478.3</v>
      </c>
      <c r="F151" s="374">
        <v>476.6</v>
      </c>
      <c r="G151" s="374">
        <v>494.6</v>
      </c>
      <c r="H151" s="374">
        <v>482.9</v>
      </c>
      <c r="I151" s="374">
        <v>491.5</v>
      </c>
      <c r="J151" s="249">
        <v>515.6</v>
      </c>
    </row>
    <row r="152" spans="1:10" s="141" customFormat="1" x14ac:dyDescent="0.2">
      <c r="A152" s="1" t="s">
        <v>414</v>
      </c>
      <c r="B152" s="3">
        <v>42</v>
      </c>
      <c r="C152" s="18" t="s">
        <v>415</v>
      </c>
      <c r="D152" s="249">
        <f t="shared" si="2"/>
        <v>485.5</v>
      </c>
      <c r="E152" s="374">
        <v>450</v>
      </c>
      <c r="F152" s="374">
        <v>453.8</v>
      </c>
      <c r="G152" s="374">
        <v>478.1</v>
      </c>
      <c r="H152" s="374">
        <v>475.9</v>
      </c>
      <c r="I152" s="374">
        <v>467.9</v>
      </c>
      <c r="J152" s="249">
        <v>485.5</v>
      </c>
    </row>
    <row r="153" spans="1:10" s="141" customFormat="1" x14ac:dyDescent="0.2">
      <c r="A153" s="1" t="s">
        <v>416</v>
      </c>
      <c r="B153" s="3">
        <v>43</v>
      </c>
      <c r="C153" s="18" t="s">
        <v>417</v>
      </c>
      <c r="D153" s="249">
        <f t="shared" si="2"/>
        <v>651.6</v>
      </c>
      <c r="E153" s="374">
        <v>615.70000000000005</v>
      </c>
      <c r="F153" s="374">
        <v>623.29999999999995</v>
      </c>
      <c r="G153" s="374">
        <v>630.70000000000005</v>
      </c>
      <c r="H153" s="374">
        <v>644.9</v>
      </c>
      <c r="I153" s="374">
        <v>649.79999999999995</v>
      </c>
      <c r="J153" s="249">
        <v>651.6</v>
      </c>
    </row>
    <row r="154" spans="1:10" s="141" customFormat="1" x14ac:dyDescent="0.2">
      <c r="A154" s="1" t="s">
        <v>418</v>
      </c>
      <c r="B154" s="3">
        <v>44</v>
      </c>
      <c r="C154" s="18" t="s">
        <v>419</v>
      </c>
      <c r="D154" s="249">
        <f t="shared" si="2"/>
        <v>532.9</v>
      </c>
      <c r="E154" s="374">
        <v>498.5</v>
      </c>
      <c r="F154" s="374">
        <v>509.7</v>
      </c>
      <c r="G154" s="374">
        <v>507.9</v>
      </c>
      <c r="H154" s="374">
        <v>517.20000000000005</v>
      </c>
      <c r="I154" s="374">
        <v>525.20000000000005</v>
      </c>
      <c r="J154" s="249">
        <v>532.9</v>
      </c>
    </row>
    <row r="155" spans="1:10" s="141" customFormat="1" x14ac:dyDescent="0.2">
      <c r="A155" s="1" t="s">
        <v>420</v>
      </c>
      <c r="B155" s="3">
        <v>45</v>
      </c>
      <c r="C155" s="18" t="s">
        <v>421</v>
      </c>
      <c r="D155" s="249">
        <f t="shared" si="2"/>
        <v>522.70000000000005</v>
      </c>
      <c r="E155" s="374">
        <v>498.9</v>
      </c>
      <c r="F155" s="374">
        <v>500.7</v>
      </c>
      <c r="G155" s="374">
        <v>504.9</v>
      </c>
      <c r="H155" s="374">
        <v>509.6</v>
      </c>
      <c r="I155" s="374">
        <v>513.4</v>
      </c>
      <c r="J155" s="249">
        <v>522.70000000000005</v>
      </c>
    </row>
    <row r="156" spans="1:10" s="141" customFormat="1" x14ac:dyDescent="0.2">
      <c r="A156" s="1" t="s">
        <v>422</v>
      </c>
      <c r="B156" s="3">
        <v>47</v>
      </c>
      <c r="C156" s="250" t="s">
        <v>423</v>
      </c>
      <c r="D156" s="249">
        <f t="shared" si="2"/>
        <v>489.1</v>
      </c>
      <c r="E156" s="374">
        <v>453.5</v>
      </c>
      <c r="F156" s="374">
        <v>463.3</v>
      </c>
      <c r="G156" s="374">
        <v>479.1</v>
      </c>
      <c r="H156" s="374">
        <v>482.2</v>
      </c>
      <c r="I156" s="374">
        <v>479.5</v>
      </c>
      <c r="J156" s="249">
        <v>489.1</v>
      </c>
    </row>
    <row r="157" spans="1:10" s="141" customFormat="1" x14ac:dyDescent="0.2">
      <c r="A157" s="33" t="s">
        <v>489</v>
      </c>
      <c r="B157" s="33"/>
      <c r="C157" s="34" t="s">
        <v>428</v>
      </c>
      <c r="D157" s="249">
        <f t="shared" si="2"/>
        <v>472.3</v>
      </c>
      <c r="E157" s="374">
        <v>421.7</v>
      </c>
      <c r="F157" s="374">
        <v>438.5</v>
      </c>
      <c r="G157" s="374">
        <v>443.4</v>
      </c>
      <c r="H157" s="374">
        <v>448.5</v>
      </c>
      <c r="I157" s="374">
        <v>454.9</v>
      </c>
      <c r="J157" s="249">
        <v>472.3</v>
      </c>
    </row>
    <row r="158" spans="1:10" s="141" customFormat="1" x14ac:dyDescent="0.2">
      <c r="A158" s="33" t="s">
        <v>490</v>
      </c>
      <c r="B158" s="33"/>
      <c r="C158" s="34" t="s">
        <v>429</v>
      </c>
      <c r="D158" s="249">
        <f t="shared" si="2"/>
        <v>483.2</v>
      </c>
      <c r="E158" s="374">
        <v>451.3</v>
      </c>
      <c r="F158" s="374">
        <v>460</v>
      </c>
      <c r="G158" s="374">
        <v>471</v>
      </c>
      <c r="H158" s="374">
        <v>458.7</v>
      </c>
      <c r="I158" s="374">
        <v>472.1</v>
      </c>
      <c r="J158" s="249">
        <v>483.2</v>
      </c>
    </row>
    <row r="159" spans="1:10" s="141" customFormat="1" x14ac:dyDescent="0.2">
      <c r="A159" s="33" t="s">
        <v>491</v>
      </c>
      <c r="B159" s="33"/>
      <c r="C159" s="34" t="s">
        <v>734</v>
      </c>
      <c r="D159" s="249">
        <f t="shared" si="2"/>
        <v>479.1</v>
      </c>
      <c r="E159" s="374">
        <v>444.3</v>
      </c>
      <c r="F159" s="374">
        <v>452.6</v>
      </c>
      <c r="G159" s="374">
        <v>462.5</v>
      </c>
      <c r="H159" s="374">
        <v>461.7</v>
      </c>
      <c r="I159" s="374">
        <v>465.2</v>
      </c>
      <c r="J159" s="249">
        <v>479.1</v>
      </c>
    </row>
    <row r="160" spans="1:10" s="141" customFormat="1" x14ac:dyDescent="0.2">
      <c r="A160" s="33" t="s">
        <v>492</v>
      </c>
      <c r="B160" s="33"/>
      <c r="C160" s="34" t="s">
        <v>431</v>
      </c>
      <c r="D160" s="249">
        <f t="shared" si="2"/>
        <v>483.4</v>
      </c>
      <c r="E160" s="374">
        <v>450.2</v>
      </c>
      <c r="F160" s="374">
        <v>460.2</v>
      </c>
      <c r="G160" s="374">
        <v>469.8</v>
      </c>
      <c r="H160" s="374">
        <v>468.2</v>
      </c>
      <c r="I160" s="374">
        <v>476.5</v>
      </c>
      <c r="J160" s="249">
        <v>483.4</v>
      </c>
    </row>
    <row r="161" spans="1:10" s="141" customFormat="1" x14ac:dyDescent="0.2">
      <c r="A161" s="33" t="s">
        <v>493</v>
      </c>
      <c r="B161" s="33"/>
      <c r="C161" s="34" t="s">
        <v>432</v>
      </c>
      <c r="D161" s="249">
        <f t="shared" si="2"/>
        <v>483</v>
      </c>
      <c r="E161" s="374">
        <v>449.8</v>
      </c>
      <c r="F161" s="374">
        <v>456.8</v>
      </c>
      <c r="G161" s="374">
        <v>469.2</v>
      </c>
      <c r="H161" s="374">
        <v>465.2</v>
      </c>
      <c r="I161" s="374">
        <v>469.3</v>
      </c>
      <c r="J161" s="249">
        <v>483</v>
      </c>
    </row>
    <row r="162" spans="1:10" s="141" customFormat="1" x14ac:dyDescent="0.2">
      <c r="A162" s="33" t="s">
        <v>494</v>
      </c>
      <c r="B162" s="33"/>
      <c r="C162" s="34" t="s">
        <v>735</v>
      </c>
      <c r="D162" s="249">
        <f t="shared" si="2"/>
        <v>542.70000000000005</v>
      </c>
      <c r="E162" s="374">
        <v>499</v>
      </c>
      <c r="F162" s="374">
        <v>509.5</v>
      </c>
      <c r="G162" s="374">
        <v>523.29999999999995</v>
      </c>
      <c r="H162" s="374">
        <v>525</v>
      </c>
      <c r="I162" s="374">
        <v>531.4</v>
      </c>
      <c r="J162" s="249">
        <v>542.70000000000005</v>
      </c>
    </row>
    <row r="163" spans="1:10" s="141" customFormat="1" x14ac:dyDescent="0.2">
      <c r="A163" s="33" t="s">
        <v>495</v>
      </c>
      <c r="B163" s="33"/>
      <c r="C163" s="34" t="s">
        <v>427</v>
      </c>
      <c r="D163" s="249">
        <f t="shared" si="2"/>
        <v>613.29999999999995</v>
      </c>
      <c r="E163" s="374">
        <v>581.5</v>
      </c>
      <c r="F163" s="374">
        <v>598.20000000000005</v>
      </c>
      <c r="G163" s="374">
        <v>606.4</v>
      </c>
      <c r="H163" s="374">
        <v>608.79999999999995</v>
      </c>
      <c r="I163" s="374">
        <v>613.29999999999995</v>
      </c>
      <c r="J163" s="249">
        <v>613.29999999999995</v>
      </c>
    </row>
    <row r="164" spans="1:10" s="141" customFormat="1" x14ac:dyDescent="0.2">
      <c r="A164" s="33" t="s">
        <v>496</v>
      </c>
      <c r="B164" s="33"/>
      <c r="C164" s="34" t="s">
        <v>426</v>
      </c>
      <c r="D164" s="249">
        <f t="shared" si="2"/>
        <v>559.70000000000005</v>
      </c>
      <c r="E164" s="374">
        <v>524.79999999999995</v>
      </c>
      <c r="F164" s="374">
        <v>536.6</v>
      </c>
      <c r="G164" s="374">
        <v>547.79999999999995</v>
      </c>
      <c r="H164" s="374">
        <v>554.6</v>
      </c>
      <c r="I164" s="374">
        <v>555.79999999999995</v>
      </c>
      <c r="J164" s="249">
        <v>559.70000000000005</v>
      </c>
    </row>
    <row r="165" spans="1:10" s="141" customFormat="1" x14ac:dyDescent="0.2">
      <c r="A165" s="33" t="s">
        <v>497</v>
      </c>
      <c r="B165" s="33"/>
      <c r="C165" s="34" t="s">
        <v>433</v>
      </c>
      <c r="D165" s="249">
        <f t="shared" si="2"/>
        <v>485.1</v>
      </c>
      <c r="E165" s="374">
        <v>451.9</v>
      </c>
      <c r="F165" s="374">
        <v>460</v>
      </c>
      <c r="G165" s="374">
        <v>468.3</v>
      </c>
      <c r="H165" s="374">
        <v>471.5</v>
      </c>
      <c r="I165" s="374">
        <v>477.4</v>
      </c>
      <c r="J165" s="249">
        <v>485.1</v>
      </c>
    </row>
    <row r="166" spans="1:10" s="141" customFormat="1" x14ac:dyDescent="0.2">
      <c r="A166" s="154" t="s">
        <v>498</v>
      </c>
      <c r="B166" s="155">
        <v>64</v>
      </c>
      <c r="C166" s="161" t="s">
        <v>424</v>
      </c>
      <c r="D166" s="249">
        <f t="shared" si="2"/>
        <v>520.70000000000005</v>
      </c>
      <c r="E166" s="374">
        <v>484.5</v>
      </c>
      <c r="F166" s="374">
        <v>495.9</v>
      </c>
      <c r="G166" s="374">
        <v>506</v>
      </c>
      <c r="H166" s="374">
        <v>504.7</v>
      </c>
      <c r="I166" s="374">
        <v>513.20000000000005</v>
      </c>
      <c r="J166" s="249">
        <v>520.70000000000005</v>
      </c>
    </row>
    <row r="167" spans="1:10" s="141" customFormat="1" x14ac:dyDescent="0.2">
      <c r="A167" s="139"/>
      <c r="B167" s="139"/>
      <c r="C167" s="139"/>
      <c r="D167" s="139"/>
      <c r="E167" s="139"/>
      <c r="F167" s="139"/>
    </row>
    <row r="168" spans="1:10" s="141" customFormat="1" x14ac:dyDescent="0.2">
      <c r="A168" s="375" t="s">
        <v>854</v>
      </c>
      <c r="B168" s="139"/>
      <c r="C168" s="139"/>
      <c r="D168" s="139"/>
      <c r="E168" s="139"/>
      <c r="F168" s="139"/>
    </row>
    <row r="169" spans="1:10" s="141" customFormat="1" x14ac:dyDescent="0.2">
      <c r="A169" s="375" t="s">
        <v>855</v>
      </c>
      <c r="B169" s="139"/>
      <c r="C169" s="139"/>
      <c r="D169" s="139"/>
      <c r="E169" s="139"/>
      <c r="F169" s="139"/>
    </row>
    <row r="170" spans="1:10" s="141" customFormat="1" x14ac:dyDescent="0.2">
      <c r="A170" s="375" t="s">
        <v>856</v>
      </c>
      <c r="B170" s="139"/>
      <c r="C170" s="139"/>
      <c r="D170" s="139"/>
      <c r="E170" s="139"/>
      <c r="F170" s="139"/>
    </row>
    <row r="171" spans="1:10" s="141" customFormat="1" x14ac:dyDescent="0.2">
      <c r="A171" s="139"/>
      <c r="B171" s="139"/>
      <c r="C171" s="139"/>
      <c r="D171" s="139"/>
      <c r="E171" s="139"/>
      <c r="F171" s="139"/>
    </row>
    <row r="172" spans="1:10" s="141" customFormat="1" x14ac:dyDescent="0.2">
      <c r="A172" s="334" t="s">
        <v>826</v>
      </c>
      <c r="B172" s="139"/>
      <c r="C172" s="139"/>
      <c r="D172" s="139"/>
      <c r="E172" s="139"/>
      <c r="F172" s="139"/>
    </row>
    <row r="173" spans="1:10" s="141" customFormat="1" x14ac:dyDescent="0.2">
      <c r="A173" s="139"/>
      <c r="B173" s="139"/>
      <c r="C173" s="139"/>
      <c r="D173" s="139"/>
      <c r="E173" s="139"/>
      <c r="F173" s="139"/>
      <c r="H173" s="417"/>
    </row>
    <row r="174" spans="1:10" s="141" customFormat="1" x14ac:dyDescent="0.2">
      <c r="A174" s="139"/>
      <c r="B174" s="139"/>
      <c r="C174" s="139"/>
      <c r="D174" s="139"/>
      <c r="E174" s="139"/>
      <c r="F174" s="139"/>
    </row>
    <row r="175" spans="1:10" s="141" customFormat="1" x14ac:dyDescent="0.2">
      <c r="A175" s="139"/>
      <c r="B175" s="139"/>
      <c r="C175" s="139"/>
      <c r="D175" s="139"/>
      <c r="E175" s="139"/>
      <c r="F175" s="139"/>
    </row>
    <row r="176" spans="1:10" s="141" customFormat="1" x14ac:dyDescent="0.2">
      <c r="A176" s="139"/>
      <c r="B176" s="139"/>
      <c r="C176" s="139"/>
      <c r="D176" s="139"/>
      <c r="E176" s="139"/>
      <c r="F176" s="139"/>
    </row>
    <row r="177" spans="1:6" s="141" customFormat="1" x14ac:dyDescent="0.2">
      <c r="A177" s="139"/>
      <c r="B177" s="139"/>
      <c r="C177" s="139"/>
      <c r="D177" s="139"/>
      <c r="E177" s="139"/>
      <c r="F177" s="139"/>
    </row>
    <row r="178" spans="1:6" s="141" customFormat="1" x14ac:dyDescent="0.2">
      <c r="A178" s="139"/>
      <c r="B178" s="139"/>
      <c r="C178" s="139"/>
      <c r="D178" s="139"/>
      <c r="E178" s="139"/>
      <c r="F178" s="139"/>
    </row>
    <row r="179" spans="1:6" s="141" customFormat="1" x14ac:dyDescent="0.2">
      <c r="A179" s="139"/>
      <c r="B179" s="139"/>
      <c r="C179" s="139"/>
      <c r="D179" s="139"/>
      <c r="E179" s="139"/>
      <c r="F179" s="139"/>
    </row>
    <row r="180" spans="1:6" s="141" customFormat="1" x14ac:dyDescent="0.2">
      <c r="A180" s="139"/>
      <c r="B180" s="139"/>
      <c r="C180" s="139"/>
      <c r="D180" s="139"/>
      <c r="E180" s="139"/>
      <c r="F180" s="139"/>
    </row>
    <row r="181" spans="1:6" s="141" customFormat="1" x14ac:dyDescent="0.2">
      <c r="A181" s="139"/>
      <c r="B181" s="139"/>
      <c r="C181" s="139"/>
      <c r="D181" s="139"/>
      <c r="E181" s="139"/>
      <c r="F181" s="139"/>
    </row>
    <row r="182" spans="1:6" s="141" customFormat="1" x14ac:dyDescent="0.2">
      <c r="A182" s="139"/>
      <c r="B182" s="139"/>
      <c r="C182" s="139"/>
      <c r="D182" s="139"/>
      <c r="E182" s="139"/>
      <c r="F182" s="139"/>
    </row>
    <row r="183" spans="1:6" s="141" customFormat="1" x14ac:dyDescent="0.2">
      <c r="A183" s="139"/>
      <c r="B183" s="139"/>
      <c r="C183" s="139"/>
      <c r="D183" s="139"/>
      <c r="E183" s="139"/>
      <c r="F183" s="139"/>
    </row>
    <row r="184" spans="1:6" s="141" customFormat="1" x14ac:dyDescent="0.2">
      <c r="A184" s="139"/>
      <c r="B184" s="139"/>
      <c r="C184" s="139"/>
      <c r="D184" s="139"/>
      <c r="E184" s="139"/>
      <c r="F184" s="139"/>
    </row>
    <row r="185" spans="1:6" s="141" customFormat="1" x14ac:dyDescent="0.2">
      <c r="A185" s="139"/>
      <c r="B185" s="139"/>
      <c r="C185" s="139"/>
      <c r="D185" s="139"/>
      <c r="E185" s="139"/>
      <c r="F185" s="139"/>
    </row>
    <row r="186" spans="1:6" s="141" customFormat="1" x14ac:dyDescent="0.2">
      <c r="A186" s="139"/>
      <c r="B186" s="139"/>
      <c r="C186" s="139"/>
      <c r="D186" s="139"/>
      <c r="E186" s="139"/>
      <c r="F186" s="139"/>
    </row>
    <row r="187" spans="1:6" s="141" customFormat="1" x14ac:dyDescent="0.2">
      <c r="A187" s="139"/>
      <c r="B187" s="139"/>
      <c r="C187" s="139"/>
      <c r="D187" s="139"/>
      <c r="E187" s="139"/>
      <c r="F187" s="139"/>
    </row>
    <row r="188" spans="1:6" s="141" customFormat="1" x14ac:dyDescent="0.2">
      <c r="A188" s="139"/>
      <c r="B188" s="139"/>
      <c r="C188" s="139"/>
      <c r="D188" s="139"/>
      <c r="E188" s="139"/>
      <c r="F188" s="139"/>
    </row>
    <row r="189" spans="1:6" s="141" customFormat="1" x14ac:dyDescent="0.2">
      <c r="A189" s="139"/>
      <c r="B189" s="139"/>
      <c r="C189" s="139"/>
      <c r="D189" s="139"/>
      <c r="E189" s="139"/>
      <c r="F189" s="139"/>
    </row>
    <row r="190" spans="1:6" s="141" customFormat="1" x14ac:dyDescent="0.2">
      <c r="A190" s="139"/>
      <c r="B190" s="139"/>
      <c r="C190" s="139"/>
      <c r="D190" s="139"/>
      <c r="E190" s="139"/>
      <c r="F190" s="139"/>
    </row>
    <row r="191" spans="1:6" s="141" customFormat="1" x14ac:dyDescent="0.2">
      <c r="A191" s="139"/>
      <c r="B191" s="139"/>
      <c r="C191" s="139"/>
      <c r="D191" s="139"/>
      <c r="E191" s="139"/>
      <c r="F191" s="139"/>
    </row>
    <row r="192" spans="1:6" s="141" customFormat="1" x14ac:dyDescent="0.2">
      <c r="A192" s="139"/>
      <c r="B192" s="139"/>
      <c r="C192" s="139"/>
      <c r="D192" s="139"/>
      <c r="E192" s="139"/>
      <c r="F192" s="139"/>
    </row>
    <row r="193" spans="1:6" s="141" customFormat="1" x14ac:dyDescent="0.2">
      <c r="A193" s="139"/>
      <c r="B193" s="139"/>
      <c r="C193" s="139"/>
      <c r="D193" s="139"/>
      <c r="E193" s="139"/>
      <c r="F193" s="139"/>
    </row>
    <row r="194" spans="1:6" s="141" customFormat="1" x14ac:dyDescent="0.2">
      <c r="A194" s="139"/>
      <c r="B194" s="139"/>
      <c r="C194" s="139"/>
      <c r="D194" s="139"/>
      <c r="E194" s="139"/>
      <c r="F194" s="139"/>
    </row>
    <row r="195" spans="1:6" s="141" customFormat="1" x14ac:dyDescent="0.2">
      <c r="A195" s="139"/>
      <c r="B195" s="139"/>
      <c r="C195" s="139"/>
      <c r="D195" s="139"/>
      <c r="E195" s="139"/>
      <c r="F195" s="139"/>
    </row>
    <row r="196" spans="1:6" s="141" customFormat="1" x14ac:dyDescent="0.2">
      <c r="A196" s="139"/>
      <c r="B196" s="139"/>
      <c r="C196" s="139"/>
      <c r="D196" s="139"/>
      <c r="E196" s="139"/>
      <c r="F196" s="139"/>
    </row>
    <row r="197" spans="1:6" s="141" customFormat="1" x14ac:dyDescent="0.2">
      <c r="A197" s="139"/>
      <c r="B197" s="139"/>
      <c r="C197" s="139"/>
      <c r="D197" s="139"/>
      <c r="E197" s="139"/>
      <c r="F197" s="139"/>
    </row>
    <row r="198" spans="1:6" s="141" customFormat="1" x14ac:dyDescent="0.2">
      <c r="A198" s="139"/>
      <c r="B198" s="139"/>
      <c r="C198" s="139"/>
      <c r="D198" s="139"/>
      <c r="E198" s="139"/>
      <c r="F198" s="139"/>
    </row>
    <row r="199" spans="1:6" s="141" customFormat="1" x14ac:dyDescent="0.2">
      <c r="A199" s="139"/>
      <c r="B199" s="139"/>
      <c r="C199" s="139"/>
      <c r="D199" s="139"/>
      <c r="E199" s="139"/>
      <c r="F199" s="139"/>
    </row>
    <row r="200" spans="1:6" s="141" customFormat="1" x14ac:dyDescent="0.2">
      <c r="A200" s="139"/>
      <c r="B200" s="139"/>
      <c r="C200" s="139"/>
      <c r="D200" s="139"/>
      <c r="E200" s="139"/>
      <c r="F200" s="139"/>
    </row>
    <row r="201" spans="1:6" s="141" customFormat="1" x14ac:dyDescent="0.2">
      <c r="A201" s="139"/>
      <c r="B201" s="139"/>
      <c r="C201" s="139"/>
      <c r="D201" s="139"/>
      <c r="E201" s="139"/>
      <c r="F201" s="139"/>
    </row>
    <row r="202" spans="1:6" s="141" customFormat="1" x14ac:dyDescent="0.2">
      <c r="A202" s="139"/>
      <c r="B202" s="139"/>
      <c r="C202" s="139"/>
      <c r="D202" s="139"/>
      <c r="E202" s="139"/>
      <c r="F202" s="139"/>
    </row>
    <row r="203" spans="1:6" s="141" customFormat="1" x14ac:dyDescent="0.2">
      <c r="A203" s="139"/>
      <c r="B203" s="139"/>
      <c r="C203" s="139"/>
      <c r="D203" s="139"/>
      <c r="E203" s="139"/>
      <c r="F203" s="139"/>
    </row>
    <row r="204" spans="1:6" s="141" customFormat="1" x14ac:dyDescent="0.2">
      <c r="A204" s="139"/>
      <c r="B204" s="139"/>
      <c r="C204" s="139"/>
      <c r="D204" s="139"/>
      <c r="E204" s="139"/>
      <c r="F204" s="139"/>
    </row>
    <row r="205" spans="1:6" s="141" customFormat="1" x14ac:dyDescent="0.2">
      <c r="A205" s="139"/>
      <c r="B205" s="139"/>
      <c r="C205" s="139"/>
      <c r="D205" s="139"/>
      <c r="E205" s="139"/>
      <c r="F205" s="139"/>
    </row>
    <row r="206" spans="1:6" s="141" customFormat="1" x14ac:dyDescent="0.2">
      <c r="A206" s="139"/>
      <c r="B206" s="139"/>
      <c r="C206" s="139"/>
      <c r="D206" s="139"/>
      <c r="E206" s="139"/>
      <c r="F206" s="139"/>
    </row>
    <row r="207" spans="1:6" s="141" customFormat="1" x14ac:dyDescent="0.2">
      <c r="A207" s="139"/>
      <c r="B207" s="139"/>
      <c r="C207" s="139"/>
      <c r="D207" s="139"/>
      <c r="E207" s="139"/>
      <c r="F207" s="139"/>
    </row>
    <row r="208" spans="1:6" s="141" customFormat="1" x14ac:dyDescent="0.2">
      <c r="A208" s="139"/>
      <c r="B208" s="139"/>
      <c r="C208" s="139"/>
      <c r="D208" s="139"/>
      <c r="E208" s="139"/>
      <c r="F208" s="139"/>
    </row>
    <row r="209" spans="1:6" s="141" customFormat="1" x14ac:dyDescent="0.2">
      <c r="A209" s="139"/>
      <c r="B209" s="139"/>
      <c r="C209" s="139"/>
      <c r="D209" s="139"/>
      <c r="E209" s="139"/>
      <c r="F209" s="139"/>
    </row>
    <row r="210" spans="1:6" s="141" customFormat="1" x14ac:dyDescent="0.2">
      <c r="A210" s="139"/>
      <c r="B210" s="139"/>
      <c r="C210" s="139"/>
      <c r="D210" s="139"/>
      <c r="E210" s="139"/>
      <c r="F210" s="139"/>
    </row>
    <row r="211" spans="1:6" s="141" customFormat="1" x14ac:dyDescent="0.2">
      <c r="A211" s="139"/>
      <c r="B211" s="139"/>
      <c r="C211" s="139"/>
      <c r="D211" s="139"/>
      <c r="E211" s="139"/>
      <c r="F211" s="139"/>
    </row>
    <row r="212" spans="1:6" s="141" customFormat="1" x14ac:dyDescent="0.2">
      <c r="A212" s="139"/>
      <c r="B212" s="139"/>
      <c r="C212" s="139"/>
      <c r="D212" s="139"/>
      <c r="E212" s="139"/>
      <c r="F212" s="139"/>
    </row>
    <row r="213" spans="1:6" s="141" customFormat="1" x14ac:dyDescent="0.2">
      <c r="A213" s="139"/>
      <c r="B213" s="139"/>
      <c r="C213" s="139"/>
      <c r="D213" s="139"/>
      <c r="E213" s="139"/>
      <c r="F213" s="139"/>
    </row>
    <row r="214" spans="1:6" s="141" customFormat="1" x14ac:dyDescent="0.2">
      <c r="A214" s="139"/>
      <c r="B214" s="139"/>
      <c r="C214" s="139"/>
      <c r="D214" s="139"/>
      <c r="E214" s="139"/>
      <c r="F214" s="139"/>
    </row>
    <row r="215" spans="1:6" s="141" customFormat="1" x14ac:dyDescent="0.2">
      <c r="A215" s="139"/>
      <c r="B215" s="139"/>
      <c r="C215" s="139"/>
      <c r="D215" s="139"/>
      <c r="E215" s="139"/>
      <c r="F215" s="139"/>
    </row>
    <row r="216" spans="1:6" s="141" customFormat="1" x14ac:dyDescent="0.2">
      <c r="A216" s="139"/>
      <c r="B216" s="139"/>
      <c r="C216" s="139"/>
      <c r="D216" s="139"/>
      <c r="E216" s="139"/>
      <c r="F216" s="139"/>
    </row>
    <row r="217" spans="1:6" s="141" customFormat="1" x14ac:dyDescent="0.2">
      <c r="A217" s="139"/>
      <c r="B217" s="139"/>
      <c r="C217" s="139"/>
      <c r="D217" s="139"/>
      <c r="E217" s="139"/>
      <c r="F217" s="139"/>
    </row>
    <row r="218" spans="1:6" s="141" customFormat="1" x14ac:dyDescent="0.2">
      <c r="A218" s="139"/>
      <c r="B218" s="139"/>
      <c r="C218" s="139"/>
      <c r="D218" s="139"/>
      <c r="E218" s="139"/>
      <c r="F218" s="139"/>
    </row>
    <row r="219" spans="1:6" s="141" customFormat="1" x14ac:dyDescent="0.2">
      <c r="A219" s="139"/>
      <c r="B219" s="139"/>
      <c r="C219" s="139"/>
      <c r="D219" s="139"/>
      <c r="E219" s="139"/>
      <c r="F219" s="139"/>
    </row>
    <row r="220" spans="1:6" s="141" customFormat="1" x14ac:dyDescent="0.2">
      <c r="A220" s="139"/>
      <c r="B220" s="139"/>
      <c r="C220" s="139"/>
      <c r="D220" s="139"/>
      <c r="E220" s="139"/>
      <c r="F220" s="139"/>
    </row>
    <row r="221" spans="1:6" s="141" customFormat="1" x14ac:dyDescent="0.2">
      <c r="A221" s="139"/>
      <c r="B221" s="139"/>
      <c r="C221" s="139"/>
      <c r="D221" s="139"/>
      <c r="E221" s="139"/>
      <c r="F221" s="139"/>
    </row>
    <row r="222" spans="1:6" s="141" customFormat="1" x14ac:dyDescent="0.2">
      <c r="A222" s="139"/>
      <c r="B222" s="139"/>
      <c r="C222" s="139"/>
      <c r="D222" s="139"/>
      <c r="E222" s="139"/>
      <c r="F222" s="139"/>
    </row>
    <row r="223" spans="1:6" s="141" customFormat="1" x14ac:dyDescent="0.2">
      <c r="A223" s="139"/>
      <c r="B223" s="139"/>
      <c r="C223" s="139"/>
      <c r="D223" s="139"/>
      <c r="E223" s="139"/>
      <c r="F223" s="139"/>
    </row>
    <row r="224" spans="1:6" s="141" customFormat="1" x14ac:dyDescent="0.2">
      <c r="A224" s="139"/>
      <c r="B224" s="139"/>
      <c r="C224" s="139"/>
      <c r="D224" s="139"/>
      <c r="E224" s="139"/>
      <c r="F224" s="139"/>
    </row>
    <row r="225" spans="1:6" s="141" customFormat="1" x14ac:dyDescent="0.2">
      <c r="A225" s="139"/>
      <c r="B225" s="139"/>
      <c r="C225" s="139"/>
      <c r="D225" s="139"/>
      <c r="E225" s="139"/>
      <c r="F225" s="139"/>
    </row>
    <row r="226" spans="1:6" s="141" customFormat="1" x14ac:dyDescent="0.2">
      <c r="A226" s="139"/>
      <c r="B226" s="139"/>
      <c r="C226" s="139"/>
      <c r="D226" s="139"/>
      <c r="E226" s="139"/>
      <c r="F226" s="139"/>
    </row>
    <row r="227" spans="1:6" s="141" customFormat="1" x14ac:dyDescent="0.2">
      <c r="A227" s="139"/>
      <c r="B227" s="139"/>
      <c r="C227" s="139"/>
      <c r="D227" s="139"/>
      <c r="E227" s="139"/>
      <c r="F227" s="139"/>
    </row>
    <row r="228" spans="1:6" s="141" customFormat="1" x14ac:dyDescent="0.2">
      <c r="A228" s="139"/>
      <c r="B228" s="139"/>
      <c r="C228" s="139"/>
      <c r="D228" s="139"/>
      <c r="E228" s="139"/>
      <c r="F228" s="139"/>
    </row>
    <row r="229" spans="1:6" s="141" customFormat="1" x14ac:dyDescent="0.2">
      <c r="A229" s="139"/>
      <c r="B229" s="139"/>
      <c r="C229" s="139"/>
      <c r="D229" s="139"/>
      <c r="E229" s="139"/>
      <c r="F229" s="139"/>
    </row>
    <row r="230" spans="1:6" s="141" customFormat="1" x14ac:dyDescent="0.2">
      <c r="A230" s="139"/>
      <c r="B230" s="139"/>
      <c r="C230" s="139"/>
      <c r="D230" s="139"/>
      <c r="E230" s="139"/>
      <c r="F230" s="139"/>
    </row>
    <row r="231" spans="1:6" s="141" customFormat="1" x14ac:dyDescent="0.2">
      <c r="A231" s="139"/>
      <c r="B231" s="139"/>
      <c r="C231" s="139"/>
      <c r="D231" s="139"/>
      <c r="E231" s="139"/>
      <c r="F231" s="139"/>
    </row>
    <row r="232" spans="1:6" s="141" customFormat="1" x14ac:dyDescent="0.2">
      <c r="A232" s="139"/>
      <c r="B232" s="139"/>
      <c r="C232" s="139"/>
      <c r="D232" s="139"/>
      <c r="E232" s="139"/>
      <c r="F232" s="139"/>
    </row>
    <row r="233" spans="1:6" s="141" customFormat="1" x14ac:dyDescent="0.2">
      <c r="A233" s="139"/>
      <c r="B233" s="139"/>
      <c r="C233" s="139"/>
      <c r="D233" s="139"/>
      <c r="E233" s="139"/>
      <c r="F233" s="139"/>
    </row>
    <row r="234" spans="1:6" s="141" customFormat="1" x14ac:dyDescent="0.2">
      <c r="A234" s="139"/>
      <c r="B234" s="139"/>
      <c r="C234" s="139"/>
      <c r="D234" s="139"/>
      <c r="E234" s="139"/>
      <c r="F234" s="139"/>
    </row>
    <row r="235" spans="1:6" s="141" customFormat="1" x14ac:dyDescent="0.2">
      <c r="A235" s="139"/>
      <c r="B235" s="139"/>
      <c r="C235" s="139"/>
      <c r="D235" s="139"/>
      <c r="E235" s="139"/>
      <c r="F235" s="139"/>
    </row>
    <row r="236" spans="1:6" s="141" customFormat="1" x14ac:dyDescent="0.2">
      <c r="A236" s="139"/>
      <c r="B236" s="139"/>
      <c r="C236" s="139"/>
      <c r="D236" s="139"/>
      <c r="E236" s="139"/>
      <c r="F236" s="139"/>
    </row>
    <row r="237" spans="1:6" s="141" customFormat="1" x14ac:dyDescent="0.2">
      <c r="A237" s="139"/>
      <c r="B237" s="139"/>
      <c r="C237" s="139"/>
      <c r="D237" s="139"/>
      <c r="E237" s="139"/>
      <c r="F237" s="139"/>
    </row>
    <row r="238" spans="1:6" s="141" customFormat="1" x14ac:dyDescent="0.2">
      <c r="A238" s="139"/>
      <c r="B238" s="139"/>
      <c r="C238" s="139"/>
      <c r="D238" s="139"/>
      <c r="E238" s="139"/>
      <c r="F238" s="139"/>
    </row>
    <row r="239" spans="1:6" s="141" customFormat="1" x14ac:dyDescent="0.2">
      <c r="A239" s="139"/>
      <c r="B239" s="139"/>
      <c r="C239" s="139"/>
      <c r="D239" s="139"/>
      <c r="E239" s="139"/>
      <c r="F239" s="139"/>
    </row>
    <row r="240" spans="1:6" s="141" customFormat="1" x14ac:dyDescent="0.2">
      <c r="A240" s="139"/>
      <c r="B240" s="139"/>
      <c r="C240" s="139"/>
      <c r="D240" s="139"/>
      <c r="E240" s="139"/>
      <c r="F240" s="139"/>
    </row>
    <row r="241" spans="1:6" s="141" customFormat="1" x14ac:dyDescent="0.2">
      <c r="A241" s="139"/>
      <c r="B241" s="139"/>
      <c r="C241" s="139"/>
      <c r="D241" s="139"/>
      <c r="E241" s="139"/>
      <c r="F241" s="139"/>
    </row>
    <row r="242" spans="1:6" s="141" customFormat="1" x14ac:dyDescent="0.2">
      <c r="A242" s="139"/>
      <c r="B242" s="139"/>
      <c r="C242" s="139"/>
      <c r="D242" s="139"/>
      <c r="E242" s="139"/>
      <c r="F242" s="139"/>
    </row>
    <row r="243" spans="1:6" s="141" customFormat="1" x14ac:dyDescent="0.2">
      <c r="A243" s="139"/>
      <c r="B243" s="139"/>
      <c r="C243" s="139"/>
      <c r="D243" s="139"/>
      <c r="E243" s="139"/>
      <c r="F243" s="139"/>
    </row>
    <row r="244" spans="1:6" s="141" customFormat="1" x14ac:dyDescent="0.2">
      <c r="A244" s="139"/>
      <c r="B244" s="139"/>
      <c r="C244" s="139"/>
      <c r="D244" s="139"/>
      <c r="E244" s="139"/>
      <c r="F244" s="139"/>
    </row>
    <row r="245" spans="1:6" s="141" customFormat="1" x14ac:dyDescent="0.2">
      <c r="A245" s="139"/>
      <c r="B245" s="139"/>
      <c r="C245" s="139"/>
      <c r="D245" s="139"/>
      <c r="E245" s="139"/>
      <c r="F245" s="139"/>
    </row>
    <row r="246" spans="1:6" s="141" customFormat="1" x14ac:dyDescent="0.2">
      <c r="A246" s="139"/>
      <c r="B246" s="139"/>
      <c r="C246" s="139"/>
      <c r="D246" s="139"/>
      <c r="E246" s="139"/>
      <c r="F246" s="139"/>
    </row>
    <row r="247" spans="1:6" s="141" customFormat="1" x14ac:dyDescent="0.2">
      <c r="A247" s="139"/>
      <c r="B247" s="139"/>
      <c r="C247" s="139"/>
      <c r="D247" s="139"/>
      <c r="E247" s="139"/>
      <c r="F247" s="139"/>
    </row>
    <row r="248" spans="1:6" s="141" customFormat="1" x14ac:dyDescent="0.2">
      <c r="A248" s="139"/>
      <c r="B248" s="139"/>
      <c r="C248" s="139"/>
      <c r="D248" s="139"/>
      <c r="E248" s="139"/>
      <c r="F248" s="139"/>
    </row>
    <row r="249" spans="1:6" s="141" customFormat="1" x14ac:dyDescent="0.2">
      <c r="A249" s="139"/>
      <c r="B249" s="139"/>
      <c r="C249" s="139"/>
      <c r="D249" s="139"/>
      <c r="E249" s="139"/>
      <c r="F249" s="139"/>
    </row>
    <row r="250" spans="1:6" s="141" customFormat="1" x14ac:dyDescent="0.2">
      <c r="A250" s="139"/>
      <c r="B250" s="139"/>
      <c r="C250" s="139"/>
      <c r="D250" s="139"/>
      <c r="E250" s="139"/>
      <c r="F250" s="139"/>
    </row>
    <row r="251" spans="1:6" s="141" customFormat="1" x14ac:dyDescent="0.2">
      <c r="A251" s="139"/>
      <c r="B251" s="139"/>
      <c r="C251" s="139"/>
      <c r="D251" s="139"/>
      <c r="E251" s="139"/>
      <c r="F251" s="139"/>
    </row>
    <row r="252" spans="1:6" s="141" customFormat="1" x14ac:dyDescent="0.2">
      <c r="A252" s="139"/>
      <c r="B252" s="139"/>
      <c r="C252" s="139"/>
      <c r="D252" s="139"/>
      <c r="E252" s="139"/>
      <c r="F252" s="139"/>
    </row>
    <row r="253" spans="1:6" s="141" customFormat="1" x14ac:dyDescent="0.2">
      <c r="A253" s="139"/>
      <c r="B253" s="139"/>
      <c r="C253" s="139"/>
      <c r="D253" s="139"/>
      <c r="E253" s="139"/>
      <c r="F253" s="139"/>
    </row>
    <row r="254" spans="1:6" s="141" customFormat="1" x14ac:dyDescent="0.2">
      <c r="A254" s="139"/>
      <c r="B254" s="139"/>
      <c r="C254" s="139"/>
      <c r="D254" s="139"/>
      <c r="E254" s="139"/>
      <c r="F254" s="139"/>
    </row>
    <row r="255" spans="1:6" s="141" customFormat="1" x14ac:dyDescent="0.2">
      <c r="A255" s="139"/>
      <c r="B255" s="139"/>
      <c r="C255" s="139"/>
      <c r="D255" s="139"/>
      <c r="E255" s="139"/>
      <c r="F255" s="139"/>
    </row>
    <row r="256" spans="1:6" s="141" customFormat="1" x14ac:dyDescent="0.2">
      <c r="A256" s="139"/>
      <c r="B256" s="139"/>
      <c r="C256" s="139"/>
      <c r="D256" s="139"/>
      <c r="E256" s="139"/>
      <c r="F256" s="139"/>
    </row>
    <row r="257" spans="1:6" s="141" customFormat="1" x14ac:dyDescent="0.2">
      <c r="A257" s="139"/>
      <c r="B257" s="139"/>
      <c r="C257" s="139"/>
      <c r="D257" s="139"/>
      <c r="E257" s="139"/>
      <c r="F257" s="139"/>
    </row>
    <row r="258" spans="1:6" s="141" customFormat="1" x14ac:dyDescent="0.2">
      <c r="A258" s="139"/>
      <c r="B258" s="139"/>
      <c r="C258" s="139"/>
      <c r="D258" s="139"/>
      <c r="E258" s="139"/>
      <c r="F258" s="139"/>
    </row>
    <row r="259" spans="1:6" s="141" customFormat="1" x14ac:dyDescent="0.2">
      <c r="A259" s="139"/>
      <c r="B259" s="139"/>
      <c r="C259" s="139"/>
      <c r="D259" s="139"/>
      <c r="E259" s="139"/>
      <c r="F259" s="139"/>
    </row>
    <row r="260" spans="1:6" s="141" customFormat="1" x14ac:dyDescent="0.2">
      <c r="A260" s="139"/>
      <c r="B260" s="139"/>
      <c r="C260" s="139"/>
      <c r="D260" s="139"/>
      <c r="E260" s="139"/>
      <c r="F260" s="139"/>
    </row>
    <row r="261" spans="1:6" s="141" customFormat="1" x14ac:dyDescent="0.2">
      <c r="A261" s="139"/>
      <c r="B261" s="139"/>
      <c r="C261" s="139"/>
      <c r="D261" s="139"/>
      <c r="E261" s="139"/>
      <c r="F261" s="139"/>
    </row>
    <row r="262" spans="1:6" s="141" customFormat="1" x14ac:dyDescent="0.2">
      <c r="A262" s="139"/>
      <c r="B262" s="139"/>
      <c r="C262" s="139"/>
      <c r="D262" s="139"/>
      <c r="E262" s="139"/>
      <c r="F262" s="139"/>
    </row>
    <row r="263" spans="1:6" s="141" customFormat="1" x14ac:dyDescent="0.2">
      <c r="A263" s="139"/>
      <c r="B263" s="139"/>
      <c r="C263" s="139"/>
      <c r="D263" s="139"/>
      <c r="E263" s="139"/>
      <c r="F263" s="139"/>
    </row>
    <row r="264" spans="1:6" s="141" customFormat="1" x14ac:dyDescent="0.2">
      <c r="A264" s="139"/>
      <c r="B264" s="139"/>
      <c r="C264" s="139"/>
      <c r="D264" s="139"/>
      <c r="E264" s="139"/>
      <c r="F264" s="139"/>
    </row>
    <row r="265" spans="1:6" s="141" customFormat="1" x14ac:dyDescent="0.2">
      <c r="A265" s="139"/>
      <c r="B265" s="139"/>
      <c r="C265" s="139"/>
      <c r="D265" s="139"/>
      <c r="E265" s="139"/>
      <c r="F265" s="139"/>
    </row>
    <row r="266" spans="1:6" s="141" customFormat="1" x14ac:dyDescent="0.2">
      <c r="A266" s="139"/>
      <c r="B266" s="139"/>
      <c r="C266" s="139"/>
      <c r="D266" s="139"/>
      <c r="E266" s="139"/>
      <c r="F266" s="139"/>
    </row>
    <row r="267" spans="1:6" s="141" customFormat="1" x14ac:dyDescent="0.2">
      <c r="A267" s="139"/>
      <c r="B267" s="139"/>
      <c r="C267" s="139"/>
      <c r="D267" s="139"/>
      <c r="E267" s="139"/>
      <c r="F267" s="139"/>
    </row>
    <row r="268" spans="1:6" s="141" customFormat="1" x14ac:dyDescent="0.2">
      <c r="A268" s="139"/>
      <c r="B268" s="139"/>
      <c r="C268" s="139"/>
      <c r="D268" s="139"/>
      <c r="E268" s="139"/>
      <c r="F268" s="139"/>
    </row>
    <row r="269" spans="1:6" s="141" customFormat="1" x14ac:dyDescent="0.2">
      <c r="A269" s="139"/>
      <c r="B269" s="139"/>
      <c r="C269" s="139"/>
      <c r="D269" s="139"/>
      <c r="E269" s="139"/>
      <c r="F269" s="139"/>
    </row>
    <row r="270" spans="1:6" s="141" customFormat="1" x14ac:dyDescent="0.2">
      <c r="A270" s="139"/>
      <c r="B270" s="139"/>
      <c r="C270" s="139"/>
      <c r="D270" s="139"/>
      <c r="E270" s="139"/>
      <c r="F270" s="139"/>
    </row>
    <row r="271" spans="1:6" s="141" customFormat="1" x14ac:dyDescent="0.2">
      <c r="A271" s="139"/>
      <c r="B271" s="139"/>
      <c r="C271" s="139"/>
      <c r="D271" s="139"/>
      <c r="E271" s="139"/>
      <c r="F271" s="139"/>
    </row>
    <row r="272" spans="1:6" s="141" customFormat="1" x14ac:dyDescent="0.2">
      <c r="A272" s="139"/>
      <c r="B272" s="139"/>
      <c r="C272" s="139"/>
      <c r="D272" s="139"/>
      <c r="E272" s="139"/>
      <c r="F272" s="139"/>
    </row>
    <row r="273" spans="1:6" s="141" customFormat="1" x14ac:dyDescent="0.2">
      <c r="A273" s="139"/>
      <c r="B273" s="139"/>
      <c r="C273" s="139"/>
      <c r="D273" s="139"/>
      <c r="E273" s="139"/>
      <c r="F273" s="139"/>
    </row>
    <row r="274" spans="1:6" s="141" customFormat="1" x14ac:dyDescent="0.2">
      <c r="A274" s="139"/>
      <c r="B274" s="139"/>
      <c r="C274" s="139"/>
      <c r="D274" s="139"/>
      <c r="E274" s="139"/>
      <c r="F274" s="139"/>
    </row>
    <row r="275" spans="1:6" s="141" customFormat="1" x14ac:dyDescent="0.2">
      <c r="A275" s="139"/>
      <c r="B275" s="139"/>
      <c r="C275" s="139"/>
      <c r="D275" s="139"/>
      <c r="E275" s="139"/>
      <c r="F275" s="139"/>
    </row>
    <row r="276" spans="1:6" s="141" customFormat="1" x14ac:dyDescent="0.2">
      <c r="A276" s="139"/>
      <c r="B276" s="139"/>
      <c r="C276" s="139"/>
      <c r="D276" s="139"/>
      <c r="E276" s="139"/>
      <c r="F276" s="139"/>
    </row>
    <row r="277" spans="1:6" s="141" customFormat="1" x14ac:dyDescent="0.2">
      <c r="A277" s="139"/>
      <c r="B277" s="139"/>
      <c r="C277" s="139"/>
      <c r="D277" s="139"/>
      <c r="E277" s="139"/>
      <c r="F277" s="139"/>
    </row>
    <row r="278" spans="1:6" s="141" customFormat="1" x14ac:dyDescent="0.2">
      <c r="A278" s="139"/>
      <c r="B278" s="139"/>
      <c r="C278" s="139"/>
      <c r="D278" s="139"/>
      <c r="E278" s="139"/>
      <c r="F278" s="139"/>
    </row>
    <row r="279" spans="1:6" s="141" customFormat="1" x14ac:dyDescent="0.2">
      <c r="A279" s="139"/>
      <c r="B279" s="139"/>
      <c r="C279" s="139"/>
      <c r="D279" s="139"/>
      <c r="E279" s="139"/>
      <c r="F279" s="139"/>
    </row>
    <row r="280" spans="1:6" s="141" customFormat="1" x14ac:dyDescent="0.2">
      <c r="A280" s="139"/>
      <c r="B280" s="139"/>
      <c r="C280" s="139"/>
      <c r="D280" s="139"/>
      <c r="E280" s="139"/>
      <c r="F280" s="139"/>
    </row>
    <row r="281" spans="1:6" s="141" customFormat="1" x14ac:dyDescent="0.2">
      <c r="A281" s="139"/>
      <c r="B281" s="139"/>
      <c r="C281" s="139"/>
      <c r="D281" s="139"/>
      <c r="E281" s="139"/>
      <c r="F281" s="139"/>
    </row>
    <row r="282" spans="1:6" s="141" customFormat="1" x14ac:dyDescent="0.2">
      <c r="A282" s="139"/>
      <c r="B282" s="139"/>
      <c r="C282" s="139"/>
      <c r="D282" s="139"/>
      <c r="E282" s="139"/>
      <c r="F282" s="139"/>
    </row>
    <row r="283" spans="1:6" s="141" customFormat="1" x14ac:dyDescent="0.2">
      <c r="A283" s="139"/>
      <c r="B283" s="139"/>
      <c r="C283" s="139"/>
      <c r="D283" s="139"/>
      <c r="E283" s="139"/>
      <c r="F283" s="139"/>
    </row>
    <row r="284" spans="1:6" s="141" customFormat="1" x14ac:dyDescent="0.2">
      <c r="A284" s="139"/>
      <c r="B284" s="139"/>
      <c r="C284" s="139"/>
      <c r="D284" s="139"/>
      <c r="E284" s="139"/>
      <c r="F284" s="139"/>
    </row>
    <row r="285" spans="1:6" s="141" customFormat="1" x14ac:dyDescent="0.2">
      <c r="A285" s="139"/>
      <c r="B285" s="139"/>
      <c r="C285" s="139"/>
      <c r="D285" s="139"/>
      <c r="E285" s="139"/>
      <c r="F285" s="139"/>
    </row>
    <row r="286" spans="1:6" s="141" customFormat="1" x14ac:dyDescent="0.2">
      <c r="A286" s="139"/>
      <c r="B286" s="139"/>
      <c r="C286" s="139"/>
      <c r="D286" s="139"/>
      <c r="E286" s="139"/>
      <c r="F286" s="139"/>
    </row>
    <row r="287" spans="1:6" s="141" customFormat="1" x14ac:dyDescent="0.2">
      <c r="A287" s="139"/>
      <c r="B287" s="139"/>
      <c r="C287" s="139"/>
      <c r="D287" s="139"/>
      <c r="E287" s="139"/>
      <c r="F287" s="139"/>
    </row>
    <row r="288" spans="1:6" s="141" customFormat="1" x14ac:dyDescent="0.2">
      <c r="A288" s="139"/>
      <c r="B288" s="139"/>
      <c r="C288" s="139"/>
      <c r="D288" s="139"/>
      <c r="E288" s="139"/>
      <c r="F288" s="139"/>
    </row>
    <row r="289" spans="1:6" s="141" customFormat="1" x14ac:dyDescent="0.2">
      <c r="A289" s="139"/>
      <c r="B289" s="139"/>
      <c r="C289" s="139"/>
      <c r="D289" s="139"/>
      <c r="E289" s="139"/>
      <c r="F289" s="139"/>
    </row>
    <row r="290" spans="1:6" s="141" customFormat="1" x14ac:dyDescent="0.2">
      <c r="A290" s="139"/>
      <c r="B290" s="139"/>
      <c r="C290" s="139"/>
      <c r="D290" s="139"/>
      <c r="E290" s="139"/>
      <c r="F290" s="139"/>
    </row>
    <row r="291" spans="1:6" s="141" customFormat="1" x14ac:dyDescent="0.2">
      <c r="A291" s="139"/>
      <c r="B291" s="139"/>
      <c r="C291" s="139"/>
      <c r="D291" s="139"/>
      <c r="E291" s="139"/>
      <c r="F291" s="139"/>
    </row>
    <row r="292" spans="1:6" s="141" customFormat="1" x14ac:dyDescent="0.2">
      <c r="A292" s="139"/>
      <c r="B292" s="139"/>
      <c r="C292" s="139"/>
      <c r="D292" s="139"/>
      <c r="E292" s="139"/>
      <c r="F292" s="139"/>
    </row>
    <row r="293" spans="1:6" s="141" customFormat="1" x14ac:dyDescent="0.2">
      <c r="A293" s="139"/>
      <c r="B293" s="139"/>
      <c r="C293" s="139"/>
      <c r="D293" s="139"/>
      <c r="E293" s="139"/>
      <c r="F293" s="139"/>
    </row>
    <row r="294" spans="1:6" s="141" customFormat="1" x14ac:dyDescent="0.2">
      <c r="A294" s="139"/>
      <c r="B294" s="139"/>
      <c r="C294" s="139"/>
      <c r="D294" s="139"/>
      <c r="E294" s="139"/>
      <c r="F294" s="139"/>
    </row>
    <row r="295" spans="1:6" s="141" customFormat="1" x14ac:dyDescent="0.2">
      <c r="A295" s="139"/>
      <c r="B295" s="139"/>
      <c r="C295" s="139"/>
      <c r="D295" s="139"/>
      <c r="E295" s="139"/>
      <c r="F295" s="139"/>
    </row>
    <row r="296" spans="1:6" s="141" customFormat="1" x14ac:dyDescent="0.2">
      <c r="A296" s="139"/>
      <c r="B296" s="139"/>
      <c r="C296" s="139"/>
      <c r="D296" s="139"/>
      <c r="E296" s="139"/>
      <c r="F296" s="139"/>
    </row>
    <row r="297" spans="1:6" s="141" customFormat="1" x14ac:dyDescent="0.2">
      <c r="A297" s="139"/>
      <c r="B297" s="139"/>
      <c r="C297" s="139"/>
      <c r="D297" s="139"/>
      <c r="E297" s="139"/>
      <c r="F297" s="139"/>
    </row>
    <row r="298" spans="1:6" s="141" customFormat="1" x14ac:dyDescent="0.2">
      <c r="A298" s="139"/>
      <c r="B298" s="139"/>
      <c r="C298" s="139"/>
      <c r="D298" s="139"/>
      <c r="E298" s="139"/>
      <c r="F298" s="139"/>
    </row>
    <row r="299" spans="1:6" s="141" customFormat="1" x14ac:dyDescent="0.2">
      <c r="A299" s="139"/>
      <c r="B299" s="139"/>
      <c r="C299" s="139"/>
      <c r="D299" s="139"/>
      <c r="E299" s="139"/>
      <c r="F299" s="139"/>
    </row>
    <row r="300" spans="1:6" s="141" customFormat="1" x14ac:dyDescent="0.2">
      <c r="A300" s="139"/>
      <c r="B300" s="139"/>
      <c r="C300" s="139"/>
      <c r="D300" s="139"/>
      <c r="E300" s="139"/>
      <c r="F300" s="139"/>
    </row>
    <row r="301" spans="1:6" s="141" customFormat="1" x14ac:dyDescent="0.2">
      <c r="A301" s="139"/>
      <c r="B301" s="139"/>
      <c r="C301" s="139"/>
      <c r="D301" s="139"/>
      <c r="E301" s="139"/>
      <c r="F301" s="139"/>
    </row>
    <row r="302" spans="1:6" s="141" customFormat="1" x14ac:dyDescent="0.2">
      <c r="A302" s="139"/>
      <c r="B302" s="139"/>
      <c r="C302" s="139"/>
      <c r="D302" s="139"/>
      <c r="E302" s="139"/>
      <c r="F302" s="139"/>
    </row>
    <row r="303" spans="1:6" s="141" customFormat="1" x14ac:dyDescent="0.2">
      <c r="A303" s="139"/>
      <c r="B303" s="139"/>
      <c r="C303" s="139"/>
      <c r="D303" s="139"/>
      <c r="E303" s="139"/>
      <c r="F303" s="139"/>
    </row>
    <row r="304" spans="1:6" s="141" customFormat="1" x14ac:dyDescent="0.2">
      <c r="A304" s="139"/>
      <c r="B304" s="139"/>
      <c r="C304" s="139"/>
      <c r="D304" s="139"/>
      <c r="E304" s="139"/>
      <c r="F304" s="139"/>
    </row>
    <row r="305" spans="1:6" s="141" customFormat="1" x14ac:dyDescent="0.2">
      <c r="A305" s="139"/>
      <c r="B305" s="139"/>
      <c r="C305" s="139"/>
      <c r="D305" s="139"/>
      <c r="E305" s="139"/>
      <c r="F305" s="139"/>
    </row>
    <row r="306" spans="1:6" s="141" customFormat="1" x14ac:dyDescent="0.2">
      <c r="A306" s="139"/>
      <c r="B306" s="139"/>
      <c r="C306" s="139"/>
      <c r="D306" s="139"/>
      <c r="E306" s="139"/>
      <c r="F306" s="139"/>
    </row>
    <row r="307" spans="1:6" s="141" customFormat="1" x14ac:dyDescent="0.2">
      <c r="A307" s="139"/>
      <c r="B307" s="139"/>
      <c r="C307" s="139"/>
      <c r="D307" s="139"/>
      <c r="E307" s="139"/>
      <c r="F307" s="139"/>
    </row>
    <row r="308" spans="1:6" s="141" customFormat="1" x14ac:dyDescent="0.2">
      <c r="A308" s="139"/>
      <c r="B308" s="139"/>
      <c r="C308" s="139"/>
      <c r="D308" s="139"/>
      <c r="E308" s="139"/>
      <c r="F308" s="139"/>
    </row>
    <row r="309" spans="1:6" s="141" customFormat="1" x14ac:dyDescent="0.2">
      <c r="A309" s="139"/>
      <c r="B309" s="139"/>
      <c r="C309" s="139"/>
      <c r="D309" s="139"/>
      <c r="E309" s="139"/>
      <c r="F309" s="139"/>
    </row>
    <row r="310" spans="1:6" s="141" customFormat="1" x14ac:dyDescent="0.2">
      <c r="A310" s="139"/>
      <c r="B310" s="139"/>
      <c r="C310" s="139"/>
      <c r="D310" s="139"/>
      <c r="E310" s="139"/>
      <c r="F310" s="139"/>
    </row>
    <row r="311" spans="1:6" s="141" customFormat="1" x14ac:dyDescent="0.2">
      <c r="A311" s="139"/>
      <c r="B311" s="139"/>
      <c r="C311" s="139"/>
      <c r="D311" s="139"/>
      <c r="E311" s="139"/>
      <c r="F311" s="139"/>
    </row>
    <row r="312" spans="1:6" s="141" customFormat="1" x14ac:dyDescent="0.2">
      <c r="A312" s="139"/>
      <c r="B312" s="139"/>
      <c r="C312" s="139"/>
      <c r="D312" s="139"/>
      <c r="E312" s="139"/>
      <c r="F312" s="139"/>
    </row>
    <row r="313" spans="1:6" s="141" customFormat="1" x14ac:dyDescent="0.2">
      <c r="A313" s="139"/>
      <c r="B313" s="139"/>
      <c r="C313" s="139"/>
      <c r="D313" s="139"/>
      <c r="E313" s="139"/>
      <c r="F313" s="139"/>
    </row>
    <row r="314" spans="1:6" s="141" customFormat="1" x14ac:dyDescent="0.2">
      <c r="A314" s="139"/>
      <c r="B314" s="139"/>
      <c r="C314" s="139"/>
      <c r="D314" s="139"/>
      <c r="E314" s="139"/>
      <c r="F314" s="139"/>
    </row>
    <row r="315" spans="1:6" s="141" customFormat="1" x14ac:dyDescent="0.2">
      <c r="A315" s="139"/>
      <c r="B315" s="139"/>
      <c r="C315" s="139"/>
      <c r="D315" s="139"/>
      <c r="E315" s="139"/>
      <c r="F315" s="139"/>
    </row>
    <row r="316" spans="1:6" s="141" customFormat="1" x14ac:dyDescent="0.2">
      <c r="A316" s="139"/>
      <c r="B316" s="139"/>
      <c r="C316" s="139"/>
      <c r="D316" s="139"/>
      <c r="E316" s="139"/>
      <c r="F316" s="139"/>
    </row>
    <row r="317" spans="1:6" s="141" customFormat="1" x14ac:dyDescent="0.2">
      <c r="A317" s="139"/>
      <c r="B317" s="139"/>
      <c r="C317" s="139"/>
      <c r="D317" s="139"/>
      <c r="E317" s="139"/>
      <c r="F317" s="139"/>
    </row>
    <row r="318" spans="1:6" s="141" customFormat="1" x14ac:dyDescent="0.2">
      <c r="A318" s="139"/>
      <c r="B318" s="139"/>
      <c r="C318" s="139"/>
      <c r="D318" s="139"/>
      <c r="E318" s="139"/>
      <c r="F318" s="139"/>
    </row>
    <row r="319" spans="1:6" s="141" customFormat="1" x14ac:dyDescent="0.2">
      <c r="A319" s="139"/>
      <c r="B319" s="139"/>
      <c r="C319" s="139"/>
      <c r="D319" s="139"/>
      <c r="E319" s="139"/>
      <c r="F319" s="139"/>
    </row>
    <row r="320" spans="1:6" s="141" customFormat="1" x14ac:dyDescent="0.2">
      <c r="A320" s="139"/>
      <c r="B320" s="139"/>
      <c r="C320" s="139"/>
      <c r="D320" s="139"/>
      <c r="E320" s="139"/>
      <c r="F320" s="139"/>
    </row>
    <row r="321" spans="1:6" s="141" customFormat="1" x14ac:dyDescent="0.2">
      <c r="A321" s="139"/>
      <c r="B321" s="139"/>
      <c r="C321" s="139"/>
      <c r="D321" s="139"/>
      <c r="E321" s="139"/>
      <c r="F321" s="139"/>
    </row>
    <row r="322" spans="1:6" s="141" customFormat="1" x14ac:dyDescent="0.2">
      <c r="A322" s="139"/>
      <c r="B322" s="139"/>
      <c r="C322" s="139"/>
      <c r="D322" s="139"/>
      <c r="E322" s="139"/>
      <c r="F322" s="139"/>
    </row>
    <row r="323" spans="1:6" s="141" customFormat="1" x14ac:dyDescent="0.2">
      <c r="A323" s="139"/>
      <c r="B323" s="139"/>
      <c r="C323" s="139"/>
      <c r="D323" s="139"/>
      <c r="E323" s="139"/>
      <c r="F323" s="139"/>
    </row>
    <row r="324" spans="1:6" s="141" customFormat="1" x14ac:dyDescent="0.2">
      <c r="A324" s="139"/>
      <c r="B324" s="139"/>
      <c r="C324" s="139"/>
      <c r="D324" s="139"/>
      <c r="E324" s="139"/>
      <c r="F324" s="139"/>
    </row>
    <row r="325" spans="1:6" s="141" customFormat="1" x14ac:dyDescent="0.2">
      <c r="A325" s="139"/>
      <c r="B325" s="139"/>
      <c r="C325" s="139"/>
      <c r="D325" s="139"/>
      <c r="E325" s="139"/>
      <c r="F325" s="139"/>
    </row>
    <row r="326" spans="1:6" s="141" customFormat="1" x14ac:dyDescent="0.2">
      <c r="A326" s="139"/>
      <c r="B326" s="139"/>
      <c r="C326" s="139"/>
      <c r="D326" s="139"/>
      <c r="E326" s="139"/>
      <c r="F326" s="139"/>
    </row>
    <row r="327" spans="1:6" s="141" customFormat="1" x14ac:dyDescent="0.2">
      <c r="A327" s="139"/>
      <c r="B327" s="139"/>
      <c r="C327" s="139"/>
      <c r="D327" s="139"/>
      <c r="E327" s="139"/>
      <c r="F327" s="139"/>
    </row>
    <row r="328" spans="1:6" s="141" customFormat="1" x14ac:dyDescent="0.2">
      <c r="A328" s="139"/>
      <c r="B328" s="139"/>
      <c r="C328" s="139"/>
      <c r="D328" s="139"/>
      <c r="E328" s="139"/>
      <c r="F328" s="139"/>
    </row>
    <row r="329" spans="1:6" s="141" customFormat="1" x14ac:dyDescent="0.2">
      <c r="A329" s="139"/>
      <c r="B329" s="139"/>
      <c r="C329" s="139"/>
      <c r="D329" s="139"/>
      <c r="E329" s="139"/>
      <c r="F329" s="139"/>
    </row>
    <row r="330" spans="1:6" s="141" customFormat="1" x14ac:dyDescent="0.2">
      <c r="A330" s="139"/>
      <c r="B330" s="139"/>
      <c r="C330" s="139"/>
      <c r="D330" s="139"/>
      <c r="E330" s="139"/>
      <c r="F330" s="139"/>
    </row>
    <row r="331" spans="1:6" s="141" customFormat="1" x14ac:dyDescent="0.2">
      <c r="A331" s="139"/>
      <c r="B331" s="139"/>
      <c r="C331" s="139"/>
      <c r="D331" s="139"/>
      <c r="E331" s="139"/>
      <c r="F331" s="139"/>
    </row>
    <row r="332" spans="1:6" s="141" customFormat="1" x14ac:dyDescent="0.2">
      <c r="A332" s="139"/>
      <c r="B332" s="139"/>
      <c r="C332" s="139"/>
      <c r="D332" s="139"/>
      <c r="E332" s="139"/>
      <c r="F332" s="139"/>
    </row>
    <row r="333" spans="1:6" s="141" customFormat="1" x14ac:dyDescent="0.2">
      <c r="A333" s="139"/>
      <c r="B333" s="139"/>
      <c r="C333" s="139"/>
      <c r="D333" s="139"/>
      <c r="E333" s="139"/>
      <c r="F333" s="139"/>
    </row>
    <row r="334" spans="1:6" s="141" customFormat="1" x14ac:dyDescent="0.2">
      <c r="A334" s="139"/>
      <c r="B334" s="139"/>
      <c r="C334" s="139"/>
      <c r="D334" s="139"/>
      <c r="E334" s="139"/>
      <c r="F334" s="139"/>
    </row>
    <row r="335" spans="1:6" s="141" customFormat="1" x14ac:dyDescent="0.2">
      <c r="A335" s="139"/>
      <c r="B335" s="139"/>
      <c r="C335" s="139"/>
      <c r="D335" s="139"/>
      <c r="E335" s="139"/>
      <c r="F335" s="139"/>
    </row>
    <row r="336" spans="1:6" s="141" customFormat="1" x14ac:dyDescent="0.2">
      <c r="A336" s="139"/>
      <c r="B336" s="139"/>
      <c r="C336" s="139"/>
      <c r="D336" s="139"/>
      <c r="E336" s="139"/>
      <c r="F336" s="139"/>
    </row>
    <row r="337" spans="1:6" s="141" customFormat="1" x14ac:dyDescent="0.2">
      <c r="A337" s="139"/>
      <c r="B337" s="139"/>
      <c r="C337" s="139"/>
      <c r="D337" s="139"/>
      <c r="E337" s="139"/>
      <c r="F337" s="139"/>
    </row>
    <row r="338" spans="1:6" s="141" customFormat="1" x14ac:dyDescent="0.2">
      <c r="A338" s="139"/>
      <c r="B338" s="139"/>
      <c r="C338" s="139"/>
      <c r="D338" s="139"/>
      <c r="E338" s="139"/>
      <c r="F338" s="139"/>
    </row>
    <row r="339" spans="1:6" s="141" customFormat="1" x14ac:dyDescent="0.2">
      <c r="A339" s="139"/>
      <c r="B339" s="139"/>
      <c r="C339" s="139"/>
      <c r="D339" s="139"/>
      <c r="E339" s="139"/>
      <c r="F339" s="139"/>
    </row>
    <row r="340" spans="1:6" s="141" customFormat="1" x14ac:dyDescent="0.2">
      <c r="A340" s="139"/>
      <c r="B340" s="139"/>
      <c r="C340" s="139"/>
      <c r="D340" s="139"/>
      <c r="E340" s="139"/>
      <c r="F340" s="139"/>
    </row>
    <row r="341" spans="1:6" s="141" customFormat="1" x14ac:dyDescent="0.2">
      <c r="A341" s="139"/>
      <c r="B341" s="139"/>
      <c r="C341" s="139"/>
      <c r="D341" s="139"/>
      <c r="E341" s="139"/>
      <c r="F341" s="139"/>
    </row>
    <row r="342" spans="1:6" s="141" customFormat="1" x14ac:dyDescent="0.2">
      <c r="A342" s="139"/>
      <c r="B342" s="139"/>
      <c r="C342" s="139"/>
      <c r="D342" s="139"/>
      <c r="E342" s="139"/>
      <c r="F342" s="139"/>
    </row>
    <row r="343" spans="1:6" s="141" customFormat="1" x14ac:dyDescent="0.2">
      <c r="A343" s="139"/>
      <c r="B343" s="139"/>
      <c r="C343" s="139"/>
      <c r="D343" s="139"/>
      <c r="E343" s="139"/>
      <c r="F343" s="139"/>
    </row>
    <row r="344" spans="1:6" s="141" customFormat="1" x14ac:dyDescent="0.2">
      <c r="A344" s="139"/>
      <c r="B344" s="139"/>
      <c r="C344" s="139"/>
      <c r="D344" s="139"/>
      <c r="E344" s="139"/>
      <c r="F344" s="139"/>
    </row>
    <row r="345" spans="1:6" s="141" customFormat="1" x14ac:dyDescent="0.2">
      <c r="A345" s="139"/>
      <c r="B345" s="139"/>
      <c r="C345" s="139"/>
      <c r="D345" s="139"/>
      <c r="E345" s="139"/>
      <c r="F345" s="139"/>
    </row>
    <row r="346" spans="1:6" s="141" customFormat="1" x14ac:dyDescent="0.2">
      <c r="A346" s="139"/>
      <c r="B346" s="139"/>
      <c r="C346" s="139"/>
      <c r="D346" s="139"/>
      <c r="E346" s="139"/>
      <c r="F346" s="139"/>
    </row>
    <row r="347" spans="1:6" s="141" customFormat="1" x14ac:dyDescent="0.2">
      <c r="A347" s="139"/>
      <c r="B347" s="139"/>
      <c r="C347" s="139"/>
      <c r="D347" s="139"/>
      <c r="E347" s="139"/>
      <c r="F347" s="139"/>
    </row>
    <row r="348" spans="1:6" s="141" customFormat="1" x14ac:dyDescent="0.2">
      <c r="A348" s="139"/>
      <c r="B348" s="139"/>
      <c r="C348" s="139"/>
      <c r="D348" s="139"/>
      <c r="E348" s="139"/>
      <c r="F348" s="139"/>
    </row>
    <row r="349" spans="1:6" s="141" customFormat="1" x14ac:dyDescent="0.2">
      <c r="A349" s="139"/>
      <c r="B349" s="139"/>
      <c r="C349" s="139"/>
      <c r="D349" s="139"/>
      <c r="E349" s="139"/>
      <c r="F349" s="139"/>
    </row>
    <row r="350" spans="1:6" s="141" customFormat="1" x14ac:dyDescent="0.2">
      <c r="A350" s="139"/>
      <c r="B350" s="139"/>
      <c r="C350" s="139"/>
      <c r="D350" s="139"/>
      <c r="E350" s="139"/>
      <c r="F350" s="139"/>
    </row>
    <row r="351" spans="1:6" s="141" customFormat="1" x14ac:dyDescent="0.2">
      <c r="A351" s="139"/>
      <c r="B351" s="139"/>
      <c r="C351" s="139"/>
      <c r="D351" s="139"/>
      <c r="E351" s="139"/>
      <c r="F351" s="139"/>
    </row>
    <row r="352" spans="1:6" s="141" customFormat="1" x14ac:dyDescent="0.2">
      <c r="A352" s="139"/>
      <c r="B352" s="139"/>
      <c r="C352" s="139"/>
      <c r="D352" s="139"/>
      <c r="E352" s="139"/>
      <c r="F352" s="139"/>
    </row>
    <row r="353" spans="1:6" s="141" customFormat="1" x14ac:dyDescent="0.2">
      <c r="A353" s="139"/>
      <c r="B353" s="139"/>
      <c r="C353" s="139"/>
      <c r="D353" s="139"/>
      <c r="E353" s="139"/>
      <c r="F353" s="139"/>
    </row>
    <row r="354" spans="1:6" s="141" customFormat="1" x14ac:dyDescent="0.2">
      <c r="A354" s="139"/>
      <c r="B354" s="139"/>
      <c r="C354" s="139"/>
      <c r="D354" s="139"/>
      <c r="E354" s="139"/>
      <c r="F354" s="139"/>
    </row>
    <row r="355" spans="1:6" s="141" customFormat="1" x14ac:dyDescent="0.2">
      <c r="A355" s="139"/>
      <c r="B355" s="139"/>
      <c r="C355" s="139"/>
      <c r="D355" s="139"/>
      <c r="E355" s="139"/>
      <c r="F355" s="139"/>
    </row>
    <row r="356" spans="1:6" s="141" customFormat="1" x14ac:dyDescent="0.2">
      <c r="A356" s="139"/>
      <c r="B356" s="139"/>
      <c r="C356" s="139"/>
      <c r="D356" s="139"/>
      <c r="E356" s="139"/>
      <c r="F356" s="139"/>
    </row>
    <row r="357" spans="1:6" s="141" customFormat="1" x14ac:dyDescent="0.2">
      <c r="A357" s="139"/>
      <c r="B357" s="139"/>
      <c r="C357" s="139"/>
      <c r="D357" s="139"/>
      <c r="E357" s="139"/>
      <c r="F357" s="139"/>
    </row>
    <row r="358" spans="1:6" s="141" customFormat="1" x14ac:dyDescent="0.2">
      <c r="A358" s="139"/>
      <c r="B358" s="139"/>
      <c r="C358" s="139"/>
      <c r="D358" s="139"/>
      <c r="E358" s="139"/>
      <c r="F358" s="139"/>
    </row>
    <row r="359" spans="1:6" s="141" customFormat="1" x14ac:dyDescent="0.2">
      <c r="A359" s="139"/>
      <c r="B359" s="139"/>
      <c r="C359" s="139"/>
      <c r="D359" s="139"/>
      <c r="E359" s="139"/>
      <c r="F359" s="139"/>
    </row>
    <row r="360" spans="1:6" s="141" customFormat="1" x14ac:dyDescent="0.2">
      <c r="A360" s="139"/>
      <c r="B360" s="139"/>
      <c r="C360" s="139"/>
      <c r="D360" s="139"/>
      <c r="E360" s="139"/>
      <c r="F360" s="139"/>
    </row>
    <row r="361" spans="1:6" s="141" customFormat="1" x14ac:dyDescent="0.2">
      <c r="A361" s="139"/>
      <c r="B361" s="139"/>
      <c r="C361" s="139"/>
      <c r="D361" s="139"/>
      <c r="E361" s="139"/>
      <c r="F361" s="139"/>
    </row>
    <row r="362" spans="1:6" s="141" customFormat="1" x14ac:dyDescent="0.2">
      <c r="A362" s="139"/>
      <c r="B362" s="139"/>
      <c r="C362" s="139"/>
      <c r="D362" s="139"/>
      <c r="E362" s="139"/>
      <c r="F362" s="139"/>
    </row>
    <row r="363" spans="1:6" s="141" customFormat="1" x14ac:dyDescent="0.2">
      <c r="A363" s="139"/>
      <c r="B363" s="139"/>
      <c r="C363" s="139"/>
      <c r="D363" s="139"/>
      <c r="E363" s="139"/>
      <c r="F363" s="139"/>
    </row>
    <row r="364" spans="1:6" s="141" customFormat="1" x14ac:dyDescent="0.2">
      <c r="A364" s="139"/>
      <c r="B364" s="139"/>
      <c r="C364" s="139"/>
      <c r="D364" s="139"/>
      <c r="E364" s="139"/>
      <c r="F364" s="139"/>
    </row>
    <row r="365" spans="1:6" s="141" customFormat="1" x14ac:dyDescent="0.2">
      <c r="A365" s="139"/>
      <c r="B365" s="139"/>
      <c r="C365" s="139"/>
      <c r="D365" s="139"/>
      <c r="E365" s="139"/>
      <c r="F365" s="139"/>
    </row>
    <row r="366" spans="1:6" s="141" customFormat="1" x14ac:dyDescent="0.2">
      <c r="A366" s="139"/>
      <c r="B366" s="139"/>
      <c r="C366" s="139"/>
      <c r="D366" s="139"/>
      <c r="E366" s="139"/>
      <c r="F366" s="139"/>
    </row>
    <row r="367" spans="1:6" s="141" customFormat="1" x14ac:dyDescent="0.2">
      <c r="A367" s="139"/>
      <c r="B367" s="139"/>
      <c r="C367" s="139"/>
      <c r="D367" s="139"/>
      <c r="E367" s="139"/>
      <c r="F367" s="139"/>
    </row>
    <row r="368" spans="1:6" s="141" customFormat="1" x14ac:dyDescent="0.2">
      <c r="A368" s="139"/>
      <c r="B368" s="139"/>
      <c r="C368" s="139"/>
      <c r="D368" s="139"/>
      <c r="E368" s="139"/>
      <c r="F368" s="139"/>
    </row>
    <row r="369" spans="1:6" s="141" customFormat="1" x14ac:dyDescent="0.2">
      <c r="A369" s="139"/>
      <c r="B369" s="139"/>
      <c r="C369" s="139"/>
      <c r="D369" s="139"/>
      <c r="E369" s="139"/>
      <c r="F369" s="139"/>
    </row>
    <row r="370" spans="1:6" s="141" customFormat="1" x14ac:dyDescent="0.2">
      <c r="A370" s="139"/>
      <c r="B370" s="139"/>
      <c r="C370" s="139"/>
      <c r="D370" s="139"/>
      <c r="E370" s="139"/>
      <c r="F370" s="139"/>
    </row>
    <row r="371" spans="1:6" s="141" customFormat="1" x14ac:dyDescent="0.2">
      <c r="A371" s="139"/>
      <c r="B371" s="139"/>
      <c r="C371" s="139"/>
      <c r="D371" s="139"/>
      <c r="E371" s="139"/>
      <c r="F371" s="139"/>
    </row>
    <row r="372" spans="1:6" s="141" customFormat="1" x14ac:dyDescent="0.2">
      <c r="A372" s="139"/>
      <c r="B372" s="139"/>
      <c r="C372" s="139"/>
      <c r="D372" s="139"/>
      <c r="E372" s="139"/>
      <c r="F372" s="139"/>
    </row>
    <row r="373" spans="1:6" s="141" customFormat="1" x14ac:dyDescent="0.2">
      <c r="A373" s="139"/>
      <c r="B373" s="139"/>
      <c r="C373" s="139"/>
      <c r="D373" s="139"/>
      <c r="E373" s="139"/>
      <c r="F373" s="139"/>
    </row>
    <row r="374" spans="1:6" s="141" customFormat="1" x14ac:dyDescent="0.2">
      <c r="A374" s="139"/>
      <c r="B374" s="139"/>
      <c r="C374" s="139"/>
      <c r="D374" s="139"/>
      <c r="E374" s="139"/>
      <c r="F374" s="139"/>
    </row>
    <row r="375" spans="1:6" s="141" customFormat="1" x14ac:dyDescent="0.2">
      <c r="A375" s="139"/>
      <c r="B375" s="139"/>
      <c r="C375" s="139"/>
      <c r="D375" s="139"/>
      <c r="E375" s="139"/>
      <c r="F375" s="139"/>
    </row>
    <row r="376" spans="1:6" s="141" customFormat="1" x14ac:dyDescent="0.2">
      <c r="A376" s="139"/>
      <c r="B376" s="139"/>
      <c r="C376" s="139"/>
      <c r="D376" s="139"/>
      <c r="E376" s="139"/>
      <c r="F376" s="139"/>
    </row>
    <row r="377" spans="1:6" s="141" customFormat="1" x14ac:dyDescent="0.2">
      <c r="A377" s="139"/>
      <c r="B377" s="139"/>
      <c r="C377" s="139"/>
      <c r="D377" s="139"/>
      <c r="E377" s="139"/>
      <c r="F377" s="139"/>
    </row>
    <row r="378" spans="1:6" s="141" customFormat="1" x14ac:dyDescent="0.2">
      <c r="A378" s="139"/>
      <c r="B378" s="139"/>
      <c r="C378" s="139"/>
      <c r="D378" s="139"/>
      <c r="E378" s="139"/>
      <c r="F378" s="139"/>
    </row>
    <row r="379" spans="1:6" s="141" customFormat="1" x14ac:dyDescent="0.2">
      <c r="A379" s="139"/>
      <c r="B379" s="139"/>
      <c r="C379" s="139"/>
      <c r="D379" s="139"/>
      <c r="E379" s="139"/>
      <c r="F379" s="139"/>
    </row>
    <row r="380" spans="1:6" s="141" customFormat="1" x14ac:dyDescent="0.2">
      <c r="A380" s="139"/>
      <c r="B380" s="139"/>
      <c r="C380" s="139"/>
      <c r="D380" s="139"/>
      <c r="E380" s="139"/>
      <c r="F380" s="139"/>
    </row>
    <row r="381" spans="1:6" s="141" customFormat="1" x14ac:dyDescent="0.2">
      <c r="A381" s="139"/>
      <c r="B381" s="139"/>
      <c r="C381" s="139"/>
      <c r="D381" s="139"/>
      <c r="E381" s="139"/>
      <c r="F381" s="139"/>
    </row>
    <row r="382" spans="1:6" s="141" customFormat="1" x14ac:dyDescent="0.2">
      <c r="A382" s="139"/>
      <c r="B382" s="139"/>
      <c r="C382" s="139"/>
      <c r="D382" s="139"/>
      <c r="E382" s="139"/>
      <c r="F382" s="139"/>
    </row>
    <row r="383" spans="1:6" s="141" customFormat="1" x14ac:dyDescent="0.2">
      <c r="A383" s="139"/>
      <c r="B383" s="139"/>
      <c r="C383" s="139"/>
      <c r="D383" s="139"/>
      <c r="E383" s="139"/>
      <c r="F383" s="139"/>
    </row>
    <row r="384" spans="1:6" s="141" customFormat="1" x14ac:dyDescent="0.2">
      <c r="A384" s="139"/>
      <c r="B384" s="139"/>
      <c r="C384" s="139"/>
      <c r="D384" s="139"/>
      <c r="E384" s="139"/>
      <c r="F384" s="139"/>
    </row>
    <row r="385" spans="1:6" s="141" customFormat="1" x14ac:dyDescent="0.2">
      <c r="A385" s="139"/>
      <c r="B385" s="139"/>
      <c r="C385" s="139"/>
      <c r="D385" s="139"/>
      <c r="E385" s="139"/>
      <c r="F385" s="139"/>
    </row>
    <row r="386" spans="1:6" s="141" customFormat="1" x14ac:dyDescent="0.2">
      <c r="A386" s="139"/>
      <c r="B386" s="139"/>
      <c r="C386" s="139"/>
      <c r="D386" s="139"/>
      <c r="E386" s="139"/>
      <c r="F386" s="139"/>
    </row>
    <row r="387" spans="1:6" s="141" customFormat="1" x14ac:dyDescent="0.2">
      <c r="A387" s="139"/>
      <c r="B387" s="139"/>
      <c r="C387" s="139"/>
      <c r="D387" s="139"/>
      <c r="E387" s="139"/>
      <c r="F387" s="139"/>
    </row>
    <row r="388" spans="1:6" s="141" customFormat="1" x14ac:dyDescent="0.2">
      <c r="A388" s="139"/>
      <c r="B388" s="139"/>
      <c r="C388" s="139"/>
      <c r="D388" s="139"/>
      <c r="E388" s="139"/>
      <c r="F388" s="139"/>
    </row>
    <row r="389" spans="1:6" s="141" customFormat="1" x14ac:dyDescent="0.2">
      <c r="A389" s="139"/>
      <c r="B389" s="139"/>
      <c r="C389" s="139"/>
      <c r="D389" s="139"/>
      <c r="E389" s="139"/>
      <c r="F389" s="139"/>
    </row>
    <row r="390" spans="1:6" s="141" customFormat="1" x14ac:dyDescent="0.2">
      <c r="A390" s="139"/>
      <c r="B390" s="139"/>
      <c r="C390" s="139"/>
      <c r="D390" s="139"/>
      <c r="E390" s="139"/>
      <c r="F390" s="139"/>
    </row>
    <row r="391" spans="1:6" s="141" customFormat="1" x14ac:dyDescent="0.2">
      <c r="A391" s="139"/>
      <c r="B391" s="139"/>
      <c r="C391" s="139"/>
      <c r="D391" s="139"/>
      <c r="E391" s="139"/>
      <c r="F391" s="139"/>
    </row>
    <row r="392" spans="1:6" s="141" customFormat="1" x14ac:dyDescent="0.2">
      <c r="A392" s="139"/>
      <c r="B392" s="139"/>
      <c r="C392" s="139"/>
      <c r="D392" s="139"/>
      <c r="E392" s="139"/>
      <c r="F392" s="139"/>
    </row>
    <row r="393" spans="1:6" s="141" customFormat="1" x14ac:dyDescent="0.2">
      <c r="A393" s="139"/>
      <c r="B393" s="139"/>
      <c r="C393" s="139"/>
      <c r="D393" s="139"/>
      <c r="E393" s="139"/>
      <c r="F393" s="139"/>
    </row>
    <row r="394" spans="1:6" s="141" customFormat="1" x14ac:dyDescent="0.2">
      <c r="A394" s="139"/>
      <c r="B394" s="139"/>
      <c r="C394" s="139"/>
      <c r="D394" s="139"/>
      <c r="E394" s="139"/>
      <c r="F394" s="139"/>
    </row>
    <row r="395" spans="1:6" s="141" customFormat="1" x14ac:dyDescent="0.2">
      <c r="A395" s="139"/>
      <c r="B395" s="139"/>
      <c r="C395" s="139"/>
      <c r="D395" s="139"/>
      <c r="E395" s="139"/>
      <c r="F395" s="139"/>
    </row>
    <row r="396" spans="1:6" s="141" customFormat="1" x14ac:dyDescent="0.2">
      <c r="A396" s="139"/>
      <c r="B396" s="139"/>
      <c r="C396" s="139"/>
      <c r="D396" s="139"/>
      <c r="E396" s="139"/>
      <c r="F396" s="139"/>
    </row>
    <row r="397" spans="1:6" s="141" customFormat="1" x14ac:dyDescent="0.2">
      <c r="A397" s="139"/>
      <c r="B397" s="139"/>
      <c r="C397" s="139"/>
      <c r="D397" s="139"/>
      <c r="E397" s="139"/>
      <c r="F397" s="139"/>
    </row>
    <row r="398" spans="1:6" s="141" customFormat="1" x14ac:dyDescent="0.2">
      <c r="A398" s="139"/>
      <c r="B398" s="139"/>
      <c r="C398" s="139"/>
      <c r="D398" s="139"/>
      <c r="E398" s="139"/>
      <c r="F398" s="139"/>
    </row>
    <row r="399" spans="1:6" s="141" customFormat="1" x14ac:dyDescent="0.2">
      <c r="A399" s="139"/>
      <c r="B399" s="139"/>
      <c r="C399" s="139"/>
      <c r="D399" s="139"/>
      <c r="E399" s="139"/>
      <c r="F399" s="139"/>
    </row>
    <row r="400" spans="1:6" s="141" customFormat="1" x14ac:dyDescent="0.2">
      <c r="A400" s="139"/>
      <c r="B400" s="139"/>
      <c r="C400" s="139"/>
      <c r="D400" s="139"/>
      <c r="E400" s="139"/>
      <c r="F400" s="139"/>
    </row>
    <row r="401" spans="1:6" s="141" customFormat="1" x14ac:dyDescent="0.2">
      <c r="A401" s="139"/>
      <c r="B401" s="139"/>
      <c r="C401" s="139"/>
      <c r="D401" s="139"/>
      <c r="E401" s="139"/>
      <c r="F401" s="139"/>
    </row>
    <row r="402" spans="1:6" s="141" customFormat="1" x14ac:dyDescent="0.2">
      <c r="A402" s="139"/>
      <c r="B402" s="139"/>
      <c r="C402" s="139"/>
      <c r="D402" s="139"/>
      <c r="E402" s="139"/>
      <c r="F402" s="139"/>
    </row>
    <row r="403" spans="1:6" s="141" customFormat="1" x14ac:dyDescent="0.2">
      <c r="A403" s="139"/>
      <c r="B403" s="139"/>
      <c r="C403" s="139"/>
      <c r="D403" s="139"/>
      <c r="E403" s="139"/>
      <c r="F403" s="139"/>
    </row>
    <row r="404" spans="1:6" s="141" customFormat="1" x14ac:dyDescent="0.2">
      <c r="A404" s="139"/>
      <c r="B404" s="139"/>
      <c r="C404" s="139"/>
      <c r="D404" s="139"/>
      <c r="E404" s="139"/>
      <c r="F404" s="139"/>
    </row>
    <row r="405" spans="1:6" s="141" customFormat="1" x14ac:dyDescent="0.2">
      <c r="A405" s="139"/>
      <c r="B405" s="139"/>
      <c r="C405" s="139"/>
      <c r="D405" s="139"/>
      <c r="E405" s="139"/>
      <c r="F405" s="139"/>
    </row>
    <row r="406" spans="1:6" s="141" customFormat="1" x14ac:dyDescent="0.2">
      <c r="A406" s="139"/>
      <c r="B406" s="139"/>
      <c r="C406" s="139"/>
      <c r="D406" s="139"/>
      <c r="E406" s="139"/>
      <c r="F406" s="139"/>
    </row>
    <row r="407" spans="1:6" s="141" customFormat="1" x14ac:dyDescent="0.2">
      <c r="A407" s="139"/>
      <c r="B407" s="139"/>
      <c r="C407" s="139"/>
      <c r="D407" s="139"/>
      <c r="E407" s="139"/>
      <c r="F407" s="139"/>
    </row>
    <row r="408" spans="1:6" s="141" customFormat="1" x14ac:dyDescent="0.2">
      <c r="A408" s="139"/>
      <c r="B408" s="139"/>
      <c r="C408" s="139"/>
      <c r="D408" s="139"/>
      <c r="E408" s="139"/>
      <c r="F408" s="139"/>
    </row>
    <row r="409" spans="1:6" s="141" customFormat="1" x14ac:dyDescent="0.2">
      <c r="A409" s="139"/>
      <c r="B409" s="139"/>
      <c r="C409" s="139"/>
      <c r="D409" s="139"/>
      <c r="E409" s="139"/>
      <c r="F409" s="139"/>
    </row>
    <row r="410" spans="1:6" s="141" customFormat="1" x14ac:dyDescent="0.2">
      <c r="A410" s="139"/>
      <c r="B410" s="139"/>
      <c r="C410" s="139"/>
      <c r="D410" s="139"/>
      <c r="E410" s="139"/>
      <c r="F410" s="139"/>
    </row>
    <row r="411" spans="1:6" s="141" customFormat="1" x14ac:dyDescent="0.2">
      <c r="A411" s="139"/>
      <c r="B411" s="139"/>
      <c r="C411" s="139"/>
      <c r="D411" s="139"/>
      <c r="E411" s="139"/>
      <c r="F411" s="139"/>
    </row>
    <row r="412" spans="1:6" s="141" customFormat="1" x14ac:dyDescent="0.2">
      <c r="A412" s="139"/>
      <c r="B412" s="139"/>
      <c r="C412" s="139"/>
      <c r="D412" s="139"/>
      <c r="E412" s="139"/>
      <c r="F412" s="139"/>
    </row>
    <row r="413" spans="1:6" s="141" customFormat="1" x14ac:dyDescent="0.2">
      <c r="A413" s="139"/>
      <c r="B413" s="139"/>
      <c r="C413" s="139"/>
      <c r="D413" s="139"/>
      <c r="E413" s="139"/>
      <c r="F413" s="139"/>
    </row>
    <row r="414" spans="1:6" s="141" customFormat="1" x14ac:dyDescent="0.2">
      <c r="A414" s="139"/>
      <c r="B414" s="139"/>
      <c r="C414" s="139"/>
      <c r="D414" s="139"/>
      <c r="E414" s="139"/>
      <c r="F414" s="139"/>
    </row>
    <row r="415" spans="1:6" s="141" customFormat="1" x14ac:dyDescent="0.2">
      <c r="A415" s="139"/>
      <c r="B415" s="139"/>
      <c r="C415" s="139"/>
      <c r="D415" s="139"/>
      <c r="E415" s="139"/>
      <c r="F415" s="139"/>
    </row>
  </sheetData>
  <mergeCells count="1">
    <mergeCell ref="E3:J3"/>
  </mergeCell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theme="9" tint="-0.249977111117893"/>
  </sheetPr>
  <dimension ref="A1:L166"/>
  <sheetViews>
    <sheetView topLeftCell="A137" workbookViewId="0">
      <selection activeCell="C162" sqref="C162"/>
    </sheetView>
  </sheetViews>
  <sheetFormatPr defaultRowHeight="12.75" x14ac:dyDescent="0.2"/>
  <cols>
    <col min="1" max="1" width="7.88671875" style="139" customWidth="1"/>
    <col min="2" max="2" width="7.77734375" style="139" customWidth="1"/>
    <col min="3" max="3" width="21" style="139" customWidth="1"/>
    <col min="4" max="6" width="10" style="139" customWidth="1"/>
    <col min="7" max="7" width="8.21875" style="139" customWidth="1"/>
    <col min="8" max="8" width="7.88671875" style="139" customWidth="1"/>
    <col min="9" max="12" width="8.109375" style="139" customWidth="1"/>
    <col min="13" max="256" width="8.88671875" style="139"/>
    <col min="257" max="257" width="7.88671875" style="139" customWidth="1"/>
    <col min="258" max="258" width="7.77734375" style="139" customWidth="1"/>
    <col min="259" max="259" width="21" style="139" customWidth="1"/>
    <col min="260" max="262" width="10" style="139" customWidth="1"/>
    <col min="263" max="263" width="8.21875" style="139" customWidth="1"/>
    <col min="264" max="264" width="7.88671875" style="139" customWidth="1"/>
    <col min="265" max="268" width="8.109375" style="139" customWidth="1"/>
    <col min="269" max="512" width="8.88671875" style="139"/>
    <col min="513" max="513" width="7.88671875" style="139" customWidth="1"/>
    <col min="514" max="514" width="7.77734375" style="139" customWidth="1"/>
    <col min="515" max="515" width="21" style="139" customWidth="1"/>
    <col min="516" max="518" width="10" style="139" customWidth="1"/>
    <col min="519" max="519" width="8.21875" style="139" customWidth="1"/>
    <col min="520" max="520" width="7.88671875" style="139" customWidth="1"/>
    <col min="521" max="524" width="8.109375" style="139" customWidth="1"/>
    <col min="525" max="768" width="8.88671875" style="139"/>
    <col min="769" max="769" width="7.88671875" style="139" customWidth="1"/>
    <col min="770" max="770" width="7.77734375" style="139" customWidth="1"/>
    <col min="771" max="771" width="21" style="139" customWidth="1"/>
    <col min="772" max="774" width="10" style="139" customWidth="1"/>
    <col min="775" max="775" width="8.21875" style="139" customWidth="1"/>
    <col min="776" max="776" width="7.88671875" style="139" customWidth="1"/>
    <col min="777" max="780" width="8.109375" style="139" customWidth="1"/>
    <col min="781" max="1024" width="8.88671875" style="139"/>
    <col min="1025" max="1025" width="7.88671875" style="139" customWidth="1"/>
    <col min="1026" max="1026" width="7.77734375" style="139" customWidth="1"/>
    <col min="1027" max="1027" width="21" style="139" customWidth="1"/>
    <col min="1028" max="1030" width="10" style="139" customWidth="1"/>
    <col min="1031" max="1031" width="8.21875" style="139" customWidth="1"/>
    <col min="1032" max="1032" width="7.88671875" style="139" customWidth="1"/>
    <col min="1033" max="1036" width="8.109375" style="139" customWidth="1"/>
    <col min="1037" max="1280" width="8.88671875" style="139"/>
    <col min="1281" max="1281" width="7.88671875" style="139" customWidth="1"/>
    <col min="1282" max="1282" width="7.77734375" style="139" customWidth="1"/>
    <col min="1283" max="1283" width="21" style="139" customWidth="1"/>
    <col min="1284" max="1286" width="10" style="139" customWidth="1"/>
    <col min="1287" max="1287" width="8.21875" style="139" customWidth="1"/>
    <col min="1288" max="1288" width="7.88671875" style="139" customWidth="1"/>
    <col min="1289" max="1292" width="8.109375" style="139" customWidth="1"/>
    <col min="1293" max="1536" width="8.88671875" style="139"/>
    <col min="1537" max="1537" width="7.88671875" style="139" customWidth="1"/>
    <col min="1538" max="1538" width="7.77734375" style="139" customWidth="1"/>
    <col min="1539" max="1539" width="21" style="139" customWidth="1"/>
    <col min="1540" max="1542" width="10" style="139" customWidth="1"/>
    <col min="1543" max="1543" width="8.21875" style="139" customWidth="1"/>
    <col min="1544" max="1544" width="7.88671875" style="139" customWidth="1"/>
    <col min="1545" max="1548" width="8.109375" style="139" customWidth="1"/>
    <col min="1549" max="1792" width="8.88671875" style="139"/>
    <col min="1793" max="1793" width="7.88671875" style="139" customWidth="1"/>
    <col min="1794" max="1794" width="7.77734375" style="139" customWidth="1"/>
    <col min="1795" max="1795" width="21" style="139" customWidth="1"/>
    <col min="1796" max="1798" width="10" style="139" customWidth="1"/>
    <col min="1799" max="1799" width="8.21875" style="139" customWidth="1"/>
    <col min="1800" max="1800" width="7.88671875" style="139" customWidth="1"/>
    <col min="1801" max="1804" width="8.109375" style="139" customWidth="1"/>
    <col min="1805" max="2048" width="8.88671875" style="139"/>
    <col min="2049" max="2049" width="7.88671875" style="139" customWidth="1"/>
    <col min="2050" max="2050" width="7.77734375" style="139" customWidth="1"/>
    <col min="2051" max="2051" width="21" style="139" customWidth="1"/>
    <col min="2052" max="2054" width="10" style="139" customWidth="1"/>
    <col min="2055" max="2055" width="8.21875" style="139" customWidth="1"/>
    <col min="2056" max="2056" width="7.88671875" style="139" customWidth="1"/>
    <col min="2057" max="2060" width="8.109375" style="139" customWidth="1"/>
    <col min="2061" max="2304" width="8.88671875" style="139"/>
    <col min="2305" max="2305" width="7.88671875" style="139" customWidth="1"/>
    <col min="2306" max="2306" width="7.77734375" style="139" customWidth="1"/>
    <col min="2307" max="2307" width="21" style="139" customWidth="1"/>
    <col min="2308" max="2310" width="10" style="139" customWidth="1"/>
    <col min="2311" max="2311" width="8.21875" style="139" customWidth="1"/>
    <col min="2312" max="2312" width="7.88671875" style="139" customWidth="1"/>
    <col min="2313" max="2316" width="8.109375" style="139" customWidth="1"/>
    <col min="2317" max="2560" width="8.88671875" style="139"/>
    <col min="2561" max="2561" width="7.88671875" style="139" customWidth="1"/>
    <col min="2562" max="2562" width="7.77734375" style="139" customWidth="1"/>
    <col min="2563" max="2563" width="21" style="139" customWidth="1"/>
    <col min="2564" max="2566" width="10" style="139" customWidth="1"/>
    <col min="2567" max="2567" width="8.21875" style="139" customWidth="1"/>
    <col min="2568" max="2568" width="7.88671875" style="139" customWidth="1"/>
    <col min="2569" max="2572" width="8.109375" style="139" customWidth="1"/>
    <col min="2573" max="2816" width="8.88671875" style="139"/>
    <col min="2817" max="2817" width="7.88671875" style="139" customWidth="1"/>
    <col min="2818" max="2818" width="7.77734375" style="139" customWidth="1"/>
    <col min="2819" max="2819" width="21" style="139" customWidth="1"/>
    <col min="2820" max="2822" width="10" style="139" customWidth="1"/>
    <col min="2823" max="2823" width="8.21875" style="139" customWidth="1"/>
    <col min="2824" max="2824" width="7.88671875" style="139" customWidth="1"/>
    <col min="2825" max="2828" width="8.109375" style="139" customWidth="1"/>
    <col min="2829" max="3072" width="8.88671875" style="139"/>
    <col min="3073" max="3073" width="7.88671875" style="139" customWidth="1"/>
    <col min="3074" max="3074" width="7.77734375" style="139" customWidth="1"/>
    <col min="3075" max="3075" width="21" style="139" customWidth="1"/>
    <col min="3076" max="3078" width="10" style="139" customWidth="1"/>
    <col min="3079" max="3079" width="8.21875" style="139" customWidth="1"/>
    <col min="3080" max="3080" width="7.88671875" style="139" customWidth="1"/>
    <col min="3081" max="3084" width="8.109375" style="139" customWidth="1"/>
    <col min="3085" max="3328" width="8.88671875" style="139"/>
    <col min="3329" max="3329" width="7.88671875" style="139" customWidth="1"/>
    <col min="3330" max="3330" width="7.77734375" style="139" customWidth="1"/>
    <col min="3331" max="3331" width="21" style="139" customWidth="1"/>
    <col min="3332" max="3334" width="10" style="139" customWidth="1"/>
    <col min="3335" max="3335" width="8.21875" style="139" customWidth="1"/>
    <col min="3336" max="3336" width="7.88671875" style="139" customWidth="1"/>
    <col min="3337" max="3340" width="8.109375" style="139" customWidth="1"/>
    <col min="3341" max="3584" width="8.88671875" style="139"/>
    <col min="3585" max="3585" width="7.88671875" style="139" customWidth="1"/>
    <col min="3586" max="3586" width="7.77734375" style="139" customWidth="1"/>
    <col min="3587" max="3587" width="21" style="139" customWidth="1"/>
    <col min="3588" max="3590" width="10" style="139" customWidth="1"/>
    <col min="3591" max="3591" width="8.21875" style="139" customWidth="1"/>
    <col min="3592" max="3592" width="7.88671875" style="139" customWidth="1"/>
    <col min="3593" max="3596" width="8.109375" style="139" customWidth="1"/>
    <col min="3597" max="3840" width="8.88671875" style="139"/>
    <col min="3841" max="3841" width="7.88671875" style="139" customWidth="1"/>
    <col min="3842" max="3842" width="7.77734375" style="139" customWidth="1"/>
    <col min="3843" max="3843" width="21" style="139" customWidth="1"/>
    <col min="3844" max="3846" width="10" style="139" customWidth="1"/>
    <col min="3847" max="3847" width="8.21875" style="139" customWidth="1"/>
    <col min="3848" max="3848" width="7.88671875" style="139" customWidth="1"/>
    <col min="3849" max="3852" width="8.109375" style="139" customWidth="1"/>
    <col min="3853" max="4096" width="8.88671875" style="139"/>
    <col min="4097" max="4097" width="7.88671875" style="139" customWidth="1"/>
    <col min="4098" max="4098" width="7.77734375" style="139" customWidth="1"/>
    <col min="4099" max="4099" width="21" style="139" customWidth="1"/>
    <col min="4100" max="4102" width="10" style="139" customWidth="1"/>
    <col min="4103" max="4103" width="8.21875" style="139" customWidth="1"/>
    <col min="4104" max="4104" width="7.88671875" style="139" customWidth="1"/>
    <col min="4105" max="4108" width="8.109375" style="139" customWidth="1"/>
    <col min="4109" max="4352" width="8.88671875" style="139"/>
    <col min="4353" max="4353" width="7.88671875" style="139" customWidth="1"/>
    <col min="4354" max="4354" width="7.77734375" style="139" customWidth="1"/>
    <col min="4355" max="4355" width="21" style="139" customWidth="1"/>
    <col min="4356" max="4358" width="10" style="139" customWidth="1"/>
    <col min="4359" max="4359" width="8.21875" style="139" customWidth="1"/>
    <col min="4360" max="4360" width="7.88671875" style="139" customWidth="1"/>
    <col min="4361" max="4364" width="8.109375" style="139" customWidth="1"/>
    <col min="4365" max="4608" width="8.88671875" style="139"/>
    <col min="4609" max="4609" width="7.88671875" style="139" customWidth="1"/>
    <col min="4610" max="4610" width="7.77734375" style="139" customWidth="1"/>
    <col min="4611" max="4611" width="21" style="139" customWidth="1"/>
    <col min="4612" max="4614" width="10" style="139" customWidth="1"/>
    <col min="4615" max="4615" width="8.21875" style="139" customWidth="1"/>
    <col min="4616" max="4616" width="7.88671875" style="139" customWidth="1"/>
    <col min="4617" max="4620" width="8.109375" style="139" customWidth="1"/>
    <col min="4621" max="4864" width="8.88671875" style="139"/>
    <col min="4865" max="4865" width="7.88671875" style="139" customWidth="1"/>
    <col min="4866" max="4866" width="7.77734375" style="139" customWidth="1"/>
    <col min="4867" max="4867" width="21" style="139" customWidth="1"/>
    <col min="4868" max="4870" width="10" style="139" customWidth="1"/>
    <col min="4871" max="4871" width="8.21875" style="139" customWidth="1"/>
    <col min="4872" max="4872" width="7.88671875" style="139" customWidth="1"/>
    <col min="4873" max="4876" width="8.109375" style="139" customWidth="1"/>
    <col min="4877" max="5120" width="8.88671875" style="139"/>
    <col min="5121" max="5121" width="7.88671875" style="139" customWidth="1"/>
    <col min="5122" max="5122" width="7.77734375" style="139" customWidth="1"/>
    <col min="5123" max="5123" width="21" style="139" customWidth="1"/>
    <col min="5124" max="5126" width="10" style="139" customWidth="1"/>
    <col min="5127" max="5127" width="8.21875" style="139" customWidth="1"/>
    <col min="5128" max="5128" width="7.88671875" style="139" customWidth="1"/>
    <col min="5129" max="5132" width="8.109375" style="139" customWidth="1"/>
    <col min="5133" max="5376" width="8.88671875" style="139"/>
    <col min="5377" max="5377" width="7.88671875" style="139" customWidth="1"/>
    <col min="5378" max="5378" width="7.77734375" style="139" customWidth="1"/>
    <col min="5379" max="5379" width="21" style="139" customWidth="1"/>
    <col min="5380" max="5382" width="10" style="139" customWidth="1"/>
    <col min="5383" max="5383" width="8.21875" style="139" customWidth="1"/>
    <col min="5384" max="5384" width="7.88671875" style="139" customWidth="1"/>
    <col min="5385" max="5388" width="8.109375" style="139" customWidth="1"/>
    <col min="5389" max="5632" width="8.88671875" style="139"/>
    <col min="5633" max="5633" width="7.88671875" style="139" customWidth="1"/>
    <col min="5634" max="5634" width="7.77734375" style="139" customWidth="1"/>
    <col min="5635" max="5635" width="21" style="139" customWidth="1"/>
    <col min="5636" max="5638" width="10" style="139" customWidth="1"/>
    <col min="5639" max="5639" width="8.21875" style="139" customWidth="1"/>
    <col min="5640" max="5640" width="7.88671875" style="139" customWidth="1"/>
    <col min="5641" max="5644" width="8.109375" style="139" customWidth="1"/>
    <col min="5645" max="5888" width="8.88671875" style="139"/>
    <col min="5889" max="5889" width="7.88671875" style="139" customWidth="1"/>
    <col min="5890" max="5890" width="7.77734375" style="139" customWidth="1"/>
    <col min="5891" max="5891" width="21" style="139" customWidth="1"/>
    <col min="5892" max="5894" width="10" style="139" customWidth="1"/>
    <col min="5895" max="5895" width="8.21875" style="139" customWidth="1"/>
    <col min="5896" max="5896" width="7.88671875" style="139" customWidth="1"/>
    <col min="5897" max="5900" width="8.109375" style="139" customWidth="1"/>
    <col min="5901" max="6144" width="8.88671875" style="139"/>
    <col min="6145" max="6145" width="7.88671875" style="139" customWidth="1"/>
    <col min="6146" max="6146" width="7.77734375" style="139" customWidth="1"/>
    <col min="6147" max="6147" width="21" style="139" customWidth="1"/>
    <col min="6148" max="6150" width="10" style="139" customWidth="1"/>
    <col min="6151" max="6151" width="8.21875" style="139" customWidth="1"/>
    <col min="6152" max="6152" width="7.88671875" style="139" customWidth="1"/>
    <col min="6153" max="6156" width="8.109375" style="139" customWidth="1"/>
    <col min="6157" max="6400" width="8.88671875" style="139"/>
    <col min="6401" max="6401" width="7.88671875" style="139" customWidth="1"/>
    <col min="6402" max="6402" width="7.77734375" style="139" customWidth="1"/>
    <col min="6403" max="6403" width="21" style="139" customWidth="1"/>
    <col min="6404" max="6406" width="10" style="139" customWidth="1"/>
    <col min="6407" max="6407" width="8.21875" style="139" customWidth="1"/>
    <col min="6408" max="6408" width="7.88671875" style="139" customWidth="1"/>
    <col min="6409" max="6412" width="8.109375" style="139" customWidth="1"/>
    <col min="6413" max="6656" width="8.88671875" style="139"/>
    <col min="6657" max="6657" width="7.88671875" style="139" customWidth="1"/>
    <col min="6658" max="6658" width="7.77734375" style="139" customWidth="1"/>
    <col min="6659" max="6659" width="21" style="139" customWidth="1"/>
    <col min="6660" max="6662" width="10" style="139" customWidth="1"/>
    <col min="6663" max="6663" width="8.21875" style="139" customWidth="1"/>
    <col min="6664" max="6664" width="7.88671875" style="139" customWidth="1"/>
    <col min="6665" max="6668" width="8.109375" style="139" customWidth="1"/>
    <col min="6669" max="6912" width="8.88671875" style="139"/>
    <col min="6913" max="6913" width="7.88671875" style="139" customWidth="1"/>
    <col min="6914" max="6914" width="7.77734375" style="139" customWidth="1"/>
    <col min="6915" max="6915" width="21" style="139" customWidth="1"/>
    <col min="6916" max="6918" width="10" style="139" customWidth="1"/>
    <col min="6919" max="6919" width="8.21875" style="139" customWidth="1"/>
    <col min="6920" max="6920" width="7.88671875" style="139" customWidth="1"/>
    <col min="6921" max="6924" width="8.109375" style="139" customWidth="1"/>
    <col min="6925" max="7168" width="8.88671875" style="139"/>
    <col min="7169" max="7169" width="7.88671875" style="139" customWidth="1"/>
    <col min="7170" max="7170" width="7.77734375" style="139" customWidth="1"/>
    <col min="7171" max="7171" width="21" style="139" customWidth="1"/>
    <col min="7172" max="7174" width="10" style="139" customWidth="1"/>
    <col min="7175" max="7175" width="8.21875" style="139" customWidth="1"/>
    <col min="7176" max="7176" width="7.88671875" style="139" customWidth="1"/>
    <col min="7177" max="7180" width="8.109375" style="139" customWidth="1"/>
    <col min="7181" max="7424" width="8.88671875" style="139"/>
    <col min="7425" max="7425" width="7.88671875" style="139" customWidth="1"/>
    <col min="7426" max="7426" width="7.77734375" style="139" customWidth="1"/>
    <col min="7427" max="7427" width="21" style="139" customWidth="1"/>
    <col min="7428" max="7430" width="10" style="139" customWidth="1"/>
    <col min="7431" max="7431" width="8.21875" style="139" customWidth="1"/>
    <col min="7432" max="7432" width="7.88671875" style="139" customWidth="1"/>
    <col min="7433" max="7436" width="8.109375" style="139" customWidth="1"/>
    <col min="7437" max="7680" width="8.88671875" style="139"/>
    <col min="7681" max="7681" width="7.88671875" style="139" customWidth="1"/>
    <col min="7682" max="7682" width="7.77734375" style="139" customWidth="1"/>
    <col min="7683" max="7683" width="21" style="139" customWidth="1"/>
    <col min="7684" max="7686" width="10" style="139" customWidth="1"/>
    <col min="7687" max="7687" width="8.21875" style="139" customWidth="1"/>
    <col min="7688" max="7688" width="7.88671875" style="139" customWidth="1"/>
    <col min="7689" max="7692" width="8.109375" style="139" customWidth="1"/>
    <col min="7693" max="7936" width="8.88671875" style="139"/>
    <col min="7937" max="7937" width="7.88671875" style="139" customWidth="1"/>
    <col min="7938" max="7938" width="7.77734375" style="139" customWidth="1"/>
    <col min="7939" max="7939" width="21" style="139" customWidth="1"/>
    <col min="7940" max="7942" width="10" style="139" customWidth="1"/>
    <col min="7943" max="7943" width="8.21875" style="139" customWidth="1"/>
    <col min="7944" max="7944" width="7.88671875" style="139" customWidth="1"/>
    <col min="7945" max="7948" width="8.109375" style="139" customWidth="1"/>
    <col min="7949" max="8192" width="8.88671875" style="139"/>
    <col min="8193" max="8193" width="7.88671875" style="139" customWidth="1"/>
    <col min="8194" max="8194" width="7.77734375" style="139" customWidth="1"/>
    <col min="8195" max="8195" width="21" style="139" customWidth="1"/>
    <col min="8196" max="8198" width="10" style="139" customWidth="1"/>
    <col min="8199" max="8199" width="8.21875" style="139" customWidth="1"/>
    <col min="8200" max="8200" width="7.88671875" style="139" customWidth="1"/>
    <col min="8201" max="8204" width="8.109375" style="139" customWidth="1"/>
    <col min="8205" max="8448" width="8.88671875" style="139"/>
    <col min="8449" max="8449" width="7.88671875" style="139" customWidth="1"/>
    <col min="8450" max="8450" width="7.77734375" style="139" customWidth="1"/>
    <col min="8451" max="8451" width="21" style="139" customWidth="1"/>
    <col min="8452" max="8454" width="10" style="139" customWidth="1"/>
    <col min="8455" max="8455" width="8.21875" style="139" customWidth="1"/>
    <col min="8456" max="8456" width="7.88671875" style="139" customWidth="1"/>
    <col min="8457" max="8460" width="8.109375" style="139" customWidth="1"/>
    <col min="8461" max="8704" width="8.88671875" style="139"/>
    <col min="8705" max="8705" width="7.88671875" style="139" customWidth="1"/>
    <col min="8706" max="8706" width="7.77734375" style="139" customWidth="1"/>
    <col min="8707" max="8707" width="21" style="139" customWidth="1"/>
    <col min="8708" max="8710" width="10" style="139" customWidth="1"/>
    <col min="8711" max="8711" width="8.21875" style="139" customWidth="1"/>
    <col min="8712" max="8712" width="7.88671875" style="139" customWidth="1"/>
    <col min="8713" max="8716" width="8.109375" style="139" customWidth="1"/>
    <col min="8717" max="8960" width="8.88671875" style="139"/>
    <col min="8961" max="8961" width="7.88671875" style="139" customWidth="1"/>
    <col min="8962" max="8962" width="7.77734375" style="139" customWidth="1"/>
    <col min="8963" max="8963" width="21" style="139" customWidth="1"/>
    <col min="8964" max="8966" width="10" style="139" customWidth="1"/>
    <col min="8967" max="8967" width="8.21875" style="139" customWidth="1"/>
    <col min="8968" max="8968" width="7.88671875" style="139" customWidth="1"/>
    <col min="8969" max="8972" width="8.109375" style="139" customWidth="1"/>
    <col min="8973" max="9216" width="8.88671875" style="139"/>
    <col min="9217" max="9217" width="7.88671875" style="139" customWidth="1"/>
    <col min="9218" max="9218" width="7.77734375" style="139" customWidth="1"/>
    <col min="9219" max="9219" width="21" style="139" customWidth="1"/>
    <col min="9220" max="9222" width="10" style="139" customWidth="1"/>
    <col min="9223" max="9223" width="8.21875" style="139" customWidth="1"/>
    <col min="9224" max="9224" width="7.88671875" style="139" customWidth="1"/>
    <col min="9225" max="9228" width="8.109375" style="139" customWidth="1"/>
    <col min="9229" max="9472" width="8.88671875" style="139"/>
    <col min="9473" max="9473" width="7.88671875" style="139" customWidth="1"/>
    <col min="9474" max="9474" width="7.77734375" style="139" customWidth="1"/>
    <col min="9475" max="9475" width="21" style="139" customWidth="1"/>
    <col min="9476" max="9478" width="10" style="139" customWidth="1"/>
    <col min="9479" max="9479" width="8.21875" style="139" customWidth="1"/>
    <col min="9480" max="9480" width="7.88671875" style="139" customWidth="1"/>
    <col min="9481" max="9484" width="8.109375" style="139" customWidth="1"/>
    <col min="9485" max="9728" width="8.88671875" style="139"/>
    <col min="9729" max="9729" width="7.88671875" style="139" customWidth="1"/>
    <col min="9730" max="9730" width="7.77734375" style="139" customWidth="1"/>
    <col min="9731" max="9731" width="21" style="139" customWidth="1"/>
    <col min="9732" max="9734" width="10" style="139" customWidth="1"/>
    <col min="9735" max="9735" width="8.21875" style="139" customWidth="1"/>
    <col min="9736" max="9736" width="7.88671875" style="139" customWidth="1"/>
    <col min="9737" max="9740" width="8.109375" style="139" customWidth="1"/>
    <col min="9741" max="9984" width="8.88671875" style="139"/>
    <col min="9985" max="9985" width="7.88671875" style="139" customWidth="1"/>
    <col min="9986" max="9986" width="7.77734375" style="139" customWidth="1"/>
    <col min="9987" max="9987" width="21" style="139" customWidth="1"/>
    <col min="9988" max="9990" width="10" style="139" customWidth="1"/>
    <col min="9991" max="9991" width="8.21875" style="139" customWidth="1"/>
    <col min="9992" max="9992" width="7.88671875" style="139" customWidth="1"/>
    <col min="9993" max="9996" width="8.109375" style="139" customWidth="1"/>
    <col min="9997" max="10240" width="8.88671875" style="139"/>
    <col min="10241" max="10241" width="7.88671875" style="139" customWidth="1"/>
    <col min="10242" max="10242" width="7.77734375" style="139" customWidth="1"/>
    <col min="10243" max="10243" width="21" style="139" customWidth="1"/>
    <col min="10244" max="10246" width="10" style="139" customWidth="1"/>
    <col min="10247" max="10247" width="8.21875" style="139" customWidth="1"/>
    <col min="10248" max="10248" width="7.88671875" style="139" customWidth="1"/>
    <col min="10249" max="10252" width="8.109375" style="139" customWidth="1"/>
    <col min="10253" max="10496" width="8.88671875" style="139"/>
    <col min="10497" max="10497" width="7.88671875" style="139" customWidth="1"/>
    <col min="10498" max="10498" width="7.77734375" style="139" customWidth="1"/>
    <col min="10499" max="10499" width="21" style="139" customWidth="1"/>
    <col min="10500" max="10502" width="10" style="139" customWidth="1"/>
    <col min="10503" max="10503" width="8.21875" style="139" customWidth="1"/>
    <col min="10504" max="10504" width="7.88671875" style="139" customWidth="1"/>
    <col min="10505" max="10508" width="8.109375" style="139" customWidth="1"/>
    <col min="10509" max="10752" width="8.88671875" style="139"/>
    <col min="10753" max="10753" width="7.88671875" style="139" customWidth="1"/>
    <col min="10754" max="10754" width="7.77734375" style="139" customWidth="1"/>
    <col min="10755" max="10755" width="21" style="139" customWidth="1"/>
    <col min="10756" max="10758" width="10" style="139" customWidth="1"/>
    <col min="10759" max="10759" width="8.21875" style="139" customWidth="1"/>
    <col min="10760" max="10760" width="7.88671875" style="139" customWidth="1"/>
    <col min="10761" max="10764" width="8.109375" style="139" customWidth="1"/>
    <col min="10765" max="11008" width="8.88671875" style="139"/>
    <col min="11009" max="11009" width="7.88671875" style="139" customWidth="1"/>
    <col min="11010" max="11010" width="7.77734375" style="139" customWidth="1"/>
    <col min="11011" max="11011" width="21" style="139" customWidth="1"/>
    <col min="11012" max="11014" width="10" style="139" customWidth="1"/>
    <col min="11015" max="11015" width="8.21875" style="139" customWidth="1"/>
    <col min="11016" max="11016" width="7.88671875" style="139" customWidth="1"/>
    <col min="11017" max="11020" width="8.109375" style="139" customWidth="1"/>
    <col min="11021" max="11264" width="8.88671875" style="139"/>
    <col min="11265" max="11265" width="7.88671875" style="139" customWidth="1"/>
    <col min="11266" max="11266" width="7.77734375" style="139" customWidth="1"/>
    <col min="11267" max="11267" width="21" style="139" customWidth="1"/>
    <col min="11268" max="11270" width="10" style="139" customWidth="1"/>
    <col min="11271" max="11271" width="8.21875" style="139" customWidth="1"/>
    <col min="11272" max="11272" width="7.88671875" style="139" customWidth="1"/>
    <col min="11273" max="11276" width="8.109375" style="139" customWidth="1"/>
    <col min="11277" max="11520" width="8.88671875" style="139"/>
    <col min="11521" max="11521" width="7.88671875" style="139" customWidth="1"/>
    <col min="11522" max="11522" width="7.77734375" style="139" customWidth="1"/>
    <col min="11523" max="11523" width="21" style="139" customWidth="1"/>
    <col min="11524" max="11526" width="10" style="139" customWidth="1"/>
    <col min="11527" max="11527" width="8.21875" style="139" customWidth="1"/>
    <col min="11528" max="11528" width="7.88671875" style="139" customWidth="1"/>
    <col min="11529" max="11532" width="8.109375" style="139" customWidth="1"/>
    <col min="11533" max="11776" width="8.88671875" style="139"/>
    <col min="11777" max="11777" width="7.88671875" style="139" customWidth="1"/>
    <col min="11778" max="11778" width="7.77734375" style="139" customWidth="1"/>
    <col min="11779" max="11779" width="21" style="139" customWidth="1"/>
    <col min="11780" max="11782" width="10" style="139" customWidth="1"/>
    <col min="11783" max="11783" width="8.21875" style="139" customWidth="1"/>
    <col min="11784" max="11784" width="7.88671875" style="139" customWidth="1"/>
    <col min="11785" max="11788" width="8.109375" style="139" customWidth="1"/>
    <col min="11789" max="12032" width="8.88671875" style="139"/>
    <col min="12033" max="12033" width="7.88671875" style="139" customWidth="1"/>
    <col min="12034" max="12034" width="7.77734375" style="139" customWidth="1"/>
    <col min="12035" max="12035" width="21" style="139" customWidth="1"/>
    <col min="12036" max="12038" width="10" style="139" customWidth="1"/>
    <col min="12039" max="12039" width="8.21875" style="139" customWidth="1"/>
    <col min="12040" max="12040" width="7.88671875" style="139" customWidth="1"/>
    <col min="12041" max="12044" width="8.109375" style="139" customWidth="1"/>
    <col min="12045" max="12288" width="8.88671875" style="139"/>
    <col min="12289" max="12289" width="7.88671875" style="139" customWidth="1"/>
    <col min="12290" max="12290" width="7.77734375" style="139" customWidth="1"/>
    <col min="12291" max="12291" width="21" style="139" customWidth="1"/>
    <col min="12292" max="12294" width="10" style="139" customWidth="1"/>
    <col min="12295" max="12295" width="8.21875" style="139" customWidth="1"/>
    <col min="12296" max="12296" width="7.88671875" style="139" customWidth="1"/>
    <col min="12297" max="12300" width="8.109375" style="139" customWidth="1"/>
    <col min="12301" max="12544" width="8.88671875" style="139"/>
    <col min="12545" max="12545" width="7.88671875" style="139" customWidth="1"/>
    <col min="12546" max="12546" width="7.77734375" style="139" customWidth="1"/>
    <col min="12547" max="12547" width="21" style="139" customWidth="1"/>
    <col min="12548" max="12550" width="10" style="139" customWidth="1"/>
    <col min="12551" max="12551" width="8.21875" style="139" customWidth="1"/>
    <col min="12552" max="12552" width="7.88671875" style="139" customWidth="1"/>
    <col min="12553" max="12556" width="8.109375" style="139" customWidth="1"/>
    <col min="12557" max="12800" width="8.88671875" style="139"/>
    <col min="12801" max="12801" width="7.88671875" style="139" customWidth="1"/>
    <col min="12802" max="12802" width="7.77734375" style="139" customWidth="1"/>
    <col min="12803" max="12803" width="21" style="139" customWidth="1"/>
    <col min="12804" max="12806" width="10" style="139" customWidth="1"/>
    <col min="12807" max="12807" width="8.21875" style="139" customWidth="1"/>
    <col min="12808" max="12808" width="7.88671875" style="139" customWidth="1"/>
    <col min="12809" max="12812" width="8.109375" style="139" customWidth="1"/>
    <col min="12813" max="13056" width="8.88671875" style="139"/>
    <col min="13057" max="13057" width="7.88671875" style="139" customWidth="1"/>
    <col min="13058" max="13058" width="7.77734375" style="139" customWidth="1"/>
    <col min="13059" max="13059" width="21" style="139" customWidth="1"/>
    <col min="13060" max="13062" width="10" style="139" customWidth="1"/>
    <col min="13063" max="13063" width="8.21875" style="139" customWidth="1"/>
    <col min="13064" max="13064" width="7.88671875" style="139" customWidth="1"/>
    <col min="13065" max="13068" width="8.109375" style="139" customWidth="1"/>
    <col min="13069" max="13312" width="8.88671875" style="139"/>
    <col min="13313" max="13313" width="7.88671875" style="139" customWidth="1"/>
    <col min="13314" max="13314" width="7.77734375" style="139" customWidth="1"/>
    <col min="13315" max="13315" width="21" style="139" customWidth="1"/>
    <col min="13316" max="13318" width="10" style="139" customWidth="1"/>
    <col min="13319" max="13319" width="8.21875" style="139" customWidth="1"/>
    <col min="13320" max="13320" width="7.88671875" style="139" customWidth="1"/>
    <col min="13321" max="13324" width="8.109375" style="139" customWidth="1"/>
    <col min="13325" max="13568" width="8.88671875" style="139"/>
    <col min="13569" max="13569" width="7.88671875" style="139" customWidth="1"/>
    <col min="13570" max="13570" width="7.77734375" style="139" customWidth="1"/>
    <col min="13571" max="13571" width="21" style="139" customWidth="1"/>
    <col min="13572" max="13574" width="10" style="139" customWidth="1"/>
    <col min="13575" max="13575" width="8.21875" style="139" customWidth="1"/>
    <col min="13576" max="13576" width="7.88671875" style="139" customWidth="1"/>
    <col min="13577" max="13580" width="8.109375" style="139" customWidth="1"/>
    <col min="13581" max="13824" width="8.88671875" style="139"/>
    <col min="13825" max="13825" width="7.88671875" style="139" customWidth="1"/>
    <col min="13826" max="13826" width="7.77734375" style="139" customWidth="1"/>
    <col min="13827" max="13827" width="21" style="139" customWidth="1"/>
    <col min="13828" max="13830" width="10" style="139" customWidth="1"/>
    <col min="13831" max="13831" width="8.21875" style="139" customWidth="1"/>
    <col min="13832" max="13832" width="7.88671875" style="139" customWidth="1"/>
    <col min="13833" max="13836" width="8.109375" style="139" customWidth="1"/>
    <col min="13837" max="14080" width="8.88671875" style="139"/>
    <col min="14081" max="14081" width="7.88671875" style="139" customWidth="1"/>
    <col min="14082" max="14082" width="7.77734375" style="139" customWidth="1"/>
    <col min="14083" max="14083" width="21" style="139" customWidth="1"/>
    <col min="14084" max="14086" width="10" style="139" customWidth="1"/>
    <col min="14087" max="14087" width="8.21875" style="139" customWidth="1"/>
    <col min="14088" max="14088" width="7.88671875" style="139" customWidth="1"/>
    <col min="14089" max="14092" width="8.109375" style="139" customWidth="1"/>
    <col min="14093" max="14336" width="8.88671875" style="139"/>
    <col min="14337" max="14337" width="7.88671875" style="139" customWidth="1"/>
    <col min="14338" max="14338" width="7.77734375" style="139" customWidth="1"/>
    <col min="14339" max="14339" width="21" style="139" customWidth="1"/>
    <col min="14340" max="14342" width="10" style="139" customWidth="1"/>
    <col min="14343" max="14343" width="8.21875" style="139" customWidth="1"/>
    <col min="14344" max="14344" width="7.88671875" style="139" customWidth="1"/>
    <col min="14345" max="14348" width="8.109375" style="139" customWidth="1"/>
    <col min="14349" max="14592" width="8.88671875" style="139"/>
    <col min="14593" max="14593" width="7.88671875" style="139" customWidth="1"/>
    <col min="14594" max="14594" width="7.77734375" style="139" customWidth="1"/>
    <col min="14595" max="14595" width="21" style="139" customWidth="1"/>
    <col min="14596" max="14598" width="10" style="139" customWidth="1"/>
    <col min="14599" max="14599" width="8.21875" style="139" customWidth="1"/>
    <col min="14600" max="14600" width="7.88671875" style="139" customWidth="1"/>
    <col min="14601" max="14604" width="8.109375" style="139" customWidth="1"/>
    <col min="14605" max="14848" width="8.88671875" style="139"/>
    <col min="14849" max="14849" width="7.88671875" style="139" customWidth="1"/>
    <col min="14850" max="14850" width="7.77734375" style="139" customWidth="1"/>
    <col min="14851" max="14851" width="21" style="139" customWidth="1"/>
    <col min="14852" max="14854" width="10" style="139" customWidth="1"/>
    <col min="14855" max="14855" width="8.21875" style="139" customWidth="1"/>
    <col min="14856" max="14856" width="7.88671875" style="139" customWidth="1"/>
    <col min="14857" max="14860" width="8.109375" style="139" customWidth="1"/>
    <col min="14861" max="15104" width="8.88671875" style="139"/>
    <col min="15105" max="15105" width="7.88671875" style="139" customWidth="1"/>
    <col min="15106" max="15106" width="7.77734375" style="139" customWidth="1"/>
    <col min="15107" max="15107" width="21" style="139" customWidth="1"/>
    <col min="15108" max="15110" width="10" style="139" customWidth="1"/>
    <col min="15111" max="15111" width="8.21875" style="139" customWidth="1"/>
    <col min="15112" max="15112" width="7.88671875" style="139" customWidth="1"/>
    <col min="15113" max="15116" width="8.109375" style="139" customWidth="1"/>
    <col min="15117" max="15360" width="8.88671875" style="139"/>
    <col min="15361" max="15361" width="7.88671875" style="139" customWidth="1"/>
    <col min="15362" max="15362" width="7.77734375" style="139" customWidth="1"/>
    <col min="15363" max="15363" width="21" style="139" customWidth="1"/>
    <col min="15364" max="15366" width="10" style="139" customWidth="1"/>
    <col min="15367" max="15367" width="8.21875" style="139" customWidth="1"/>
    <col min="15368" max="15368" width="7.88671875" style="139" customWidth="1"/>
    <col min="15369" max="15372" width="8.109375" style="139" customWidth="1"/>
    <col min="15373" max="15616" width="8.88671875" style="139"/>
    <col min="15617" max="15617" width="7.88671875" style="139" customWidth="1"/>
    <col min="15618" max="15618" width="7.77734375" style="139" customWidth="1"/>
    <col min="15619" max="15619" width="21" style="139" customWidth="1"/>
    <col min="15620" max="15622" width="10" style="139" customWidth="1"/>
    <col min="15623" max="15623" width="8.21875" style="139" customWidth="1"/>
    <col min="15624" max="15624" width="7.88671875" style="139" customWidth="1"/>
    <col min="15625" max="15628" width="8.109375" style="139" customWidth="1"/>
    <col min="15629" max="15872" width="8.88671875" style="139"/>
    <col min="15873" max="15873" width="7.88671875" style="139" customWidth="1"/>
    <col min="15874" max="15874" width="7.77734375" style="139" customWidth="1"/>
    <col min="15875" max="15875" width="21" style="139" customWidth="1"/>
    <col min="15876" max="15878" width="10" style="139" customWidth="1"/>
    <col min="15879" max="15879" width="8.21875" style="139" customWidth="1"/>
    <col min="15880" max="15880" width="7.88671875" style="139" customWidth="1"/>
    <col min="15881" max="15884" width="8.109375" style="139" customWidth="1"/>
    <col min="15885" max="16128" width="8.88671875" style="139"/>
    <col min="16129" max="16129" width="7.88671875" style="139" customWidth="1"/>
    <col min="16130" max="16130" width="7.77734375" style="139" customWidth="1"/>
    <col min="16131" max="16131" width="21" style="139" customWidth="1"/>
    <col min="16132" max="16134" width="10" style="139" customWidth="1"/>
    <col min="16135" max="16135" width="8.21875" style="139" customWidth="1"/>
    <col min="16136" max="16136" width="7.88671875" style="139" customWidth="1"/>
    <col min="16137" max="16140" width="8.109375" style="139" customWidth="1"/>
    <col min="16141" max="16384" width="8.88671875" style="139"/>
  </cols>
  <sheetData>
    <row r="1" spans="1:12" ht="15.75" x14ac:dyDescent="0.25">
      <c r="A1" s="135" t="s">
        <v>765</v>
      </c>
      <c r="B1" s="136"/>
    </row>
    <row r="2" spans="1:12" ht="15.75" x14ac:dyDescent="0.25">
      <c r="A2" s="135"/>
      <c r="B2" s="136"/>
      <c r="C2" s="139">
        <v>1</v>
      </c>
      <c r="D2" s="139">
        <v>2</v>
      </c>
      <c r="E2" s="139">
        <v>3</v>
      </c>
      <c r="F2" s="139">
        <v>4</v>
      </c>
      <c r="G2" s="139">
        <v>5</v>
      </c>
      <c r="H2" s="139">
        <v>6</v>
      </c>
      <c r="I2" s="139">
        <v>7</v>
      </c>
    </row>
    <row r="3" spans="1:12" ht="15.75" x14ac:dyDescent="0.25">
      <c r="B3" s="136"/>
      <c r="E3" s="583" t="s">
        <v>737</v>
      </c>
      <c r="F3" s="584"/>
      <c r="G3" s="585"/>
      <c r="H3" s="585"/>
      <c r="I3" s="586"/>
    </row>
    <row r="4" spans="1:12" ht="38.25" x14ac:dyDescent="0.2">
      <c r="A4" s="140" t="s">
        <v>738</v>
      </c>
      <c r="B4" s="140" t="s">
        <v>760</v>
      </c>
      <c r="C4" s="140" t="s">
        <v>2</v>
      </c>
      <c r="D4" s="140" t="s">
        <v>3</v>
      </c>
      <c r="E4" s="172">
        <v>2007</v>
      </c>
      <c r="F4" s="172">
        <v>2008</v>
      </c>
      <c r="G4" s="172">
        <v>2009</v>
      </c>
      <c r="H4" s="172">
        <v>2010</v>
      </c>
      <c r="I4" s="149">
        <v>2011</v>
      </c>
    </row>
    <row r="5" spans="1:12" x14ac:dyDescent="0.2">
      <c r="A5" s="150" t="s">
        <v>4</v>
      </c>
      <c r="B5" s="3" t="s">
        <v>5</v>
      </c>
      <c r="C5" s="174" t="s">
        <v>6</v>
      </c>
      <c r="D5" s="153">
        <f>I5</f>
        <v>0.8</v>
      </c>
      <c r="E5" s="153">
        <v>0.83799999999999997</v>
      </c>
      <c r="F5" s="153">
        <v>0.8</v>
      </c>
      <c r="G5" s="153">
        <v>0.79200000000000004</v>
      </c>
      <c r="H5" s="153">
        <v>0.81</v>
      </c>
      <c r="I5" s="153">
        <v>0.8</v>
      </c>
      <c r="J5" s="175"/>
      <c r="K5" s="175"/>
      <c r="L5" s="175"/>
    </row>
    <row r="6" spans="1:12" x14ac:dyDescent="0.2">
      <c r="A6" s="150" t="s">
        <v>7</v>
      </c>
      <c r="B6" s="3" t="s">
        <v>8</v>
      </c>
      <c r="C6" s="174" t="s">
        <v>9</v>
      </c>
      <c r="D6" s="153">
        <f t="shared" ref="D6:D69" si="0">I6</f>
        <v>0.78800000000000003</v>
      </c>
      <c r="E6" s="153">
        <v>0.81599999999999995</v>
      </c>
      <c r="F6" s="153">
        <v>0.80900000000000005</v>
      </c>
      <c r="G6" s="153">
        <v>0.80900000000000005</v>
      </c>
      <c r="H6" s="153">
        <v>0.81</v>
      </c>
      <c r="I6" s="153">
        <v>0.78800000000000003</v>
      </c>
      <c r="J6" s="175"/>
      <c r="K6" s="175"/>
      <c r="L6" s="175"/>
    </row>
    <row r="7" spans="1:12" x14ac:dyDescent="0.2">
      <c r="A7" s="150" t="s">
        <v>10</v>
      </c>
      <c r="B7" s="3" t="s">
        <v>11</v>
      </c>
      <c r="C7" s="174" t="s">
        <v>12</v>
      </c>
      <c r="D7" s="153">
        <f t="shared" si="0"/>
        <v>0.78900000000000003</v>
      </c>
      <c r="E7" s="153">
        <v>0.81599999999999995</v>
      </c>
      <c r="F7" s="153">
        <v>0.80200000000000005</v>
      </c>
      <c r="G7" s="153">
        <v>0.80600000000000005</v>
      </c>
      <c r="H7" s="153">
        <v>0.77500000000000002</v>
      </c>
      <c r="I7" s="153">
        <v>0.78900000000000003</v>
      </c>
      <c r="J7" s="175"/>
      <c r="K7" s="175"/>
      <c r="L7" s="175"/>
    </row>
    <row r="8" spans="1:12" x14ac:dyDescent="0.2">
      <c r="A8" s="150" t="s">
        <v>13</v>
      </c>
      <c r="B8" s="3" t="s">
        <v>14</v>
      </c>
      <c r="C8" s="174" t="s">
        <v>15</v>
      </c>
      <c r="D8" s="153">
        <f t="shared" si="0"/>
        <v>0.80100000000000005</v>
      </c>
      <c r="E8" s="153">
        <v>0.80600000000000005</v>
      </c>
      <c r="F8" s="153">
        <v>0.81399999999999995</v>
      </c>
      <c r="G8" s="153">
        <v>0.81699999999999995</v>
      </c>
      <c r="H8" s="153">
        <v>0.81399999999999995</v>
      </c>
      <c r="I8" s="153">
        <v>0.80100000000000005</v>
      </c>
      <c r="J8" s="175"/>
      <c r="K8" s="175"/>
      <c r="L8" s="175"/>
    </row>
    <row r="9" spans="1:12" x14ac:dyDescent="0.2">
      <c r="A9" s="150" t="s">
        <v>16</v>
      </c>
      <c r="B9" s="3" t="s">
        <v>17</v>
      </c>
      <c r="C9" s="174" t="s">
        <v>18</v>
      </c>
      <c r="D9" s="153">
        <f t="shared" si="0"/>
        <v>0.80900000000000005</v>
      </c>
      <c r="E9" s="153">
        <v>0.82899999999999996</v>
      </c>
      <c r="F9" s="153">
        <v>0.81299999999999994</v>
      </c>
      <c r="G9" s="153">
        <v>0.81699999999999995</v>
      </c>
      <c r="H9" s="153">
        <v>0.82199999999999995</v>
      </c>
      <c r="I9" s="153">
        <v>0.80900000000000005</v>
      </c>
      <c r="J9" s="175"/>
      <c r="K9" s="175"/>
      <c r="L9" s="175"/>
    </row>
    <row r="10" spans="1:12" x14ac:dyDescent="0.2">
      <c r="A10" s="150" t="s">
        <v>19</v>
      </c>
      <c r="B10" s="3" t="s">
        <v>20</v>
      </c>
      <c r="C10" s="174" t="s">
        <v>21</v>
      </c>
      <c r="D10" s="153">
        <f t="shared" si="0"/>
        <v>0.81299999999999994</v>
      </c>
      <c r="E10" s="153">
        <v>0.82</v>
      </c>
      <c r="F10" s="153">
        <v>0.81</v>
      </c>
      <c r="G10" s="153">
        <v>0.81200000000000006</v>
      </c>
      <c r="H10" s="153">
        <v>0.80600000000000005</v>
      </c>
      <c r="I10" s="153">
        <v>0.81299999999999994</v>
      </c>
      <c r="J10" s="175"/>
      <c r="K10" s="175"/>
      <c r="L10" s="175"/>
    </row>
    <row r="11" spans="1:12" x14ac:dyDescent="0.2">
      <c r="A11" s="150" t="s">
        <v>22</v>
      </c>
      <c r="B11" s="3" t="s">
        <v>23</v>
      </c>
      <c r="C11" s="174" t="s">
        <v>24</v>
      </c>
      <c r="D11" s="153">
        <f t="shared" si="0"/>
        <v>0.82499999999999996</v>
      </c>
      <c r="E11" s="153">
        <v>0.83899999999999997</v>
      </c>
      <c r="F11" s="153">
        <v>0.83499999999999996</v>
      </c>
      <c r="G11" s="153">
        <v>0.83399999999999996</v>
      </c>
      <c r="H11" s="153">
        <v>0.83299999999999996</v>
      </c>
      <c r="I11" s="153">
        <v>0.82499999999999996</v>
      </c>
      <c r="J11" s="175"/>
      <c r="K11" s="175"/>
      <c r="L11" s="175"/>
    </row>
    <row r="12" spans="1:12" x14ac:dyDescent="0.2">
      <c r="A12" s="150" t="s">
        <v>25</v>
      </c>
      <c r="B12" s="3" t="s">
        <v>26</v>
      </c>
      <c r="C12" s="174" t="s">
        <v>27</v>
      </c>
      <c r="D12" s="153">
        <f t="shared" si="0"/>
        <v>0.82499999999999996</v>
      </c>
      <c r="E12" s="153">
        <v>0.83799999999999997</v>
      </c>
      <c r="F12" s="153">
        <v>0.83399999999999996</v>
      </c>
      <c r="G12" s="153">
        <v>0.82199999999999995</v>
      </c>
      <c r="H12" s="153">
        <v>0.83199999999999996</v>
      </c>
      <c r="I12" s="153">
        <v>0.82499999999999996</v>
      </c>
      <c r="J12" s="175"/>
      <c r="K12" s="175"/>
      <c r="L12" s="175"/>
    </row>
    <row r="13" spans="1:12" x14ac:dyDescent="0.2">
      <c r="A13" s="150" t="s">
        <v>28</v>
      </c>
      <c r="B13" s="3" t="s">
        <v>29</v>
      </c>
      <c r="C13" s="174" t="s">
        <v>30</v>
      </c>
      <c r="D13" s="153">
        <f t="shared" si="0"/>
        <v>0.84099999999999997</v>
      </c>
      <c r="E13" s="153">
        <v>0.86499999999999999</v>
      </c>
      <c r="F13" s="153">
        <v>0.84899999999999998</v>
      </c>
      <c r="G13" s="153">
        <v>0.84599999999999997</v>
      </c>
      <c r="H13" s="153">
        <v>0.84599999999999997</v>
      </c>
      <c r="I13" s="153">
        <v>0.84099999999999997</v>
      </c>
      <c r="J13" s="175"/>
      <c r="K13" s="175"/>
      <c r="L13" s="175"/>
    </row>
    <row r="14" spans="1:12" x14ac:dyDescent="0.2">
      <c r="A14" s="150" t="s">
        <v>31</v>
      </c>
      <c r="B14" s="3" t="s">
        <v>32</v>
      </c>
      <c r="C14" s="174" t="s">
        <v>33</v>
      </c>
      <c r="D14" s="153">
        <f t="shared" si="0"/>
        <v>0.80100000000000005</v>
      </c>
      <c r="E14" s="153">
        <v>0.83</v>
      </c>
      <c r="F14" s="153">
        <v>0.81299999999999994</v>
      </c>
      <c r="G14" s="153">
        <v>0.82699999999999996</v>
      </c>
      <c r="H14" s="153">
        <v>0.82699999999999996</v>
      </c>
      <c r="I14" s="153">
        <v>0.80100000000000005</v>
      </c>
      <c r="J14" s="175"/>
      <c r="K14" s="175"/>
      <c r="L14" s="175"/>
    </row>
    <row r="15" spans="1:12" x14ac:dyDescent="0.2">
      <c r="A15" s="150" t="s">
        <v>34</v>
      </c>
      <c r="B15" s="3" t="s">
        <v>35</v>
      </c>
      <c r="C15" s="174" t="s">
        <v>36</v>
      </c>
      <c r="D15" s="153">
        <f t="shared" si="0"/>
        <v>0.77400000000000002</v>
      </c>
      <c r="E15" s="153">
        <v>0.747</v>
      </c>
      <c r="F15" s="153">
        <v>0.76200000000000001</v>
      </c>
      <c r="G15" s="153">
        <v>0.77800000000000002</v>
      </c>
      <c r="H15" s="153">
        <v>0.78</v>
      </c>
      <c r="I15" s="153">
        <v>0.77400000000000002</v>
      </c>
      <c r="J15" s="175"/>
      <c r="K15" s="175"/>
      <c r="L15" s="175"/>
    </row>
    <row r="16" spans="1:12" x14ac:dyDescent="0.2">
      <c r="A16" s="150" t="s">
        <v>37</v>
      </c>
      <c r="B16" s="3" t="s">
        <v>38</v>
      </c>
      <c r="C16" s="174" t="s">
        <v>39</v>
      </c>
      <c r="D16" s="153">
        <f t="shared" si="0"/>
        <v>0.81699999999999995</v>
      </c>
      <c r="E16" s="153">
        <v>0.82099999999999995</v>
      </c>
      <c r="F16" s="153">
        <v>0.8</v>
      </c>
      <c r="G16" s="153">
        <v>0.79500000000000004</v>
      </c>
      <c r="H16" s="153">
        <v>0.81799999999999995</v>
      </c>
      <c r="I16" s="153">
        <v>0.81699999999999995</v>
      </c>
      <c r="J16" s="175"/>
      <c r="K16" s="175"/>
      <c r="L16" s="175"/>
    </row>
    <row r="17" spans="1:12" x14ac:dyDescent="0.2">
      <c r="A17" s="150" t="s">
        <v>40</v>
      </c>
      <c r="B17" s="3" t="s">
        <v>41</v>
      </c>
      <c r="C17" s="174" t="s">
        <v>42</v>
      </c>
      <c r="D17" s="153">
        <f t="shared" si="0"/>
        <v>0.77600000000000002</v>
      </c>
      <c r="E17" s="153">
        <v>0.78</v>
      </c>
      <c r="F17" s="153">
        <v>0.78600000000000003</v>
      </c>
      <c r="G17" s="153">
        <v>0.78100000000000003</v>
      </c>
      <c r="H17" s="153">
        <v>0.78500000000000003</v>
      </c>
      <c r="I17" s="153">
        <v>0.77600000000000002</v>
      </c>
      <c r="J17" s="175"/>
      <c r="K17" s="175"/>
      <c r="L17" s="175"/>
    </row>
    <row r="18" spans="1:12" x14ac:dyDescent="0.2">
      <c r="A18" s="150" t="s">
        <v>43</v>
      </c>
      <c r="B18" s="3" t="s">
        <v>44</v>
      </c>
      <c r="C18" s="174" t="s">
        <v>45</v>
      </c>
      <c r="D18" s="153">
        <f t="shared" si="0"/>
        <v>0.81499999999999995</v>
      </c>
      <c r="E18" s="153">
        <v>0.82499999999999996</v>
      </c>
      <c r="F18" s="153">
        <v>0.82199999999999995</v>
      </c>
      <c r="G18" s="153">
        <v>0.82499999999999996</v>
      </c>
      <c r="H18" s="153">
        <v>0.81899999999999995</v>
      </c>
      <c r="I18" s="153">
        <v>0.81499999999999995</v>
      </c>
      <c r="J18" s="175"/>
      <c r="K18" s="175"/>
      <c r="L18" s="175"/>
    </row>
    <row r="19" spans="1:12" x14ac:dyDescent="0.2">
      <c r="A19" s="150" t="s">
        <v>46</v>
      </c>
      <c r="B19" s="3" t="s">
        <v>47</v>
      </c>
      <c r="C19" s="174" t="s">
        <v>48</v>
      </c>
      <c r="D19" s="153">
        <f t="shared" si="0"/>
        <v>0.81</v>
      </c>
      <c r="E19" s="153">
        <v>0.82899999999999996</v>
      </c>
      <c r="F19" s="153">
        <v>0.82</v>
      </c>
      <c r="G19" s="153">
        <v>0.82199999999999995</v>
      </c>
      <c r="H19" s="153">
        <v>0.82599999999999996</v>
      </c>
      <c r="I19" s="153">
        <v>0.81</v>
      </c>
      <c r="J19" s="175"/>
      <c r="K19" s="175"/>
      <c r="L19" s="175"/>
    </row>
    <row r="20" spans="1:12" x14ac:dyDescent="0.2">
      <c r="A20" s="150" t="s">
        <v>49</v>
      </c>
      <c r="B20" s="3" t="s">
        <v>50</v>
      </c>
      <c r="C20" s="174" t="s">
        <v>51</v>
      </c>
      <c r="D20" s="153">
        <f t="shared" si="0"/>
        <v>0.83699999999999997</v>
      </c>
      <c r="E20" s="153">
        <v>0.84499999999999997</v>
      </c>
      <c r="F20" s="153">
        <v>0.84399999999999997</v>
      </c>
      <c r="G20" s="153">
        <v>0.84</v>
      </c>
      <c r="H20" s="153">
        <v>0.84699999999999998</v>
      </c>
      <c r="I20" s="153">
        <v>0.83699999999999997</v>
      </c>
      <c r="J20" s="175"/>
      <c r="K20" s="175"/>
      <c r="L20" s="175"/>
    </row>
    <row r="21" spans="1:12" x14ac:dyDescent="0.2">
      <c r="A21" s="150" t="s">
        <v>52</v>
      </c>
      <c r="B21" s="3" t="s">
        <v>53</v>
      </c>
      <c r="C21" s="174" t="s">
        <v>54</v>
      </c>
      <c r="D21" s="153">
        <f t="shared" si="0"/>
        <v>0.77700000000000002</v>
      </c>
      <c r="E21" s="153">
        <v>0.70699999999999996</v>
      </c>
      <c r="F21" s="153">
        <v>0.77600000000000002</v>
      </c>
      <c r="G21" s="153">
        <v>0.77300000000000002</v>
      </c>
      <c r="H21" s="153">
        <v>0.77700000000000002</v>
      </c>
      <c r="I21" s="153">
        <v>0.77700000000000002</v>
      </c>
      <c r="J21" s="175"/>
      <c r="K21" s="175"/>
      <c r="L21" s="175"/>
    </row>
    <row r="22" spans="1:12" x14ac:dyDescent="0.2">
      <c r="A22" s="150" t="s">
        <v>55</v>
      </c>
      <c r="B22" s="3" t="s">
        <v>56</v>
      </c>
      <c r="C22" s="174" t="s">
        <v>57</v>
      </c>
      <c r="D22" s="153">
        <f t="shared" si="0"/>
        <v>0.84199999999999997</v>
      </c>
      <c r="E22" s="153">
        <v>0.84699999999999998</v>
      </c>
      <c r="F22" s="153">
        <v>0.84499999999999997</v>
      </c>
      <c r="G22" s="153">
        <v>0.84699999999999998</v>
      </c>
      <c r="H22" s="153">
        <v>0.85199999999999998</v>
      </c>
      <c r="I22" s="153">
        <v>0.84199999999999997</v>
      </c>
      <c r="J22" s="175"/>
      <c r="K22" s="175"/>
      <c r="L22" s="175"/>
    </row>
    <row r="23" spans="1:12" x14ac:dyDescent="0.2">
      <c r="A23" s="150" t="s">
        <v>447</v>
      </c>
      <c r="B23" s="3" t="s">
        <v>448</v>
      </c>
      <c r="C23" s="174" t="s">
        <v>449</v>
      </c>
      <c r="D23" s="153">
        <f t="shared" si="0"/>
        <v>0.69599999999999995</v>
      </c>
      <c r="E23" s="153">
        <v>0.68600000000000005</v>
      </c>
      <c r="F23" s="153">
        <v>0.71899999999999997</v>
      </c>
      <c r="G23" s="153">
        <v>0.72</v>
      </c>
      <c r="H23" s="153">
        <v>0.70399999999999996</v>
      </c>
      <c r="I23" s="153">
        <v>0.69599999999999995</v>
      </c>
      <c r="J23" s="175"/>
      <c r="K23" s="175"/>
      <c r="L23" s="175"/>
    </row>
    <row r="24" spans="1:12" x14ac:dyDescent="0.2">
      <c r="A24" s="150" t="s">
        <v>58</v>
      </c>
      <c r="B24" s="3" t="s">
        <v>59</v>
      </c>
      <c r="C24" s="174" t="s">
        <v>60</v>
      </c>
      <c r="D24" s="153">
        <f t="shared" si="0"/>
        <v>0.80800000000000005</v>
      </c>
      <c r="E24" s="153">
        <v>0.80700000000000005</v>
      </c>
      <c r="F24" s="153">
        <v>0.80800000000000005</v>
      </c>
      <c r="G24" s="153">
        <v>0.81399999999999995</v>
      </c>
      <c r="H24" s="153">
        <v>0.80700000000000005</v>
      </c>
      <c r="I24" s="153">
        <v>0.80800000000000005</v>
      </c>
      <c r="J24" s="175"/>
      <c r="K24" s="175"/>
      <c r="L24" s="175"/>
    </row>
    <row r="25" spans="1:12" x14ac:dyDescent="0.2">
      <c r="A25" s="150" t="s">
        <v>61</v>
      </c>
      <c r="B25" s="3" t="s">
        <v>62</v>
      </c>
      <c r="C25" s="174" t="s">
        <v>63</v>
      </c>
      <c r="D25" s="153">
        <f t="shared" si="0"/>
        <v>0.81200000000000006</v>
      </c>
      <c r="E25" s="153">
        <v>0.82799999999999996</v>
      </c>
      <c r="F25" s="153">
        <v>0.82199999999999995</v>
      </c>
      <c r="G25" s="153">
        <v>0.81699999999999995</v>
      </c>
      <c r="H25" s="153">
        <v>0.82699999999999996</v>
      </c>
      <c r="I25" s="153">
        <v>0.81200000000000006</v>
      </c>
      <c r="J25" s="175"/>
      <c r="K25" s="175"/>
      <c r="L25" s="175"/>
    </row>
    <row r="26" spans="1:12" x14ac:dyDescent="0.2">
      <c r="A26" s="150" t="s">
        <v>64</v>
      </c>
      <c r="B26" s="3" t="s">
        <v>65</v>
      </c>
      <c r="C26" s="174" t="s">
        <v>66</v>
      </c>
      <c r="D26" s="153">
        <f t="shared" si="0"/>
        <v>0.80100000000000005</v>
      </c>
      <c r="E26" s="153">
        <v>0.82799999999999996</v>
      </c>
      <c r="F26" s="153">
        <v>0.80600000000000005</v>
      </c>
      <c r="G26" s="153">
        <v>0.80700000000000005</v>
      </c>
      <c r="H26" s="153">
        <v>0.80200000000000005</v>
      </c>
      <c r="I26" s="153">
        <v>0.80100000000000005</v>
      </c>
      <c r="J26" s="175"/>
      <c r="K26" s="175"/>
      <c r="L26" s="175"/>
    </row>
    <row r="27" spans="1:12" x14ac:dyDescent="0.2">
      <c r="A27" s="150" t="s">
        <v>67</v>
      </c>
      <c r="B27" s="3" t="s">
        <v>68</v>
      </c>
      <c r="C27" s="174" t="s">
        <v>69</v>
      </c>
      <c r="D27" s="153">
        <f t="shared" si="0"/>
        <v>0.83799999999999997</v>
      </c>
      <c r="E27" s="153">
        <v>0.84199999999999997</v>
      </c>
      <c r="F27" s="153">
        <v>0.84399999999999997</v>
      </c>
      <c r="G27" s="153">
        <v>0.84499999999999997</v>
      </c>
      <c r="H27" s="153">
        <v>0.85</v>
      </c>
      <c r="I27" s="153">
        <v>0.83799999999999997</v>
      </c>
      <c r="J27" s="175"/>
      <c r="K27" s="175"/>
      <c r="L27" s="175"/>
    </row>
    <row r="28" spans="1:12" x14ac:dyDescent="0.2">
      <c r="A28" s="150" t="s">
        <v>70</v>
      </c>
      <c r="B28" s="3" t="s">
        <v>71</v>
      </c>
      <c r="C28" s="174" t="s">
        <v>72</v>
      </c>
      <c r="D28" s="153">
        <f t="shared" si="0"/>
        <v>0.80900000000000005</v>
      </c>
      <c r="E28" s="153">
        <v>0.80500000000000005</v>
      </c>
      <c r="F28" s="153">
        <v>0.81799999999999995</v>
      </c>
      <c r="G28" s="153">
        <v>0.82</v>
      </c>
      <c r="H28" s="153">
        <v>0.81699999999999995</v>
      </c>
      <c r="I28" s="153">
        <v>0.80900000000000005</v>
      </c>
      <c r="J28" s="175"/>
      <c r="K28" s="175"/>
      <c r="L28" s="175"/>
    </row>
    <row r="29" spans="1:12" x14ac:dyDescent="0.2">
      <c r="A29" s="150" t="s">
        <v>73</v>
      </c>
      <c r="B29" s="3" t="s">
        <v>74</v>
      </c>
      <c r="C29" s="174" t="s">
        <v>75</v>
      </c>
      <c r="D29" s="153">
        <f t="shared" si="0"/>
        <v>0.81100000000000005</v>
      </c>
      <c r="E29" s="153">
        <v>0.82299999999999995</v>
      </c>
      <c r="F29" s="153">
        <v>0.81699999999999995</v>
      </c>
      <c r="G29" s="153">
        <v>0.81599999999999995</v>
      </c>
      <c r="H29" s="153">
        <v>0.82199999999999995</v>
      </c>
      <c r="I29" s="153">
        <v>0.81100000000000005</v>
      </c>
      <c r="J29" s="175"/>
      <c r="K29" s="175"/>
      <c r="L29" s="175"/>
    </row>
    <row r="30" spans="1:12" x14ac:dyDescent="0.2">
      <c r="A30" s="150" t="s">
        <v>76</v>
      </c>
      <c r="B30" s="3" t="s">
        <v>77</v>
      </c>
      <c r="C30" s="174" t="s">
        <v>78</v>
      </c>
      <c r="D30" s="153">
        <f t="shared" si="0"/>
        <v>0.83599999999999997</v>
      </c>
      <c r="E30" s="153">
        <v>0.83899999999999997</v>
      </c>
      <c r="F30" s="153">
        <v>0.83599999999999997</v>
      </c>
      <c r="G30" s="153">
        <v>0.83799999999999997</v>
      </c>
      <c r="H30" s="153">
        <v>0.84399999999999997</v>
      </c>
      <c r="I30" s="153">
        <v>0.83599999999999997</v>
      </c>
      <c r="J30" s="175"/>
      <c r="K30" s="175"/>
      <c r="L30" s="175"/>
    </row>
    <row r="31" spans="1:12" x14ac:dyDescent="0.2">
      <c r="A31" s="150" t="s">
        <v>79</v>
      </c>
      <c r="B31" s="3" t="s">
        <v>80</v>
      </c>
      <c r="C31" s="174" t="s">
        <v>81</v>
      </c>
      <c r="D31" s="153">
        <f t="shared" si="0"/>
        <v>0.80800000000000005</v>
      </c>
      <c r="E31" s="153">
        <v>0.79700000000000004</v>
      </c>
      <c r="F31" s="153">
        <v>0.81599999999999995</v>
      </c>
      <c r="G31" s="153">
        <v>0.81299999999999994</v>
      </c>
      <c r="H31" s="153">
        <v>0.81</v>
      </c>
      <c r="I31" s="153">
        <v>0.80800000000000005</v>
      </c>
      <c r="J31" s="175"/>
      <c r="K31" s="175"/>
      <c r="L31" s="175"/>
    </row>
    <row r="32" spans="1:12" x14ac:dyDescent="0.2">
      <c r="A32" s="150" t="s">
        <v>82</v>
      </c>
      <c r="B32" s="3" t="s">
        <v>83</v>
      </c>
      <c r="C32" s="174" t="s">
        <v>84</v>
      </c>
      <c r="D32" s="153">
        <f t="shared" si="0"/>
        <v>0.82799999999999996</v>
      </c>
      <c r="E32" s="153">
        <v>0.82199999999999995</v>
      </c>
      <c r="F32" s="153">
        <v>0.83399999999999996</v>
      </c>
      <c r="G32" s="153">
        <v>0.84</v>
      </c>
      <c r="H32" s="153">
        <v>0.84</v>
      </c>
      <c r="I32" s="153">
        <v>0.82799999999999996</v>
      </c>
      <c r="J32" s="175"/>
      <c r="K32" s="175"/>
      <c r="L32" s="175"/>
    </row>
    <row r="33" spans="1:12" x14ac:dyDescent="0.2">
      <c r="A33" s="150" t="s">
        <v>85</v>
      </c>
      <c r="B33" s="3" t="s">
        <v>86</v>
      </c>
      <c r="C33" s="174" t="s">
        <v>87</v>
      </c>
      <c r="D33" s="153">
        <f t="shared" si="0"/>
        <v>0.82799999999999996</v>
      </c>
      <c r="E33" s="153">
        <v>0.80900000000000005</v>
      </c>
      <c r="F33" s="153">
        <v>0.82599999999999996</v>
      </c>
      <c r="G33" s="153">
        <v>0.82799999999999996</v>
      </c>
      <c r="H33" s="153">
        <v>0.82799999999999996</v>
      </c>
      <c r="I33" s="153">
        <v>0.82799999999999996</v>
      </c>
      <c r="J33" s="175"/>
      <c r="K33" s="175"/>
      <c r="L33" s="175"/>
    </row>
    <row r="34" spans="1:12" x14ac:dyDescent="0.2">
      <c r="A34" s="150" t="s">
        <v>88</v>
      </c>
      <c r="B34" s="3" t="s">
        <v>89</v>
      </c>
      <c r="C34" s="174" t="s">
        <v>90</v>
      </c>
      <c r="D34" s="153">
        <f t="shared" si="0"/>
        <v>0.83099999999999996</v>
      </c>
      <c r="E34" s="153">
        <v>0.82599999999999996</v>
      </c>
      <c r="F34" s="153">
        <v>0.83199999999999996</v>
      </c>
      <c r="G34" s="153">
        <v>0.83299999999999996</v>
      </c>
      <c r="H34" s="153">
        <v>0.83299999999999996</v>
      </c>
      <c r="I34" s="153">
        <v>0.83099999999999996</v>
      </c>
      <c r="J34" s="175"/>
      <c r="K34" s="175"/>
      <c r="L34" s="175"/>
    </row>
    <row r="35" spans="1:12" x14ac:dyDescent="0.2">
      <c r="A35" s="150" t="s">
        <v>91</v>
      </c>
      <c r="B35" s="3" t="s">
        <v>92</v>
      </c>
      <c r="C35" s="174" t="s">
        <v>93</v>
      </c>
      <c r="D35" s="153">
        <f t="shared" si="0"/>
        <v>0.81899999999999995</v>
      </c>
      <c r="E35" s="153">
        <v>0.80900000000000005</v>
      </c>
      <c r="F35" s="153">
        <v>0.81699999999999995</v>
      </c>
      <c r="G35" s="153">
        <v>0.82399999999999995</v>
      </c>
      <c r="H35" s="153">
        <v>0.83199999999999996</v>
      </c>
      <c r="I35" s="153">
        <v>0.81899999999999995</v>
      </c>
      <c r="J35" s="175"/>
      <c r="K35" s="175"/>
      <c r="L35" s="175"/>
    </row>
    <row r="36" spans="1:12" x14ac:dyDescent="0.2">
      <c r="A36" s="150" t="s">
        <v>94</v>
      </c>
      <c r="B36" s="3" t="s">
        <v>95</v>
      </c>
      <c r="C36" s="174" t="s">
        <v>96</v>
      </c>
      <c r="D36" s="153">
        <f t="shared" si="0"/>
        <v>0.82799999999999996</v>
      </c>
      <c r="E36" s="153">
        <v>0.82599999999999996</v>
      </c>
      <c r="F36" s="153">
        <v>0.82599999999999996</v>
      </c>
      <c r="G36" s="153">
        <v>0.83</v>
      </c>
      <c r="H36" s="153">
        <v>0.82199999999999995</v>
      </c>
      <c r="I36" s="153">
        <v>0.82799999999999996</v>
      </c>
      <c r="J36" s="175"/>
      <c r="K36" s="175"/>
      <c r="L36" s="175"/>
    </row>
    <row r="37" spans="1:12" x14ac:dyDescent="0.2">
      <c r="A37" s="150" t="s">
        <v>97</v>
      </c>
      <c r="B37" s="3" t="s">
        <v>98</v>
      </c>
      <c r="C37" s="174" t="s">
        <v>99</v>
      </c>
      <c r="D37" s="153">
        <f t="shared" si="0"/>
        <v>0.84099999999999997</v>
      </c>
      <c r="E37" s="153">
        <v>0.81899999999999995</v>
      </c>
      <c r="F37" s="153">
        <v>0.83299999999999996</v>
      </c>
      <c r="G37" s="153">
        <v>0.83299999999999996</v>
      </c>
      <c r="H37" s="153">
        <v>0.83699999999999997</v>
      </c>
      <c r="I37" s="153">
        <v>0.84099999999999997</v>
      </c>
      <c r="J37" s="175"/>
      <c r="K37" s="175"/>
      <c r="L37" s="175"/>
    </row>
    <row r="38" spans="1:12" x14ac:dyDescent="0.2">
      <c r="A38" s="150" t="s">
        <v>100</v>
      </c>
      <c r="B38" s="3" t="s">
        <v>101</v>
      </c>
      <c r="C38" s="174" t="s">
        <v>102</v>
      </c>
      <c r="D38" s="153">
        <f t="shared" si="0"/>
        <v>0.80700000000000005</v>
      </c>
      <c r="E38" s="153">
        <v>0.81699999999999995</v>
      </c>
      <c r="F38" s="153">
        <v>0.81100000000000005</v>
      </c>
      <c r="G38" s="153">
        <v>0.81599999999999995</v>
      </c>
      <c r="H38" s="153">
        <v>0.80900000000000005</v>
      </c>
      <c r="I38" s="153">
        <v>0.80700000000000005</v>
      </c>
      <c r="J38" s="175"/>
      <c r="K38" s="175"/>
      <c r="L38" s="175"/>
    </row>
    <row r="39" spans="1:12" x14ac:dyDescent="0.2">
      <c r="A39" s="150" t="s">
        <v>103</v>
      </c>
      <c r="B39" s="3" t="s">
        <v>104</v>
      </c>
      <c r="C39" s="174" t="s">
        <v>105</v>
      </c>
      <c r="D39" s="153">
        <f t="shared" si="0"/>
        <v>0.79300000000000004</v>
      </c>
      <c r="E39" s="153">
        <v>0.82399999999999995</v>
      </c>
      <c r="F39" s="153">
        <v>0.81699999999999995</v>
      </c>
      <c r="G39" s="153">
        <v>0.81</v>
      </c>
      <c r="H39" s="153">
        <v>0.79300000000000004</v>
      </c>
      <c r="I39" s="153">
        <v>0.79300000000000004</v>
      </c>
      <c r="J39" s="175"/>
      <c r="K39" s="175"/>
      <c r="L39" s="175"/>
    </row>
    <row r="40" spans="1:12" x14ac:dyDescent="0.2">
      <c r="A40" s="150" t="s">
        <v>106</v>
      </c>
      <c r="B40" s="3" t="s">
        <v>107</v>
      </c>
      <c r="C40" s="174" t="s">
        <v>108</v>
      </c>
      <c r="D40" s="153">
        <f t="shared" si="0"/>
        <v>0.78900000000000003</v>
      </c>
      <c r="E40" s="153">
        <v>0.82</v>
      </c>
      <c r="F40" s="153">
        <v>0.80100000000000005</v>
      </c>
      <c r="G40" s="153">
        <v>0.80100000000000005</v>
      </c>
      <c r="H40" s="153">
        <v>0.81299999999999994</v>
      </c>
      <c r="I40" s="153">
        <v>0.78900000000000003</v>
      </c>
      <c r="J40" s="175"/>
      <c r="K40" s="175"/>
      <c r="L40" s="175"/>
    </row>
    <row r="41" spans="1:12" x14ac:dyDescent="0.2">
      <c r="A41" s="150" t="s">
        <v>109</v>
      </c>
      <c r="B41" s="3" t="s">
        <v>110</v>
      </c>
      <c r="C41" s="174" t="s">
        <v>111</v>
      </c>
      <c r="D41" s="153">
        <f t="shared" si="0"/>
        <v>0.78600000000000003</v>
      </c>
      <c r="E41" s="153">
        <v>0.80300000000000005</v>
      </c>
      <c r="F41" s="153">
        <v>0.79500000000000004</v>
      </c>
      <c r="G41" s="153">
        <v>0.79600000000000004</v>
      </c>
      <c r="H41" s="153">
        <v>0.79400000000000004</v>
      </c>
      <c r="I41" s="153">
        <v>0.78600000000000003</v>
      </c>
      <c r="J41" s="175"/>
      <c r="K41" s="175"/>
      <c r="L41" s="175"/>
    </row>
    <row r="42" spans="1:12" x14ac:dyDescent="0.2">
      <c r="A42" s="150" t="s">
        <v>112</v>
      </c>
      <c r="B42" s="3" t="s">
        <v>113</v>
      </c>
      <c r="C42" s="174" t="s">
        <v>114</v>
      </c>
      <c r="D42" s="153">
        <f t="shared" si="0"/>
        <v>0.82899999999999996</v>
      </c>
      <c r="E42" s="153">
        <v>0.84299999999999997</v>
      </c>
      <c r="F42" s="153">
        <v>0.83</v>
      </c>
      <c r="G42" s="153">
        <v>0.83</v>
      </c>
      <c r="H42" s="153">
        <v>0.83799999999999997</v>
      </c>
      <c r="I42" s="153">
        <v>0.82899999999999996</v>
      </c>
      <c r="J42" s="175"/>
      <c r="K42" s="175"/>
      <c r="L42" s="175"/>
    </row>
    <row r="43" spans="1:12" x14ac:dyDescent="0.2">
      <c r="A43" s="150" t="s">
        <v>115</v>
      </c>
      <c r="B43" s="3" t="s">
        <v>116</v>
      </c>
      <c r="C43" s="174" t="s">
        <v>117</v>
      </c>
      <c r="D43" s="153">
        <f t="shared" si="0"/>
        <v>0.84899999999999998</v>
      </c>
      <c r="E43" s="153">
        <v>0.84699999999999998</v>
      </c>
      <c r="F43" s="153">
        <v>0.84299999999999997</v>
      </c>
      <c r="G43" s="153">
        <v>0.84499999999999997</v>
      </c>
      <c r="H43" s="153">
        <v>0.85099999999999998</v>
      </c>
      <c r="I43" s="153">
        <v>0.84899999999999998</v>
      </c>
      <c r="J43" s="175"/>
      <c r="K43" s="175"/>
      <c r="L43" s="175"/>
    </row>
    <row r="44" spans="1:12" x14ac:dyDescent="0.2">
      <c r="A44" s="150" t="s">
        <v>118</v>
      </c>
      <c r="B44" s="3" t="s">
        <v>119</v>
      </c>
      <c r="C44" s="174" t="s">
        <v>120</v>
      </c>
      <c r="D44" s="153">
        <f t="shared" si="0"/>
        <v>0.80900000000000005</v>
      </c>
      <c r="E44" s="153">
        <v>0.80100000000000005</v>
      </c>
      <c r="F44" s="153">
        <v>0.81799999999999995</v>
      </c>
      <c r="G44" s="153">
        <v>0.82699999999999996</v>
      </c>
      <c r="H44" s="153">
        <v>0.81499999999999995</v>
      </c>
      <c r="I44" s="153">
        <v>0.80900000000000005</v>
      </c>
      <c r="J44" s="175"/>
      <c r="K44" s="175"/>
      <c r="L44" s="175"/>
    </row>
    <row r="45" spans="1:12" x14ac:dyDescent="0.2">
      <c r="A45" s="150" t="s">
        <v>121</v>
      </c>
      <c r="B45" s="3" t="s">
        <v>122</v>
      </c>
      <c r="C45" s="174" t="s">
        <v>123</v>
      </c>
      <c r="D45" s="153">
        <f t="shared" si="0"/>
        <v>0.79800000000000004</v>
      </c>
      <c r="E45" s="153">
        <v>0.79900000000000004</v>
      </c>
      <c r="F45" s="153">
        <v>0.80300000000000005</v>
      </c>
      <c r="G45" s="153">
        <v>0.81100000000000005</v>
      </c>
      <c r="H45" s="153">
        <v>0.81599999999999995</v>
      </c>
      <c r="I45" s="153">
        <v>0.79800000000000004</v>
      </c>
      <c r="J45" s="175"/>
      <c r="K45" s="175"/>
      <c r="L45" s="175"/>
    </row>
    <row r="46" spans="1:12" x14ac:dyDescent="0.2">
      <c r="A46" s="150" t="s">
        <v>124</v>
      </c>
      <c r="B46" s="3" t="s">
        <v>125</v>
      </c>
      <c r="C46" s="174" t="s">
        <v>126</v>
      </c>
      <c r="D46" s="153">
        <f t="shared" si="0"/>
        <v>0.83099999999999996</v>
      </c>
      <c r="E46" s="153">
        <v>0.82599999999999996</v>
      </c>
      <c r="F46" s="153">
        <v>0.83</v>
      </c>
      <c r="G46" s="153">
        <v>0.83</v>
      </c>
      <c r="H46" s="153">
        <v>0.82899999999999996</v>
      </c>
      <c r="I46" s="153">
        <v>0.83099999999999996</v>
      </c>
      <c r="J46" s="175"/>
      <c r="K46" s="175"/>
      <c r="L46" s="175"/>
    </row>
    <row r="47" spans="1:12" x14ac:dyDescent="0.2">
      <c r="A47" s="150" t="s">
        <v>127</v>
      </c>
      <c r="B47" s="3" t="s">
        <v>128</v>
      </c>
      <c r="C47" s="174" t="s">
        <v>129</v>
      </c>
      <c r="D47" s="153">
        <f t="shared" si="0"/>
        <v>0.84899999999999998</v>
      </c>
      <c r="E47" s="153">
        <v>0.84399999999999997</v>
      </c>
      <c r="F47" s="153">
        <v>0.84699999999999998</v>
      </c>
      <c r="G47" s="153">
        <v>0.84799999999999998</v>
      </c>
      <c r="H47" s="153">
        <v>0.85199999999999998</v>
      </c>
      <c r="I47" s="153">
        <v>0.84899999999999998</v>
      </c>
      <c r="J47" s="175"/>
      <c r="K47" s="175"/>
      <c r="L47" s="175"/>
    </row>
    <row r="48" spans="1:12" x14ac:dyDescent="0.2">
      <c r="A48" s="150" t="s">
        <v>130</v>
      </c>
      <c r="B48" s="3" t="s">
        <v>131</v>
      </c>
      <c r="C48" s="174" t="s">
        <v>132</v>
      </c>
      <c r="D48" s="153">
        <f t="shared" si="0"/>
        <v>0.85</v>
      </c>
      <c r="E48" s="153">
        <v>0.85699999999999998</v>
      </c>
      <c r="F48" s="153">
        <v>0.85199999999999998</v>
      </c>
      <c r="G48" s="153">
        <v>0.85</v>
      </c>
      <c r="H48" s="153">
        <v>0.85599999999999998</v>
      </c>
      <c r="I48" s="153">
        <v>0.85</v>
      </c>
      <c r="J48" s="175"/>
      <c r="K48" s="175"/>
      <c r="L48" s="175"/>
    </row>
    <row r="49" spans="1:12" x14ac:dyDescent="0.2">
      <c r="A49" s="150" t="s">
        <v>133</v>
      </c>
      <c r="B49" s="3" t="s">
        <v>134</v>
      </c>
      <c r="C49" s="174" t="s">
        <v>135</v>
      </c>
      <c r="D49" s="153">
        <f t="shared" si="0"/>
        <v>0.83699999999999997</v>
      </c>
      <c r="E49" s="153">
        <v>0.84599999999999997</v>
      </c>
      <c r="F49" s="153">
        <v>0.84799999999999998</v>
      </c>
      <c r="G49" s="153">
        <v>0.84499999999999997</v>
      </c>
      <c r="H49" s="153">
        <v>0.84499999999999997</v>
      </c>
      <c r="I49" s="153">
        <v>0.83699999999999997</v>
      </c>
      <c r="J49" s="175"/>
      <c r="K49" s="175"/>
      <c r="L49" s="175"/>
    </row>
    <row r="50" spans="1:12" x14ac:dyDescent="0.2">
      <c r="A50" s="150" t="s">
        <v>136</v>
      </c>
      <c r="B50" s="3" t="s">
        <v>137</v>
      </c>
      <c r="C50" s="174" t="s">
        <v>138</v>
      </c>
      <c r="D50" s="153">
        <f t="shared" si="0"/>
        <v>0.82099999999999995</v>
      </c>
      <c r="E50" s="153">
        <v>0.81299999999999994</v>
      </c>
      <c r="F50" s="153">
        <v>0.81599999999999995</v>
      </c>
      <c r="G50" s="153">
        <v>0.81100000000000005</v>
      </c>
      <c r="H50" s="153">
        <v>0.80400000000000005</v>
      </c>
      <c r="I50" s="153">
        <v>0.82099999999999995</v>
      </c>
      <c r="J50" s="175"/>
      <c r="K50" s="175"/>
      <c r="L50" s="175"/>
    </row>
    <row r="51" spans="1:12" x14ac:dyDescent="0.2">
      <c r="A51" s="150" t="s">
        <v>139</v>
      </c>
      <c r="B51" s="3" t="s">
        <v>140</v>
      </c>
      <c r="C51" s="174" t="s">
        <v>141</v>
      </c>
      <c r="D51" s="153">
        <f t="shared" si="0"/>
        <v>0.78</v>
      </c>
      <c r="E51" s="153">
        <v>0.8</v>
      </c>
      <c r="F51" s="153">
        <v>0.78800000000000003</v>
      </c>
      <c r="G51" s="153">
        <v>0.78600000000000003</v>
      </c>
      <c r="H51" s="153">
        <v>0.79300000000000004</v>
      </c>
      <c r="I51" s="153">
        <v>0.78</v>
      </c>
      <c r="J51" s="175"/>
      <c r="K51" s="175"/>
      <c r="L51" s="175"/>
    </row>
    <row r="52" spans="1:12" x14ac:dyDescent="0.2">
      <c r="A52" s="150" t="s">
        <v>142</v>
      </c>
      <c r="B52" s="3" t="s">
        <v>143</v>
      </c>
      <c r="C52" s="174" t="s">
        <v>144</v>
      </c>
      <c r="D52" s="153">
        <f t="shared" si="0"/>
        <v>0.78</v>
      </c>
      <c r="E52" s="153">
        <v>0.77400000000000002</v>
      </c>
      <c r="F52" s="153">
        <v>0.77700000000000002</v>
      </c>
      <c r="G52" s="153">
        <v>0.79</v>
      </c>
      <c r="H52" s="153">
        <v>0.76900000000000002</v>
      </c>
      <c r="I52" s="153">
        <v>0.78</v>
      </c>
      <c r="J52" s="175"/>
      <c r="K52" s="175"/>
      <c r="L52" s="175"/>
    </row>
    <row r="53" spans="1:12" x14ac:dyDescent="0.2">
      <c r="A53" s="150" t="s">
        <v>145</v>
      </c>
      <c r="B53" s="3" t="s">
        <v>146</v>
      </c>
      <c r="C53" s="174" t="s">
        <v>147</v>
      </c>
      <c r="D53" s="153">
        <f t="shared" si="0"/>
        <v>0.79400000000000004</v>
      </c>
      <c r="E53" s="153">
        <v>0.78</v>
      </c>
      <c r="F53" s="153">
        <v>0.8</v>
      </c>
      <c r="G53" s="153">
        <v>0.79600000000000004</v>
      </c>
      <c r="H53" s="153">
        <v>0.80100000000000005</v>
      </c>
      <c r="I53" s="153">
        <v>0.79400000000000004</v>
      </c>
      <c r="J53" s="175"/>
      <c r="K53" s="175"/>
      <c r="L53" s="175"/>
    </row>
    <row r="54" spans="1:12" x14ac:dyDescent="0.2">
      <c r="A54" s="150" t="s">
        <v>148</v>
      </c>
      <c r="B54" s="3" t="s">
        <v>149</v>
      </c>
      <c r="C54" s="174" t="s">
        <v>150</v>
      </c>
      <c r="D54" s="153">
        <f t="shared" si="0"/>
        <v>0.76200000000000001</v>
      </c>
      <c r="E54" s="153">
        <v>0.78500000000000003</v>
      </c>
      <c r="F54" s="153">
        <v>0.79100000000000004</v>
      </c>
      <c r="G54" s="153">
        <v>0.78500000000000003</v>
      </c>
      <c r="H54" s="153">
        <v>0.78200000000000003</v>
      </c>
      <c r="I54" s="153">
        <v>0.76200000000000001</v>
      </c>
      <c r="J54" s="175"/>
      <c r="K54" s="175"/>
      <c r="L54" s="175"/>
    </row>
    <row r="55" spans="1:12" x14ac:dyDescent="0.2">
      <c r="A55" s="150" t="s">
        <v>151</v>
      </c>
      <c r="B55" s="3" t="s">
        <v>152</v>
      </c>
      <c r="C55" s="174" t="s">
        <v>153</v>
      </c>
      <c r="D55" s="153">
        <f t="shared" si="0"/>
        <v>0.745</v>
      </c>
      <c r="E55" s="153">
        <v>0.71699999999999997</v>
      </c>
      <c r="F55" s="153">
        <v>0.753</v>
      </c>
      <c r="G55" s="153">
        <v>0.76100000000000001</v>
      </c>
      <c r="H55" s="153">
        <v>0.76100000000000001</v>
      </c>
      <c r="I55" s="153">
        <v>0.745</v>
      </c>
      <c r="J55" s="175"/>
      <c r="K55" s="175"/>
      <c r="L55" s="175"/>
    </row>
    <row r="56" spans="1:12" x14ac:dyDescent="0.2">
      <c r="A56" s="150" t="s">
        <v>154</v>
      </c>
      <c r="B56" s="3" t="s">
        <v>155</v>
      </c>
      <c r="C56" s="174" t="s">
        <v>156</v>
      </c>
      <c r="D56" s="153">
        <f t="shared" si="0"/>
        <v>0.754</v>
      </c>
      <c r="E56" s="153">
        <v>0.71799999999999997</v>
      </c>
      <c r="F56" s="153">
        <v>0.76400000000000001</v>
      </c>
      <c r="G56" s="153">
        <v>0.76600000000000001</v>
      </c>
      <c r="H56" s="153">
        <v>0.77200000000000002</v>
      </c>
      <c r="I56" s="153">
        <v>0.754</v>
      </c>
      <c r="J56" s="175"/>
      <c r="K56" s="175"/>
      <c r="L56" s="175"/>
    </row>
    <row r="57" spans="1:12" x14ac:dyDescent="0.2">
      <c r="A57" s="150" t="s">
        <v>450</v>
      </c>
      <c r="B57" s="3" t="s">
        <v>451</v>
      </c>
      <c r="C57" s="174" t="s">
        <v>452</v>
      </c>
      <c r="D57" s="153">
        <f t="shared" si="0"/>
        <v>7.0999999999999994E-2</v>
      </c>
      <c r="E57" s="153" t="s">
        <v>453</v>
      </c>
      <c r="F57" s="153" t="s">
        <v>453</v>
      </c>
      <c r="G57" s="153" t="s">
        <v>453</v>
      </c>
      <c r="H57" s="153" t="s">
        <v>453</v>
      </c>
      <c r="I57" s="153">
        <v>7.0999999999999994E-2</v>
      </c>
      <c r="J57" s="175"/>
      <c r="K57" s="175"/>
      <c r="L57" s="175"/>
    </row>
    <row r="58" spans="1:12" x14ac:dyDescent="0.2">
      <c r="A58" s="150" t="s">
        <v>157</v>
      </c>
      <c r="B58" s="3" t="s">
        <v>158</v>
      </c>
      <c r="C58" s="174" t="s">
        <v>159</v>
      </c>
      <c r="D58" s="153">
        <f t="shared" si="0"/>
        <v>0.78500000000000003</v>
      </c>
      <c r="E58" s="153">
        <v>0.76500000000000001</v>
      </c>
      <c r="F58" s="153">
        <v>0.79300000000000004</v>
      </c>
      <c r="G58" s="153">
        <v>0.79800000000000004</v>
      </c>
      <c r="H58" s="153">
        <v>0.79600000000000004</v>
      </c>
      <c r="I58" s="153">
        <v>0.78500000000000003</v>
      </c>
      <c r="J58" s="175"/>
      <c r="K58" s="175"/>
      <c r="L58" s="175"/>
    </row>
    <row r="59" spans="1:12" x14ac:dyDescent="0.2">
      <c r="A59" s="150" t="s">
        <v>160</v>
      </c>
      <c r="B59" s="3" t="s">
        <v>161</v>
      </c>
      <c r="C59" s="174" t="s">
        <v>162</v>
      </c>
      <c r="D59" s="153">
        <f t="shared" si="0"/>
        <v>0.80500000000000005</v>
      </c>
      <c r="E59" s="153">
        <v>0.80200000000000005</v>
      </c>
      <c r="F59" s="153">
        <v>0.81100000000000005</v>
      </c>
      <c r="G59" s="153">
        <v>0.80100000000000005</v>
      </c>
      <c r="H59" s="153">
        <v>0.80700000000000005</v>
      </c>
      <c r="I59" s="153">
        <v>0.80500000000000005</v>
      </c>
      <c r="J59" s="175"/>
      <c r="K59" s="175"/>
      <c r="L59" s="175"/>
    </row>
    <row r="60" spans="1:12" x14ac:dyDescent="0.2">
      <c r="A60" s="150" t="s">
        <v>163</v>
      </c>
      <c r="B60" s="3" t="s">
        <v>164</v>
      </c>
      <c r="C60" s="174" t="s">
        <v>165</v>
      </c>
      <c r="D60" s="153">
        <f t="shared" si="0"/>
        <v>0.79500000000000004</v>
      </c>
      <c r="E60" s="153">
        <v>0.79600000000000004</v>
      </c>
      <c r="F60" s="153">
        <v>0.79400000000000004</v>
      </c>
      <c r="G60" s="153">
        <v>0.80200000000000005</v>
      </c>
      <c r="H60" s="153">
        <v>0.79600000000000004</v>
      </c>
      <c r="I60" s="153">
        <v>0.79500000000000004</v>
      </c>
      <c r="J60" s="175"/>
      <c r="K60" s="175"/>
      <c r="L60" s="175"/>
    </row>
    <row r="61" spans="1:12" x14ac:dyDescent="0.2">
      <c r="A61" s="150" t="s">
        <v>166</v>
      </c>
      <c r="B61" s="3" t="s">
        <v>167</v>
      </c>
      <c r="C61" s="174" t="s">
        <v>168</v>
      </c>
      <c r="D61" s="153">
        <f t="shared" si="0"/>
        <v>0.81200000000000006</v>
      </c>
      <c r="E61" s="153">
        <v>0.83199999999999996</v>
      </c>
      <c r="F61" s="153">
        <v>0.82499999999999996</v>
      </c>
      <c r="G61" s="153">
        <v>0.82299999999999995</v>
      </c>
      <c r="H61" s="153">
        <v>0.82</v>
      </c>
      <c r="I61" s="153">
        <v>0.81200000000000006</v>
      </c>
      <c r="J61" s="175"/>
      <c r="K61" s="175"/>
      <c r="L61" s="175"/>
    </row>
    <row r="62" spans="1:12" x14ac:dyDescent="0.2">
      <c r="A62" s="150" t="s">
        <v>169</v>
      </c>
      <c r="B62" s="3" t="s">
        <v>170</v>
      </c>
      <c r="C62" s="174" t="s">
        <v>171</v>
      </c>
      <c r="D62" s="153">
        <f t="shared" si="0"/>
        <v>0.81799999999999995</v>
      </c>
      <c r="E62" s="153">
        <v>0.82099999999999995</v>
      </c>
      <c r="F62" s="153">
        <v>0.82199999999999995</v>
      </c>
      <c r="G62" s="153">
        <v>0.82299999999999995</v>
      </c>
      <c r="H62" s="153">
        <v>0.82299999999999995</v>
      </c>
      <c r="I62" s="153">
        <v>0.81799999999999995</v>
      </c>
      <c r="J62" s="175"/>
      <c r="K62" s="175"/>
      <c r="L62" s="175"/>
    </row>
    <row r="63" spans="1:12" x14ac:dyDescent="0.2">
      <c r="A63" s="150" t="s">
        <v>172</v>
      </c>
      <c r="B63" s="3" t="s">
        <v>173</v>
      </c>
      <c r="C63" s="174" t="s">
        <v>174</v>
      </c>
      <c r="D63" s="153">
        <f t="shared" si="0"/>
        <v>0.84599999999999997</v>
      </c>
      <c r="E63" s="153">
        <v>0.84899999999999998</v>
      </c>
      <c r="F63" s="153">
        <v>0.84699999999999998</v>
      </c>
      <c r="G63" s="153">
        <v>0.84399999999999997</v>
      </c>
      <c r="H63" s="153">
        <v>0.84899999999999998</v>
      </c>
      <c r="I63" s="153">
        <v>0.84599999999999997</v>
      </c>
      <c r="J63" s="175"/>
      <c r="K63" s="175"/>
      <c r="L63" s="175"/>
    </row>
    <row r="64" spans="1:12" x14ac:dyDescent="0.2">
      <c r="A64" s="150" t="s">
        <v>175</v>
      </c>
      <c r="B64" s="3" t="s">
        <v>176</v>
      </c>
      <c r="C64" s="174" t="s">
        <v>177</v>
      </c>
      <c r="D64" s="153">
        <f t="shared" si="0"/>
        <v>0.82899999999999996</v>
      </c>
      <c r="E64" s="153">
        <v>0.84399999999999997</v>
      </c>
      <c r="F64" s="153">
        <v>0.83099999999999996</v>
      </c>
      <c r="G64" s="153">
        <v>0.83199999999999996</v>
      </c>
      <c r="H64" s="153">
        <v>0.83599999999999997</v>
      </c>
      <c r="I64" s="153">
        <v>0.82899999999999996</v>
      </c>
      <c r="J64" s="175"/>
      <c r="K64" s="175"/>
      <c r="L64" s="175"/>
    </row>
    <row r="65" spans="1:12" x14ac:dyDescent="0.2">
      <c r="A65" s="150" t="s">
        <v>178</v>
      </c>
      <c r="B65" s="3" t="s">
        <v>179</v>
      </c>
      <c r="C65" s="174" t="s">
        <v>180</v>
      </c>
      <c r="D65" s="153">
        <f t="shared" si="0"/>
        <v>0.81200000000000006</v>
      </c>
      <c r="E65" s="153">
        <v>0.82699999999999996</v>
      </c>
      <c r="F65" s="153">
        <v>0.83199999999999996</v>
      </c>
      <c r="G65" s="153">
        <v>0.82399999999999995</v>
      </c>
      <c r="H65" s="153">
        <v>0.82599999999999996</v>
      </c>
      <c r="I65" s="153">
        <v>0.81200000000000006</v>
      </c>
      <c r="J65" s="175"/>
      <c r="K65" s="175"/>
      <c r="L65" s="175"/>
    </row>
    <row r="66" spans="1:12" x14ac:dyDescent="0.2">
      <c r="A66" s="150" t="s">
        <v>181</v>
      </c>
      <c r="B66" s="3" t="s">
        <v>182</v>
      </c>
      <c r="C66" s="174" t="s">
        <v>183</v>
      </c>
      <c r="D66" s="153">
        <f t="shared" si="0"/>
        <v>0.83299999999999996</v>
      </c>
      <c r="E66" s="153">
        <v>0.85099999999999998</v>
      </c>
      <c r="F66" s="153">
        <v>0.84099999999999997</v>
      </c>
      <c r="G66" s="153">
        <v>0.84099999999999997</v>
      </c>
      <c r="H66" s="153">
        <v>0.84</v>
      </c>
      <c r="I66" s="153">
        <v>0.83299999999999996</v>
      </c>
      <c r="J66" s="175"/>
      <c r="K66" s="175"/>
      <c r="L66" s="175"/>
    </row>
    <row r="67" spans="1:12" x14ac:dyDescent="0.2">
      <c r="A67" s="150" t="s">
        <v>184</v>
      </c>
      <c r="B67" s="3" t="s">
        <v>185</v>
      </c>
      <c r="C67" s="174" t="s">
        <v>186</v>
      </c>
      <c r="D67" s="153">
        <f t="shared" si="0"/>
        <v>0.81699999999999995</v>
      </c>
      <c r="E67" s="153">
        <v>0.83</v>
      </c>
      <c r="F67" s="153">
        <v>0.82899999999999996</v>
      </c>
      <c r="G67" s="153">
        <v>0.82699999999999996</v>
      </c>
      <c r="H67" s="153">
        <v>0.82699999999999996</v>
      </c>
      <c r="I67" s="153">
        <v>0.81699999999999995</v>
      </c>
      <c r="J67" s="175"/>
      <c r="K67" s="175"/>
      <c r="L67" s="175"/>
    </row>
    <row r="68" spans="1:12" x14ac:dyDescent="0.2">
      <c r="A68" s="150" t="s">
        <v>187</v>
      </c>
      <c r="B68" s="3" t="s">
        <v>188</v>
      </c>
      <c r="C68" s="174" t="s">
        <v>189</v>
      </c>
      <c r="D68" s="153">
        <f t="shared" si="0"/>
        <v>0.81299999999999994</v>
      </c>
      <c r="E68" s="153">
        <v>0.82399999999999995</v>
      </c>
      <c r="F68" s="153">
        <v>0.82299999999999995</v>
      </c>
      <c r="G68" s="153">
        <v>0.82199999999999995</v>
      </c>
      <c r="H68" s="153">
        <v>0.82399999999999995</v>
      </c>
      <c r="I68" s="153">
        <v>0.81299999999999994</v>
      </c>
      <c r="J68" s="175"/>
      <c r="K68" s="175"/>
      <c r="L68" s="175"/>
    </row>
    <row r="69" spans="1:12" x14ac:dyDescent="0.2">
      <c r="A69" s="150" t="s">
        <v>190</v>
      </c>
      <c r="B69" s="3" t="s">
        <v>191</v>
      </c>
      <c r="C69" s="174" t="s">
        <v>192</v>
      </c>
      <c r="D69" s="153">
        <f t="shared" si="0"/>
        <v>0.82799999999999996</v>
      </c>
      <c r="E69" s="153">
        <v>0.82799999999999996</v>
      </c>
      <c r="F69" s="153">
        <v>0.83599999999999997</v>
      </c>
      <c r="G69" s="153">
        <v>0.83299999999999996</v>
      </c>
      <c r="H69" s="153">
        <v>0.83399999999999996</v>
      </c>
      <c r="I69" s="153">
        <v>0.82799999999999996</v>
      </c>
      <c r="J69" s="175"/>
      <c r="K69" s="175"/>
      <c r="L69" s="175"/>
    </row>
    <row r="70" spans="1:12" x14ac:dyDescent="0.2">
      <c r="A70" s="150" t="s">
        <v>193</v>
      </c>
      <c r="B70" s="3" t="s">
        <v>194</v>
      </c>
      <c r="C70" s="174" t="s">
        <v>195</v>
      </c>
      <c r="D70" s="153">
        <f t="shared" ref="D70:D133" si="1">I70</f>
        <v>0.81899999999999995</v>
      </c>
      <c r="E70" s="153">
        <v>0.82399999999999995</v>
      </c>
      <c r="F70" s="153">
        <v>0.82199999999999995</v>
      </c>
      <c r="G70" s="153">
        <v>0.82099999999999995</v>
      </c>
      <c r="H70" s="153">
        <v>0.82199999999999995</v>
      </c>
      <c r="I70" s="153">
        <v>0.81899999999999995</v>
      </c>
      <c r="J70" s="175"/>
      <c r="K70" s="175"/>
      <c r="L70" s="175"/>
    </row>
    <row r="71" spans="1:12" x14ac:dyDescent="0.2">
      <c r="A71" s="150" t="s">
        <v>196</v>
      </c>
      <c r="B71" s="3" t="s">
        <v>197</v>
      </c>
      <c r="C71" s="174" t="s">
        <v>198</v>
      </c>
      <c r="D71" s="153">
        <f t="shared" si="1"/>
        <v>0.81499999999999995</v>
      </c>
      <c r="E71" s="153">
        <v>0.83</v>
      </c>
      <c r="F71" s="153">
        <v>0.81699999999999995</v>
      </c>
      <c r="G71" s="153">
        <v>0.81499999999999995</v>
      </c>
      <c r="H71" s="153">
        <v>0.82399999999999995</v>
      </c>
      <c r="I71" s="153">
        <v>0.81499999999999995</v>
      </c>
      <c r="J71" s="175"/>
      <c r="K71" s="175"/>
      <c r="L71" s="175"/>
    </row>
    <row r="72" spans="1:12" x14ac:dyDescent="0.2">
      <c r="A72" s="150" t="s">
        <v>199</v>
      </c>
      <c r="B72" s="3" t="s">
        <v>200</v>
      </c>
      <c r="C72" s="174" t="s">
        <v>201</v>
      </c>
      <c r="D72" s="153">
        <f t="shared" si="1"/>
        <v>0.84199999999999997</v>
      </c>
      <c r="E72" s="153">
        <v>0.83699999999999997</v>
      </c>
      <c r="F72" s="153">
        <v>0.84199999999999997</v>
      </c>
      <c r="G72" s="153">
        <v>0.84399999999999997</v>
      </c>
      <c r="H72" s="153">
        <v>0.84699999999999998</v>
      </c>
      <c r="I72" s="153">
        <v>0.84199999999999997</v>
      </c>
      <c r="J72" s="175"/>
      <c r="K72" s="175"/>
      <c r="L72" s="175"/>
    </row>
    <row r="73" spans="1:12" x14ac:dyDescent="0.2">
      <c r="A73" s="150" t="s">
        <v>202</v>
      </c>
      <c r="B73" s="3" t="s">
        <v>203</v>
      </c>
      <c r="C73" s="174" t="s">
        <v>204</v>
      </c>
      <c r="D73" s="153">
        <f t="shared" si="1"/>
        <v>0.81</v>
      </c>
      <c r="E73" s="153">
        <v>0.82299999999999995</v>
      </c>
      <c r="F73" s="153">
        <v>0.80800000000000005</v>
      </c>
      <c r="G73" s="153">
        <v>0.81499999999999995</v>
      </c>
      <c r="H73" s="153">
        <v>0.81100000000000005</v>
      </c>
      <c r="I73" s="153">
        <v>0.81</v>
      </c>
      <c r="J73" s="175"/>
      <c r="K73" s="175"/>
      <c r="L73" s="175"/>
    </row>
    <row r="74" spans="1:12" x14ac:dyDescent="0.2">
      <c r="A74" s="150" t="s">
        <v>205</v>
      </c>
      <c r="B74" s="3" t="s">
        <v>206</v>
      </c>
      <c r="C74" s="174" t="s">
        <v>207</v>
      </c>
      <c r="D74" s="153">
        <f t="shared" si="1"/>
        <v>0.82699999999999996</v>
      </c>
      <c r="E74" s="153">
        <v>0.84</v>
      </c>
      <c r="F74" s="153">
        <v>0.81699999999999995</v>
      </c>
      <c r="G74" s="153">
        <v>0.82199999999999995</v>
      </c>
      <c r="H74" s="153">
        <v>0.83299999999999996</v>
      </c>
      <c r="I74" s="153">
        <v>0.82699999999999996</v>
      </c>
      <c r="J74" s="175"/>
      <c r="K74" s="175"/>
      <c r="L74" s="175"/>
    </row>
    <row r="75" spans="1:12" x14ac:dyDescent="0.2">
      <c r="A75" s="150" t="s">
        <v>208</v>
      </c>
      <c r="B75" s="3" t="s">
        <v>209</v>
      </c>
      <c r="C75" s="174" t="s">
        <v>210</v>
      </c>
      <c r="D75" s="153">
        <f t="shared" si="1"/>
        <v>0.81899999999999995</v>
      </c>
      <c r="E75" s="153">
        <v>0.83199999999999996</v>
      </c>
      <c r="F75" s="153">
        <v>0.82</v>
      </c>
      <c r="G75" s="153">
        <v>0.81799999999999995</v>
      </c>
      <c r="H75" s="153">
        <v>0.82299999999999995</v>
      </c>
      <c r="I75" s="153">
        <v>0.81899999999999995</v>
      </c>
      <c r="J75" s="175"/>
      <c r="K75" s="175"/>
      <c r="L75" s="175"/>
    </row>
    <row r="76" spans="1:12" x14ac:dyDescent="0.2">
      <c r="A76" s="150" t="s">
        <v>211</v>
      </c>
      <c r="B76" s="3" t="s">
        <v>212</v>
      </c>
      <c r="C76" s="174" t="s">
        <v>213</v>
      </c>
      <c r="D76" s="153">
        <f t="shared" si="1"/>
        <v>0.80600000000000005</v>
      </c>
      <c r="E76" s="153">
        <v>0.82</v>
      </c>
      <c r="F76" s="153">
        <v>0.80900000000000005</v>
      </c>
      <c r="G76" s="153">
        <v>0.81100000000000005</v>
      </c>
      <c r="H76" s="153">
        <v>0.81100000000000005</v>
      </c>
      <c r="I76" s="153">
        <v>0.80600000000000005</v>
      </c>
      <c r="J76" s="175"/>
      <c r="K76" s="175"/>
      <c r="L76" s="175"/>
    </row>
    <row r="77" spans="1:12" x14ac:dyDescent="0.2">
      <c r="A77" s="150" t="s">
        <v>214</v>
      </c>
      <c r="B77" s="3" t="s">
        <v>215</v>
      </c>
      <c r="C77" s="174" t="s">
        <v>216</v>
      </c>
      <c r="D77" s="153">
        <f t="shared" si="1"/>
        <v>0.80500000000000005</v>
      </c>
      <c r="E77" s="153">
        <v>0.80400000000000005</v>
      </c>
      <c r="F77" s="153">
        <v>0.80400000000000005</v>
      </c>
      <c r="G77" s="153">
        <v>0.80900000000000005</v>
      </c>
      <c r="H77" s="153">
        <v>0.80900000000000005</v>
      </c>
      <c r="I77" s="153">
        <v>0.80500000000000005</v>
      </c>
      <c r="J77" s="175"/>
      <c r="K77" s="175"/>
      <c r="L77" s="175"/>
    </row>
    <row r="78" spans="1:12" x14ac:dyDescent="0.2">
      <c r="A78" s="150" t="s">
        <v>217</v>
      </c>
      <c r="B78" s="3" t="s">
        <v>218</v>
      </c>
      <c r="C78" s="174" t="s">
        <v>219</v>
      </c>
      <c r="D78" s="153">
        <f t="shared" si="1"/>
        <v>0.80300000000000005</v>
      </c>
      <c r="E78" s="153">
        <v>0.80900000000000005</v>
      </c>
      <c r="F78" s="153">
        <v>0.81899999999999995</v>
      </c>
      <c r="G78" s="153">
        <v>0.81899999999999995</v>
      </c>
      <c r="H78" s="153">
        <v>0.81799999999999995</v>
      </c>
      <c r="I78" s="153">
        <v>0.80300000000000005</v>
      </c>
      <c r="J78" s="175"/>
      <c r="K78" s="175"/>
      <c r="L78" s="175"/>
    </row>
    <row r="79" spans="1:12" x14ac:dyDescent="0.2">
      <c r="A79" s="150" t="s">
        <v>220</v>
      </c>
      <c r="B79" s="3" t="s">
        <v>221</v>
      </c>
      <c r="C79" s="174" t="s">
        <v>222</v>
      </c>
      <c r="D79" s="153">
        <f t="shared" si="1"/>
        <v>0.82399999999999995</v>
      </c>
      <c r="E79" s="153">
        <v>0.83</v>
      </c>
      <c r="F79" s="153">
        <v>0.82099999999999995</v>
      </c>
      <c r="G79" s="153">
        <v>0.81799999999999995</v>
      </c>
      <c r="H79" s="153">
        <v>0.82699999999999996</v>
      </c>
      <c r="I79" s="153">
        <v>0.82399999999999995</v>
      </c>
      <c r="J79" s="175"/>
      <c r="K79" s="175"/>
      <c r="L79" s="175"/>
    </row>
    <row r="80" spans="1:12" x14ac:dyDescent="0.2">
      <c r="A80" s="150" t="s">
        <v>223</v>
      </c>
      <c r="B80" s="3" t="s">
        <v>224</v>
      </c>
      <c r="C80" s="174" t="s">
        <v>225</v>
      </c>
      <c r="D80" s="153">
        <f t="shared" si="1"/>
        <v>0.80100000000000005</v>
      </c>
      <c r="E80" s="153">
        <v>0.83399999999999996</v>
      </c>
      <c r="F80" s="153">
        <v>0.81299999999999994</v>
      </c>
      <c r="G80" s="153">
        <v>0.81599999999999995</v>
      </c>
      <c r="H80" s="153">
        <v>0.80800000000000005</v>
      </c>
      <c r="I80" s="153">
        <v>0.80100000000000005</v>
      </c>
      <c r="J80" s="175"/>
      <c r="K80" s="175"/>
      <c r="L80" s="175"/>
    </row>
    <row r="81" spans="1:12" x14ac:dyDescent="0.2">
      <c r="A81" s="150" t="s">
        <v>226</v>
      </c>
      <c r="B81" s="3" t="s">
        <v>227</v>
      </c>
      <c r="C81" s="174" t="s">
        <v>228</v>
      </c>
      <c r="D81" s="153">
        <f t="shared" si="1"/>
        <v>0.85199999999999998</v>
      </c>
      <c r="E81" s="153">
        <v>0.83899999999999997</v>
      </c>
      <c r="F81" s="153">
        <v>0.84299999999999997</v>
      </c>
      <c r="G81" s="153">
        <v>0.84599999999999997</v>
      </c>
      <c r="H81" s="153">
        <v>0.85899999999999999</v>
      </c>
      <c r="I81" s="153">
        <v>0.85199999999999998</v>
      </c>
      <c r="J81" s="175"/>
      <c r="K81" s="175"/>
      <c r="L81" s="175"/>
    </row>
    <row r="82" spans="1:12" x14ac:dyDescent="0.2">
      <c r="A82" s="150" t="s">
        <v>229</v>
      </c>
      <c r="B82" s="3" t="s">
        <v>230</v>
      </c>
      <c r="C82" s="174" t="s">
        <v>231</v>
      </c>
      <c r="D82" s="153">
        <f t="shared" si="1"/>
        <v>0.83199999999999996</v>
      </c>
      <c r="E82" s="153">
        <v>0.84499999999999997</v>
      </c>
      <c r="F82" s="153">
        <v>0.82799999999999996</v>
      </c>
      <c r="G82" s="153">
        <v>0.83099999999999996</v>
      </c>
      <c r="H82" s="153">
        <v>0.83499999999999996</v>
      </c>
      <c r="I82" s="153">
        <v>0.83199999999999996</v>
      </c>
      <c r="J82" s="175"/>
      <c r="K82" s="175"/>
      <c r="L82" s="175"/>
    </row>
    <row r="83" spans="1:12" x14ac:dyDescent="0.2">
      <c r="A83" s="150" t="s">
        <v>232</v>
      </c>
      <c r="B83" s="3" t="s">
        <v>233</v>
      </c>
      <c r="C83" s="174" t="s">
        <v>234</v>
      </c>
      <c r="D83" s="153">
        <f t="shared" si="1"/>
        <v>0.82099999999999995</v>
      </c>
      <c r="E83" s="153">
        <v>0.84199999999999997</v>
      </c>
      <c r="F83" s="153">
        <v>0.82399999999999995</v>
      </c>
      <c r="G83" s="153">
        <v>0.81899999999999995</v>
      </c>
      <c r="H83" s="153">
        <v>0.81899999999999995</v>
      </c>
      <c r="I83" s="153">
        <v>0.82099999999999995</v>
      </c>
      <c r="J83" s="175"/>
      <c r="K83" s="175"/>
      <c r="L83" s="175"/>
    </row>
    <row r="84" spans="1:12" x14ac:dyDescent="0.2">
      <c r="A84" s="150" t="s">
        <v>235</v>
      </c>
      <c r="B84" s="3" t="s">
        <v>236</v>
      </c>
      <c r="C84" s="174" t="s">
        <v>237</v>
      </c>
      <c r="D84" s="153">
        <f t="shared" si="1"/>
        <v>0.83599999999999997</v>
      </c>
      <c r="E84" s="153">
        <v>0.84199999999999997</v>
      </c>
      <c r="F84" s="153">
        <v>0.83899999999999997</v>
      </c>
      <c r="G84" s="153">
        <v>0.83799999999999997</v>
      </c>
      <c r="H84" s="153">
        <v>0.84599999999999997</v>
      </c>
      <c r="I84" s="153">
        <v>0.83599999999999997</v>
      </c>
      <c r="J84" s="175"/>
      <c r="K84" s="175"/>
      <c r="L84" s="175"/>
    </row>
    <row r="85" spans="1:12" x14ac:dyDescent="0.2">
      <c r="A85" s="150" t="s">
        <v>238</v>
      </c>
      <c r="B85" s="3" t="s">
        <v>239</v>
      </c>
      <c r="C85" s="174" t="s">
        <v>240</v>
      </c>
      <c r="D85" s="153">
        <f t="shared" si="1"/>
        <v>0.84099999999999997</v>
      </c>
      <c r="E85" s="153">
        <v>0.83799999999999997</v>
      </c>
      <c r="F85" s="153">
        <v>0.83399999999999996</v>
      </c>
      <c r="G85" s="153">
        <v>0.83599999999999997</v>
      </c>
      <c r="H85" s="153">
        <v>0.84099999999999997</v>
      </c>
      <c r="I85" s="153">
        <v>0.84099999999999997</v>
      </c>
      <c r="J85" s="175"/>
      <c r="K85" s="175"/>
      <c r="L85" s="175"/>
    </row>
    <row r="86" spans="1:12" x14ac:dyDescent="0.2">
      <c r="A86" s="150" t="s">
        <v>241</v>
      </c>
      <c r="B86" s="3" t="s">
        <v>242</v>
      </c>
      <c r="C86" s="174" t="s">
        <v>243</v>
      </c>
      <c r="D86" s="153">
        <f t="shared" si="1"/>
        <v>0.83399999999999996</v>
      </c>
      <c r="E86" s="153">
        <v>0.84099999999999997</v>
      </c>
      <c r="F86" s="153">
        <v>0.83399999999999996</v>
      </c>
      <c r="G86" s="153">
        <v>0.83299999999999996</v>
      </c>
      <c r="H86" s="153">
        <v>0.83799999999999997</v>
      </c>
      <c r="I86" s="153">
        <v>0.83399999999999996</v>
      </c>
      <c r="J86" s="175"/>
      <c r="K86" s="175"/>
      <c r="L86" s="175"/>
    </row>
    <row r="87" spans="1:12" x14ac:dyDescent="0.2">
      <c r="A87" s="150" t="s">
        <v>244</v>
      </c>
      <c r="B87" s="3" t="s">
        <v>245</v>
      </c>
      <c r="C87" s="174" t="s">
        <v>246</v>
      </c>
      <c r="D87" s="153">
        <f t="shared" si="1"/>
        <v>0.81299999999999994</v>
      </c>
      <c r="E87" s="153">
        <v>0.83299999999999996</v>
      </c>
      <c r="F87" s="153">
        <v>0.81799999999999995</v>
      </c>
      <c r="G87" s="153">
        <v>0.82599999999999996</v>
      </c>
      <c r="H87" s="153">
        <v>0.82299999999999995</v>
      </c>
      <c r="I87" s="153">
        <v>0.81299999999999994</v>
      </c>
      <c r="J87" s="175"/>
      <c r="K87" s="175"/>
      <c r="L87" s="175"/>
    </row>
    <row r="88" spans="1:12" x14ac:dyDescent="0.2">
      <c r="A88" s="150" t="s">
        <v>247</v>
      </c>
      <c r="B88" s="3" t="s">
        <v>248</v>
      </c>
      <c r="C88" s="174" t="s">
        <v>249</v>
      </c>
      <c r="D88" s="153">
        <f t="shared" si="1"/>
        <v>0.82799999999999996</v>
      </c>
      <c r="E88" s="153">
        <v>0.83899999999999997</v>
      </c>
      <c r="F88" s="153">
        <v>0.83599999999999997</v>
      </c>
      <c r="G88" s="153">
        <v>0.82899999999999996</v>
      </c>
      <c r="H88" s="153">
        <v>0.83599999999999997</v>
      </c>
      <c r="I88" s="153">
        <v>0.82799999999999996</v>
      </c>
      <c r="J88" s="175"/>
      <c r="K88" s="175"/>
      <c r="L88" s="175"/>
    </row>
    <row r="89" spans="1:12" x14ac:dyDescent="0.2">
      <c r="A89" s="150" t="s">
        <v>250</v>
      </c>
      <c r="B89" s="3" t="s">
        <v>251</v>
      </c>
      <c r="C89" s="174" t="s">
        <v>252</v>
      </c>
      <c r="D89" s="153">
        <f t="shared" si="1"/>
        <v>0.81100000000000005</v>
      </c>
      <c r="E89" s="153">
        <v>0.83199999999999996</v>
      </c>
      <c r="F89" s="153">
        <v>0.81599999999999995</v>
      </c>
      <c r="G89" s="153">
        <v>0.81499999999999995</v>
      </c>
      <c r="H89" s="153">
        <v>0.80800000000000005</v>
      </c>
      <c r="I89" s="153">
        <v>0.81100000000000005</v>
      </c>
      <c r="J89" s="175"/>
      <c r="K89" s="175"/>
      <c r="L89" s="175"/>
    </row>
    <row r="90" spans="1:12" x14ac:dyDescent="0.2">
      <c r="A90" s="150" t="s">
        <v>253</v>
      </c>
      <c r="B90" s="3" t="s">
        <v>254</v>
      </c>
      <c r="C90" s="174" t="s">
        <v>255</v>
      </c>
      <c r="D90" s="153">
        <f t="shared" si="1"/>
        <v>0.82899999999999996</v>
      </c>
      <c r="E90" s="153">
        <v>0.85199999999999998</v>
      </c>
      <c r="F90" s="153">
        <v>0.82799999999999996</v>
      </c>
      <c r="G90" s="153">
        <v>0.82599999999999996</v>
      </c>
      <c r="H90" s="153">
        <v>0.83699999999999997</v>
      </c>
      <c r="I90" s="153">
        <v>0.82899999999999996</v>
      </c>
      <c r="J90" s="175"/>
      <c r="K90" s="175"/>
      <c r="L90" s="175"/>
    </row>
    <row r="91" spans="1:12" x14ac:dyDescent="0.2">
      <c r="A91" s="150" t="s">
        <v>256</v>
      </c>
      <c r="B91" s="3" t="s">
        <v>257</v>
      </c>
      <c r="C91" s="174" t="s">
        <v>258</v>
      </c>
      <c r="D91" s="153">
        <f t="shared" si="1"/>
        <v>0.81200000000000006</v>
      </c>
      <c r="E91" s="153">
        <v>0.83799999999999997</v>
      </c>
      <c r="F91" s="153">
        <v>0.82299999999999995</v>
      </c>
      <c r="G91" s="153">
        <v>0.81899999999999995</v>
      </c>
      <c r="H91" s="153">
        <v>0.82</v>
      </c>
      <c r="I91" s="153">
        <v>0.81200000000000006</v>
      </c>
      <c r="J91" s="175"/>
      <c r="K91" s="175"/>
      <c r="L91" s="175"/>
    </row>
    <row r="92" spans="1:12" x14ac:dyDescent="0.2">
      <c r="A92" s="150" t="s">
        <v>259</v>
      </c>
      <c r="B92" s="3" t="s">
        <v>260</v>
      </c>
      <c r="C92" s="174" t="s">
        <v>261</v>
      </c>
      <c r="D92" s="153">
        <f t="shared" si="1"/>
        <v>0.82</v>
      </c>
      <c r="E92" s="153">
        <v>0.81100000000000005</v>
      </c>
      <c r="F92" s="153">
        <v>0.81699999999999995</v>
      </c>
      <c r="G92" s="153">
        <v>0.82199999999999995</v>
      </c>
      <c r="H92" s="153">
        <v>0.82299999999999995</v>
      </c>
      <c r="I92" s="153">
        <v>0.82</v>
      </c>
      <c r="J92" s="175"/>
      <c r="K92" s="175"/>
      <c r="L92" s="175"/>
    </row>
    <row r="93" spans="1:12" x14ac:dyDescent="0.2">
      <c r="A93" s="150" t="s">
        <v>262</v>
      </c>
      <c r="B93" s="3" t="s">
        <v>263</v>
      </c>
      <c r="C93" s="174" t="s">
        <v>264</v>
      </c>
      <c r="D93" s="153">
        <f t="shared" si="1"/>
        <v>0.81699999999999995</v>
      </c>
      <c r="E93" s="153">
        <v>0.80700000000000005</v>
      </c>
      <c r="F93" s="153">
        <v>0.82</v>
      </c>
      <c r="G93" s="153">
        <v>0.82099999999999995</v>
      </c>
      <c r="H93" s="153">
        <v>0.82499999999999996</v>
      </c>
      <c r="I93" s="153">
        <v>0.81699999999999995</v>
      </c>
      <c r="J93" s="175"/>
      <c r="K93" s="175"/>
      <c r="L93" s="175"/>
    </row>
    <row r="94" spans="1:12" x14ac:dyDescent="0.2">
      <c r="A94" s="150" t="s">
        <v>265</v>
      </c>
      <c r="B94" s="3" t="s">
        <v>266</v>
      </c>
      <c r="C94" s="174" t="s">
        <v>267</v>
      </c>
      <c r="D94" s="153">
        <f t="shared" si="1"/>
        <v>0.81699999999999995</v>
      </c>
      <c r="E94" s="153">
        <v>0.80800000000000005</v>
      </c>
      <c r="F94" s="153">
        <v>0.81899999999999995</v>
      </c>
      <c r="G94" s="153">
        <v>0.81799999999999995</v>
      </c>
      <c r="H94" s="153">
        <v>0.82599999999999996</v>
      </c>
      <c r="I94" s="153">
        <v>0.81699999999999995</v>
      </c>
      <c r="J94" s="175"/>
      <c r="K94" s="175"/>
      <c r="L94" s="175"/>
    </row>
    <row r="95" spans="1:12" x14ac:dyDescent="0.2">
      <c r="A95" s="150" t="s">
        <v>268</v>
      </c>
      <c r="B95" s="3" t="s">
        <v>269</v>
      </c>
      <c r="C95" s="174" t="s">
        <v>270</v>
      </c>
      <c r="D95" s="153">
        <f t="shared" si="1"/>
        <v>0.83699999999999997</v>
      </c>
      <c r="E95" s="153">
        <v>0.82599999999999996</v>
      </c>
      <c r="F95" s="153">
        <v>0.83499999999999996</v>
      </c>
      <c r="G95" s="153">
        <v>0.83499999999999996</v>
      </c>
      <c r="H95" s="153">
        <v>0.83699999999999997</v>
      </c>
      <c r="I95" s="153">
        <v>0.83699999999999997</v>
      </c>
      <c r="J95" s="175"/>
      <c r="K95" s="175"/>
      <c r="L95" s="175"/>
    </row>
    <row r="96" spans="1:12" x14ac:dyDescent="0.2">
      <c r="A96" s="150" t="s">
        <v>271</v>
      </c>
      <c r="B96" s="3" t="s">
        <v>272</v>
      </c>
      <c r="C96" s="174" t="s">
        <v>273</v>
      </c>
      <c r="D96" s="153">
        <f t="shared" si="1"/>
        <v>0.81799999999999995</v>
      </c>
      <c r="E96" s="153">
        <v>0.81200000000000006</v>
      </c>
      <c r="F96" s="153">
        <v>0.81299999999999994</v>
      </c>
      <c r="G96" s="153">
        <v>0.82</v>
      </c>
      <c r="H96" s="153">
        <v>0.82</v>
      </c>
      <c r="I96" s="153">
        <v>0.81799999999999995</v>
      </c>
      <c r="J96" s="175"/>
      <c r="K96" s="175"/>
      <c r="L96" s="175"/>
    </row>
    <row r="97" spans="1:12" x14ac:dyDescent="0.2">
      <c r="A97" s="150" t="s">
        <v>444</v>
      </c>
      <c r="B97" s="3" t="s">
        <v>275</v>
      </c>
      <c r="C97" s="174" t="s">
        <v>446</v>
      </c>
      <c r="D97" s="153">
        <f t="shared" si="1"/>
        <v>0.88</v>
      </c>
      <c r="E97" s="153">
        <v>0.86199999999999999</v>
      </c>
      <c r="F97" s="153">
        <v>0.89100000000000001</v>
      </c>
      <c r="G97" s="153">
        <v>0.89100000000000001</v>
      </c>
      <c r="H97" s="153">
        <v>0.89100000000000001</v>
      </c>
      <c r="I97" s="153">
        <v>0.88</v>
      </c>
      <c r="J97" s="175"/>
      <c r="K97" s="175"/>
      <c r="L97" s="175"/>
    </row>
    <row r="98" spans="1:12" x14ac:dyDescent="0.2">
      <c r="A98" s="150" t="s">
        <v>274</v>
      </c>
      <c r="B98" s="3" t="s">
        <v>278</v>
      </c>
      <c r="C98" s="174" t="s">
        <v>276</v>
      </c>
      <c r="D98" s="153">
        <f t="shared" si="1"/>
        <v>0.82699999999999996</v>
      </c>
      <c r="E98" s="153">
        <v>0.85399999999999998</v>
      </c>
      <c r="F98" s="153">
        <v>0.83299999999999996</v>
      </c>
      <c r="G98" s="153">
        <v>0.83</v>
      </c>
      <c r="H98" s="153">
        <v>0.83399999999999996</v>
      </c>
      <c r="I98" s="153">
        <v>0.82699999999999996</v>
      </c>
      <c r="J98" s="175"/>
      <c r="K98" s="175"/>
      <c r="L98" s="175"/>
    </row>
    <row r="99" spans="1:12" x14ac:dyDescent="0.2">
      <c r="A99" s="150" t="s">
        <v>277</v>
      </c>
      <c r="B99" s="3" t="s">
        <v>281</v>
      </c>
      <c r="C99" s="174" t="s">
        <v>279</v>
      </c>
      <c r="D99" s="153">
        <f t="shared" si="1"/>
        <v>0.84899999999999998</v>
      </c>
      <c r="E99" s="153">
        <v>0.85199999999999998</v>
      </c>
      <c r="F99" s="153">
        <v>0.84299999999999997</v>
      </c>
      <c r="G99" s="153">
        <v>0.84599999999999997</v>
      </c>
      <c r="H99" s="153">
        <v>0.84799999999999998</v>
      </c>
      <c r="I99" s="153">
        <v>0.84899999999999998</v>
      </c>
      <c r="J99" s="175"/>
      <c r="K99" s="175"/>
      <c r="L99" s="175"/>
    </row>
    <row r="100" spans="1:12" x14ac:dyDescent="0.2">
      <c r="A100" s="150" t="s">
        <v>280</v>
      </c>
      <c r="B100" s="3" t="s">
        <v>284</v>
      </c>
      <c r="C100" s="174" t="s">
        <v>282</v>
      </c>
      <c r="D100" s="153">
        <f t="shared" si="1"/>
        <v>0.82899999999999996</v>
      </c>
      <c r="E100" s="153">
        <v>0.84899999999999998</v>
      </c>
      <c r="F100" s="153">
        <v>0.82799999999999996</v>
      </c>
      <c r="G100" s="153">
        <v>0.83099999999999996</v>
      </c>
      <c r="H100" s="153">
        <v>0.83</v>
      </c>
      <c r="I100" s="153">
        <v>0.82899999999999996</v>
      </c>
      <c r="J100" s="175"/>
      <c r="K100" s="175"/>
      <c r="L100" s="175"/>
    </row>
    <row r="101" spans="1:12" x14ac:dyDescent="0.2">
      <c r="A101" s="150" t="s">
        <v>283</v>
      </c>
      <c r="B101" s="3" t="s">
        <v>287</v>
      </c>
      <c r="C101" s="174" t="s">
        <v>285</v>
      </c>
      <c r="D101" s="153">
        <f t="shared" si="1"/>
        <v>0.85</v>
      </c>
      <c r="E101" s="153">
        <v>0.86</v>
      </c>
      <c r="F101" s="153">
        <v>0.84399999999999997</v>
      </c>
      <c r="G101" s="153">
        <v>0.85</v>
      </c>
      <c r="H101" s="153">
        <v>0.84899999999999998</v>
      </c>
      <c r="I101" s="153">
        <v>0.85</v>
      </c>
      <c r="J101" s="175"/>
      <c r="K101" s="175"/>
      <c r="L101" s="175"/>
    </row>
    <row r="102" spans="1:12" x14ac:dyDescent="0.2">
      <c r="A102" s="150" t="s">
        <v>286</v>
      </c>
      <c r="B102" s="3" t="s">
        <v>290</v>
      </c>
      <c r="C102" s="174" t="s">
        <v>288</v>
      </c>
      <c r="D102" s="153">
        <f t="shared" si="1"/>
        <v>0.83299999999999996</v>
      </c>
      <c r="E102" s="153">
        <v>0.83</v>
      </c>
      <c r="F102" s="153">
        <v>0.83</v>
      </c>
      <c r="G102" s="153">
        <v>0.83099999999999996</v>
      </c>
      <c r="H102" s="153">
        <v>0.83399999999999996</v>
      </c>
      <c r="I102" s="153">
        <v>0.83299999999999996</v>
      </c>
      <c r="J102" s="175"/>
      <c r="K102" s="175"/>
      <c r="L102" s="175"/>
    </row>
    <row r="103" spans="1:12" x14ac:dyDescent="0.2">
      <c r="A103" s="150" t="s">
        <v>289</v>
      </c>
      <c r="B103" s="3" t="s">
        <v>445</v>
      </c>
      <c r="C103" s="174" t="s">
        <v>291</v>
      </c>
      <c r="D103" s="153">
        <f t="shared" si="1"/>
        <v>0.871</v>
      </c>
      <c r="E103" s="153">
        <v>0.88400000000000001</v>
      </c>
      <c r="F103" s="153">
        <v>0.879</v>
      </c>
      <c r="G103" s="153">
        <v>0.878</v>
      </c>
      <c r="H103" s="153">
        <v>0.878</v>
      </c>
      <c r="I103" s="153">
        <v>0.871</v>
      </c>
      <c r="J103" s="175"/>
      <c r="K103" s="175"/>
      <c r="L103" s="175"/>
    </row>
    <row r="104" spans="1:12" x14ac:dyDescent="0.2">
      <c r="A104" s="150" t="s">
        <v>292</v>
      </c>
      <c r="B104" s="3" t="s">
        <v>293</v>
      </c>
      <c r="C104" s="174" t="s">
        <v>294</v>
      </c>
      <c r="D104" s="153">
        <f t="shared" si="1"/>
        <v>0.81100000000000005</v>
      </c>
      <c r="E104" s="153">
        <v>0.84599999999999997</v>
      </c>
      <c r="F104" s="153">
        <v>0.83</v>
      </c>
      <c r="G104" s="153">
        <v>0.82499999999999996</v>
      </c>
      <c r="H104" s="153">
        <v>0.83099999999999996</v>
      </c>
      <c r="I104" s="153">
        <v>0.81100000000000005</v>
      </c>
      <c r="J104" s="175"/>
      <c r="K104" s="175"/>
      <c r="L104" s="175"/>
    </row>
    <row r="105" spans="1:12" x14ac:dyDescent="0.2">
      <c r="A105" s="150" t="s">
        <v>295</v>
      </c>
      <c r="B105" s="3" t="s">
        <v>296</v>
      </c>
      <c r="C105" s="174" t="s">
        <v>297</v>
      </c>
      <c r="D105" s="153">
        <f t="shared" si="1"/>
        <v>0.84899999999999998</v>
      </c>
      <c r="E105" s="153">
        <v>0.83599999999999997</v>
      </c>
      <c r="F105" s="153">
        <v>0.84599999999999997</v>
      </c>
      <c r="G105" s="153">
        <v>0.84599999999999997</v>
      </c>
      <c r="H105" s="153">
        <v>0.84799999999999998</v>
      </c>
      <c r="I105" s="153">
        <v>0.84899999999999998</v>
      </c>
      <c r="J105" s="175"/>
      <c r="K105" s="175"/>
      <c r="L105" s="175"/>
    </row>
    <row r="106" spans="1:12" x14ac:dyDescent="0.2">
      <c r="A106" s="150" t="s">
        <v>298</v>
      </c>
      <c r="B106" s="3" t="s">
        <v>299</v>
      </c>
      <c r="C106" s="174" t="s">
        <v>300</v>
      </c>
      <c r="D106" s="153">
        <f t="shared" si="1"/>
        <v>0.84599999999999997</v>
      </c>
      <c r="E106" s="153">
        <v>0.85799999999999998</v>
      </c>
      <c r="F106" s="153">
        <v>0.83699999999999997</v>
      </c>
      <c r="G106" s="153">
        <v>0.83799999999999997</v>
      </c>
      <c r="H106" s="153">
        <v>0.84599999999999997</v>
      </c>
      <c r="I106" s="153">
        <v>0.84599999999999997</v>
      </c>
      <c r="J106" s="175"/>
      <c r="K106" s="175"/>
      <c r="L106" s="175"/>
    </row>
    <row r="107" spans="1:12" x14ac:dyDescent="0.2">
      <c r="A107" s="150" t="s">
        <v>301</v>
      </c>
      <c r="B107" s="3" t="s">
        <v>302</v>
      </c>
      <c r="C107" s="174" t="s">
        <v>303</v>
      </c>
      <c r="D107" s="153">
        <f t="shared" si="1"/>
        <v>0.83899999999999997</v>
      </c>
      <c r="E107" s="153">
        <v>0.85799999999999998</v>
      </c>
      <c r="F107" s="153">
        <v>0.83399999999999996</v>
      </c>
      <c r="G107" s="153">
        <v>0.83199999999999996</v>
      </c>
      <c r="H107" s="153">
        <v>0.83599999999999997</v>
      </c>
      <c r="I107" s="153">
        <v>0.83899999999999997</v>
      </c>
      <c r="J107" s="175"/>
      <c r="K107" s="175"/>
      <c r="L107" s="175"/>
    </row>
    <row r="108" spans="1:12" x14ac:dyDescent="0.2">
      <c r="A108" s="150" t="s">
        <v>304</v>
      </c>
      <c r="B108" s="3" t="s">
        <v>305</v>
      </c>
      <c r="C108" s="174" t="s">
        <v>306</v>
      </c>
      <c r="D108" s="153">
        <f t="shared" si="1"/>
        <v>0.85699999999999998</v>
      </c>
      <c r="E108" s="153">
        <v>0.874</v>
      </c>
      <c r="F108" s="153">
        <v>0.85</v>
      </c>
      <c r="G108" s="153">
        <v>0.85699999999999998</v>
      </c>
      <c r="H108" s="153">
        <v>0.85799999999999998</v>
      </c>
      <c r="I108" s="153">
        <v>0.85699999999999998</v>
      </c>
      <c r="J108" s="175"/>
      <c r="K108" s="175"/>
      <c r="L108" s="175"/>
    </row>
    <row r="109" spans="1:12" x14ac:dyDescent="0.2">
      <c r="A109" s="150" t="s">
        <v>307</v>
      </c>
      <c r="B109" s="3" t="s">
        <v>308</v>
      </c>
      <c r="C109" s="174" t="s">
        <v>309</v>
      </c>
      <c r="D109" s="153">
        <f t="shared" si="1"/>
        <v>0.86899999999999999</v>
      </c>
      <c r="E109" s="153">
        <v>0.86699999999999999</v>
      </c>
      <c r="F109" s="153">
        <v>0.88</v>
      </c>
      <c r="G109" s="153">
        <v>0.878</v>
      </c>
      <c r="H109" s="153">
        <v>0.879</v>
      </c>
      <c r="I109" s="153">
        <v>0.86899999999999999</v>
      </c>
      <c r="J109" s="175"/>
      <c r="K109" s="175"/>
      <c r="L109" s="175"/>
    </row>
    <row r="110" spans="1:12" x14ac:dyDescent="0.2">
      <c r="A110" s="150" t="s">
        <v>310</v>
      </c>
      <c r="B110" s="3" t="s">
        <v>311</v>
      </c>
      <c r="C110" s="174" t="s">
        <v>312</v>
      </c>
      <c r="D110" s="153">
        <f t="shared" si="1"/>
        <v>0.84899999999999998</v>
      </c>
      <c r="E110" s="153">
        <v>0.86</v>
      </c>
      <c r="F110" s="153">
        <v>0.84899999999999998</v>
      </c>
      <c r="G110" s="153">
        <v>0.84899999999999998</v>
      </c>
      <c r="H110" s="153">
        <v>0.85099999999999998</v>
      </c>
      <c r="I110" s="153">
        <v>0.84899999999999998</v>
      </c>
      <c r="J110" s="175"/>
      <c r="K110" s="175"/>
      <c r="L110" s="175"/>
    </row>
    <row r="111" spans="1:12" x14ac:dyDescent="0.2">
      <c r="A111" s="150" t="s">
        <v>313</v>
      </c>
      <c r="B111" s="3" t="s">
        <v>314</v>
      </c>
      <c r="C111" s="174" t="s">
        <v>315</v>
      </c>
      <c r="D111" s="153">
        <f t="shared" si="1"/>
        <v>0.83299999999999996</v>
      </c>
      <c r="E111" s="153">
        <v>0.84</v>
      </c>
      <c r="F111" s="153">
        <v>0.82399999999999995</v>
      </c>
      <c r="G111" s="153">
        <v>0.82599999999999996</v>
      </c>
      <c r="H111" s="153">
        <v>0.83299999999999996</v>
      </c>
      <c r="I111" s="153">
        <v>0.83299999999999996</v>
      </c>
      <c r="J111" s="175"/>
      <c r="K111" s="175"/>
      <c r="L111" s="175"/>
    </row>
    <row r="112" spans="1:12" x14ac:dyDescent="0.2">
      <c r="A112" s="150" t="s">
        <v>316</v>
      </c>
      <c r="B112" s="3" t="s">
        <v>317</v>
      </c>
      <c r="C112" s="174" t="s">
        <v>318</v>
      </c>
      <c r="D112" s="153">
        <f t="shared" si="1"/>
        <v>0.82899999999999996</v>
      </c>
      <c r="E112" s="153">
        <v>0.84</v>
      </c>
      <c r="F112" s="153">
        <v>0.82299999999999995</v>
      </c>
      <c r="G112" s="153">
        <v>0.82799999999999996</v>
      </c>
      <c r="H112" s="153">
        <v>0.83899999999999997</v>
      </c>
      <c r="I112" s="153">
        <v>0.82899999999999996</v>
      </c>
      <c r="J112" s="175"/>
      <c r="K112" s="175"/>
      <c r="L112" s="175"/>
    </row>
    <row r="113" spans="1:12" x14ac:dyDescent="0.2">
      <c r="A113" s="150" t="s">
        <v>319</v>
      </c>
      <c r="B113" s="3" t="s">
        <v>320</v>
      </c>
      <c r="C113" s="174" t="s">
        <v>321</v>
      </c>
      <c r="D113" s="153">
        <f t="shared" si="1"/>
        <v>0.83</v>
      </c>
      <c r="E113" s="153">
        <v>0.83499999999999996</v>
      </c>
      <c r="F113" s="153">
        <v>0.82799999999999996</v>
      </c>
      <c r="G113" s="153">
        <v>0.82699999999999996</v>
      </c>
      <c r="H113" s="153">
        <v>0.83399999999999996</v>
      </c>
      <c r="I113" s="153">
        <v>0.83</v>
      </c>
      <c r="J113" s="175"/>
      <c r="K113" s="175"/>
      <c r="L113" s="175"/>
    </row>
    <row r="114" spans="1:12" x14ac:dyDescent="0.2">
      <c r="A114" s="150" t="s">
        <v>322</v>
      </c>
      <c r="B114" s="3" t="s">
        <v>323</v>
      </c>
      <c r="C114" s="174" t="s">
        <v>324</v>
      </c>
      <c r="D114" s="153">
        <f t="shared" si="1"/>
        <v>0.84799999999999998</v>
      </c>
      <c r="E114" s="153">
        <v>0.83799999999999997</v>
      </c>
      <c r="F114" s="153">
        <v>0.85199999999999998</v>
      </c>
      <c r="G114" s="153">
        <v>0.85</v>
      </c>
      <c r="H114" s="153">
        <v>0.85699999999999998</v>
      </c>
      <c r="I114" s="153">
        <v>0.84799999999999998</v>
      </c>
      <c r="J114" s="175"/>
      <c r="K114" s="175"/>
      <c r="L114" s="175"/>
    </row>
    <row r="115" spans="1:12" x14ac:dyDescent="0.2">
      <c r="A115" s="150" t="s">
        <v>325</v>
      </c>
      <c r="B115" s="3" t="s">
        <v>326</v>
      </c>
      <c r="C115" s="174" t="s">
        <v>327</v>
      </c>
      <c r="D115" s="153">
        <f t="shared" si="1"/>
        <v>0.87</v>
      </c>
      <c r="E115" s="153">
        <v>0.85799999999999998</v>
      </c>
      <c r="F115" s="153">
        <v>0.86699999999999999</v>
      </c>
      <c r="G115" s="153">
        <v>0.87</v>
      </c>
      <c r="H115" s="153">
        <v>0.874</v>
      </c>
      <c r="I115" s="153">
        <v>0.87</v>
      </c>
      <c r="J115" s="175"/>
      <c r="K115" s="175"/>
      <c r="L115" s="175"/>
    </row>
    <row r="116" spans="1:12" x14ac:dyDescent="0.2">
      <c r="A116" s="150" t="s">
        <v>328</v>
      </c>
      <c r="B116" s="3" t="s">
        <v>329</v>
      </c>
      <c r="C116" s="174" t="s">
        <v>330</v>
      </c>
      <c r="D116" s="153">
        <f t="shared" si="1"/>
        <v>0.89300000000000002</v>
      </c>
      <c r="E116" s="153">
        <v>0.878</v>
      </c>
      <c r="F116" s="153">
        <v>0.89300000000000002</v>
      </c>
      <c r="G116" s="153">
        <v>0.89300000000000002</v>
      </c>
      <c r="H116" s="153">
        <v>0.89300000000000002</v>
      </c>
      <c r="I116" s="153">
        <v>0.89300000000000002</v>
      </c>
      <c r="J116" s="175"/>
      <c r="K116" s="175"/>
      <c r="L116" s="175"/>
    </row>
    <row r="117" spans="1:12" x14ac:dyDescent="0.2">
      <c r="A117" s="150" t="s">
        <v>331</v>
      </c>
      <c r="B117" s="3" t="s">
        <v>332</v>
      </c>
      <c r="C117" s="174" t="s">
        <v>333</v>
      </c>
      <c r="D117" s="153">
        <f t="shared" si="1"/>
        <v>0.84899999999999998</v>
      </c>
      <c r="E117" s="153">
        <v>0.85</v>
      </c>
      <c r="F117" s="153">
        <v>0.84399999999999997</v>
      </c>
      <c r="G117" s="153">
        <v>0.84699999999999998</v>
      </c>
      <c r="H117" s="153">
        <v>0.85399999999999998</v>
      </c>
      <c r="I117" s="153">
        <v>0.84899999999999998</v>
      </c>
      <c r="J117" s="175"/>
      <c r="K117" s="175"/>
      <c r="L117" s="175"/>
    </row>
    <row r="118" spans="1:12" x14ac:dyDescent="0.2">
      <c r="A118" s="150" t="s">
        <v>334</v>
      </c>
      <c r="B118" s="3" t="s">
        <v>335</v>
      </c>
      <c r="C118" s="174" t="s">
        <v>336</v>
      </c>
      <c r="D118" s="153">
        <f t="shared" si="1"/>
        <v>0.85599999999999998</v>
      </c>
      <c r="E118" s="153">
        <v>0.877</v>
      </c>
      <c r="F118" s="153">
        <v>0.86199999999999999</v>
      </c>
      <c r="G118" s="153">
        <v>0.86199999999999999</v>
      </c>
      <c r="H118" s="153">
        <v>0.86199999999999999</v>
      </c>
      <c r="I118" s="153">
        <v>0.85599999999999998</v>
      </c>
      <c r="J118" s="175"/>
      <c r="K118" s="175"/>
      <c r="L118" s="175"/>
    </row>
    <row r="119" spans="1:12" x14ac:dyDescent="0.2">
      <c r="A119" s="150" t="s">
        <v>337</v>
      </c>
      <c r="B119" s="3" t="s">
        <v>338</v>
      </c>
      <c r="C119" s="174" t="s">
        <v>339</v>
      </c>
      <c r="D119" s="153">
        <f t="shared" si="1"/>
        <v>0.83899999999999997</v>
      </c>
      <c r="E119" s="153">
        <v>0.85</v>
      </c>
      <c r="F119" s="153">
        <v>0.83199999999999996</v>
      </c>
      <c r="G119" s="153">
        <v>0.83</v>
      </c>
      <c r="H119" s="153">
        <v>0.83699999999999997</v>
      </c>
      <c r="I119" s="153">
        <v>0.83899999999999997</v>
      </c>
      <c r="J119" s="175"/>
      <c r="K119" s="175"/>
      <c r="L119" s="175"/>
    </row>
    <row r="120" spans="1:12" x14ac:dyDescent="0.2">
      <c r="A120" s="150" t="s">
        <v>340</v>
      </c>
      <c r="B120" s="3" t="s">
        <v>341</v>
      </c>
      <c r="C120" s="174" t="s">
        <v>342</v>
      </c>
      <c r="D120" s="153">
        <f t="shared" si="1"/>
        <v>0.83499999999999996</v>
      </c>
      <c r="E120" s="153">
        <v>0.86</v>
      </c>
      <c r="F120" s="153">
        <v>0.84199999999999997</v>
      </c>
      <c r="G120" s="153">
        <v>0.84199999999999997</v>
      </c>
      <c r="H120" s="153">
        <v>0.84199999999999997</v>
      </c>
      <c r="I120" s="153">
        <v>0.83499999999999996</v>
      </c>
      <c r="J120" s="175"/>
      <c r="K120" s="175"/>
      <c r="L120" s="175"/>
    </row>
    <row r="121" spans="1:12" x14ac:dyDescent="0.2">
      <c r="A121" s="150" t="s">
        <v>343</v>
      </c>
      <c r="B121" s="3" t="s">
        <v>344</v>
      </c>
      <c r="C121" s="174" t="s">
        <v>345</v>
      </c>
      <c r="D121" s="153">
        <f t="shared" si="1"/>
        <v>0.85</v>
      </c>
      <c r="E121" s="153">
        <v>0.874</v>
      </c>
      <c r="F121" s="153">
        <v>0.85099999999999998</v>
      </c>
      <c r="G121" s="153">
        <v>0.85199999999999998</v>
      </c>
      <c r="H121" s="153">
        <v>0.85599999999999998</v>
      </c>
      <c r="I121" s="153">
        <v>0.85</v>
      </c>
      <c r="J121" s="175"/>
      <c r="K121" s="175"/>
      <c r="L121" s="175"/>
    </row>
    <row r="122" spans="1:12" x14ac:dyDescent="0.2">
      <c r="A122" s="150" t="s">
        <v>346</v>
      </c>
      <c r="B122" s="3" t="s">
        <v>347</v>
      </c>
      <c r="C122" s="174" t="s">
        <v>348</v>
      </c>
      <c r="D122" s="153">
        <f t="shared" si="1"/>
        <v>0.83599999999999997</v>
      </c>
      <c r="E122" s="153">
        <v>0.84299999999999997</v>
      </c>
      <c r="F122" s="153">
        <v>0.83399999999999996</v>
      </c>
      <c r="G122" s="153">
        <v>0.83099999999999996</v>
      </c>
      <c r="H122" s="153">
        <v>0.83799999999999997</v>
      </c>
      <c r="I122" s="153">
        <v>0.83599999999999997</v>
      </c>
      <c r="J122" s="175"/>
      <c r="K122" s="175"/>
      <c r="L122" s="175"/>
    </row>
    <row r="123" spans="1:12" x14ac:dyDescent="0.2">
      <c r="A123" s="150" t="s">
        <v>349</v>
      </c>
      <c r="B123" s="3" t="s">
        <v>350</v>
      </c>
      <c r="C123" s="174" t="s">
        <v>351</v>
      </c>
      <c r="D123" s="153">
        <f t="shared" si="1"/>
        <v>0.84</v>
      </c>
      <c r="E123" s="153">
        <v>0.84899999999999998</v>
      </c>
      <c r="F123" s="153">
        <v>0.84299999999999997</v>
      </c>
      <c r="G123" s="153">
        <v>0.85</v>
      </c>
      <c r="H123" s="153">
        <v>0.84299999999999997</v>
      </c>
      <c r="I123" s="153">
        <v>0.84</v>
      </c>
      <c r="J123" s="175"/>
      <c r="K123" s="175"/>
      <c r="L123" s="175"/>
    </row>
    <row r="124" spans="1:12" x14ac:dyDescent="0.2">
      <c r="A124" s="150" t="s">
        <v>352</v>
      </c>
      <c r="B124" s="3" t="s">
        <v>353</v>
      </c>
      <c r="C124" s="174" t="s">
        <v>354</v>
      </c>
      <c r="D124" s="153">
        <f t="shared" si="1"/>
        <v>0.85899999999999999</v>
      </c>
      <c r="E124" s="153">
        <v>0.86899999999999999</v>
      </c>
      <c r="F124" s="153">
        <v>0.86199999999999999</v>
      </c>
      <c r="G124" s="153">
        <v>0.86399999999999999</v>
      </c>
      <c r="H124" s="153">
        <v>0.86699999999999999</v>
      </c>
      <c r="I124" s="153">
        <v>0.85899999999999999</v>
      </c>
      <c r="J124" s="175"/>
      <c r="K124" s="175"/>
      <c r="L124" s="175"/>
    </row>
    <row r="125" spans="1:12" x14ac:dyDescent="0.2">
      <c r="A125" s="150" t="s">
        <v>355</v>
      </c>
      <c r="B125" s="3" t="s">
        <v>356</v>
      </c>
      <c r="C125" s="174" t="s">
        <v>357</v>
      </c>
      <c r="D125" s="153">
        <f t="shared" si="1"/>
        <v>0.82699999999999996</v>
      </c>
      <c r="E125" s="153">
        <v>0.85399999999999998</v>
      </c>
      <c r="F125" s="153">
        <v>0.83099999999999996</v>
      </c>
      <c r="G125" s="153">
        <v>0.83</v>
      </c>
      <c r="H125" s="153">
        <v>0.83199999999999996</v>
      </c>
      <c r="I125" s="153">
        <v>0.82699999999999996</v>
      </c>
      <c r="J125" s="175"/>
      <c r="K125" s="175"/>
      <c r="L125" s="175"/>
    </row>
    <row r="126" spans="1:12" x14ac:dyDescent="0.2">
      <c r="A126" s="150" t="s">
        <v>358</v>
      </c>
      <c r="B126" s="3" t="s">
        <v>359</v>
      </c>
      <c r="C126" s="174" t="s">
        <v>360</v>
      </c>
      <c r="D126" s="153">
        <f t="shared" si="1"/>
        <v>0.87</v>
      </c>
      <c r="E126" s="153">
        <v>0.85699999999999998</v>
      </c>
      <c r="F126" s="153">
        <v>0.87</v>
      </c>
      <c r="G126" s="153">
        <v>0.874</v>
      </c>
      <c r="H126" s="153">
        <v>0.874</v>
      </c>
      <c r="I126" s="153">
        <v>0.87</v>
      </c>
      <c r="J126" s="175"/>
      <c r="K126" s="175"/>
      <c r="L126" s="175"/>
    </row>
    <row r="127" spans="1:12" x14ac:dyDescent="0.2">
      <c r="A127" s="150" t="s">
        <v>361</v>
      </c>
      <c r="B127" s="3" t="s">
        <v>362</v>
      </c>
      <c r="C127" s="174" t="s">
        <v>363</v>
      </c>
      <c r="D127" s="153">
        <f t="shared" si="1"/>
        <v>0.83699999999999997</v>
      </c>
      <c r="E127" s="153">
        <v>0.85899999999999999</v>
      </c>
      <c r="F127" s="153">
        <v>0.84799999999999998</v>
      </c>
      <c r="G127" s="153">
        <v>0.84399999999999997</v>
      </c>
      <c r="H127" s="153">
        <v>0.84299999999999997</v>
      </c>
      <c r="I127" s="153">
        <v>0.83699999999999997</v>
      </c>
      <c r="J127" s="175"/>
      <c r="K127" s="175"/>
      <c r="L127" s="175"/>
    </row>
    <row r="128" spans="1:12" x14ac:dyDescent="0.2">
      <c r="A128" s="150" t="s">
        <v>364</v>
      </c>
      <c r="B128" s="3" t="s">
        <v>365</v>
      </c>
      <c r="C128" s="174" t="s">
        <v>366</v>
      </c>
      <c r="D128" s="153">
        <f t="shared" si="1"/>
        <v>0.86</v>
      </c>
      <c r="E128" s="153">
        <v>0.85699999999999998</v>
      </c>
      <c r="F128" s="153">
        <v>0.86199999999999999</v>
      </c>
      <c r="G128" s="153">
        <v>0.86199999999999999</v>
      </c>
      <c r="H128" s="153">
        <v>0.86299999999999999</v>
      </c>
      <c r="I128" s="153">
        <v>0.86</v>
      </c>
      <c r="J128" s="175"/>
      <c r="K128" s="175"/>
      <c r="L128" s="175"/>
    </row>
    <row r="129" spans="1:12" x14ac:dyDescent="0.2">
      <c r="A129" s="150" t="s">
        <v>367</v>
      </c>
      <c r="B129" s="3" t="s">
        <v>368</v>
      </c>
      <c r="C129" s="174" t="s">
        <v>369</v>
      </c>
      <c r="D129" s="153">
        <f t="shared" si="1"/>
        <v>0.878</v>
      </c>
      <c r="E129" s="153">
        <v>0.86599999999999999</v>
      </c>
      <c r="F129" s="153">
        <v>0.88300000000000001</v>
      </c>
      <c r="G129" s="153">
        <v>0.88300000000000001</v>
      </c>
      <c r="H129" s="153">
        <v>0.88100000000000001</v>
      </c>
      <c r="I129" s="153">
        <v>0.878</v>
      </c>
      <c r="J129" s="175"/>
      <c r="K129" s="175"/>
      <c r="L129" s="175"/>
    </row>
    <row r="130" spans="1:12" x14ac:dyDescent="0.2">
      <c r="A130" s="150" t="s">
        <v>370</v>
      </c>
      <c r="B130" s="3">
        <v>11</v>
      </c>
      <c r="C130" s="174" t="s">
        <v>371</v>
      </c>
      <c r="D130" s="153">
        <f t="shared" si="1"/>
        <v>0.79100000000000004</v>
      </c>
      <c r="E130" s="153">
        <v>0.78200000000000003</v>
      </c>
      <c r="F130" s="153">
        <v>0.79700000000000004</v>
      </c>
      <c r="G130" s="153">
        <v>0.79900000000000004</v>
      </c>
      <c r="H130" s="153">
        <v>0.79500000000000004</v>
      </c>
      <c r="I130" s="153">
        <v>0.79100000000000004</v>
      </c>
      <c r="J130" s="175"/>
      <c r="K130" s="175"/>
      <c r="L130" s="175"/>
    </row>
    <row r="131" spans="1:12" x14ac:dyDescent="0.2">
      <c r="A131" s="150" t="s">
        <v>372</v>
      </c>
      <c r="B131" s="3">
        <v>12</v>
      </c>
      <c r="C131" s="174" t="s">
        <v>373</v>
      </c>
      <c r="D131" s="153">
        <f t="shared" si="1"/>
        <v>0.78200000000000003</v>
      </c>
      <c r="E131" s="153">
        <v>0.77800000000000002</v>
      </c>
      <c r="F131" s="153">
        <v>0.79400000000000004</v>
      </c>
      <c r="G131" s="153">
        <v>0.79200000000000004</v>
      </c>
      <c r="H131" s="153">
        <v>0.79</v>
      </c>
      <c r="I131" s="153">
        <v>0.78200000000000003</v>
      </c>
      <c r="J131" s="175"/>
      <c r="K131" s="175"/>
      <c r="L131" s="175"/>
    </row>
    <row r="132" spans="1:12" x14ac:dyDescent="0.2">
      <c r="A132" s="150" t="s">
        <v>374</v>
      </c>
      <c r="B132" s="3">
        <v>16</v>
      </c>
      <c r="C132" s="174" t="s">
        <v>375</v>
      </c>
      <c r="D132" s="153">
        <f t="shared" si="1"/>
        <v>0.75</v>
      </c>
      <c r="E132" s="153">
        <v>0.74299999999999999</v>
      </c>
      <c r="F132" s="153">
        <v>0.76900000000000002</v>
      </c>
      <c r="G132" s="153">
        <v>0.77300000000000002</v>
      </c>
      <c r="H132" s="153">
        <v>0.76300000000000001</v>
      </c>
      <c r="I132" s="153">
        <v>0.75</v>
      </c>
      <c r="J132" s="175"/>
      <c r="K132" s="175"/>
      <c r="L132" s="175"/>
    </row>
    <row r="133" spans="1:12" x14ac:dyDescent="0.2">
      <c r="A133" s="150" t="s">
        <v>376</v>
      </c>
      <c r="B133" s="3">
        <v>17</v>
      </c>
      <c r="C133" s="174" t="s">
        <v>377</v>
      </c>
      <c r="D133" s="153">
        <f t="shared" si="1"/>
        <v>0.80600000000000005</v>
      </c>
      <c r="E133" s="153">
        <v>0.79300000000000004</v>
      </c>
      <c r="F133" s="153">
        <v>0.80500000000000005</v>
      </c>
      <c r="G133" s="153">
        <v>0.80700000000000005</v>
      </c>
      <c r="H133" s="153">
        <v>0.81</v>
      </c>
      <c r="I133" s="153">
        <v>0.80600000000000005</v>
      </c>
      <c r="J133" s="175"/>
      <c r="K133" s="175"/>
      <c r="L133" s="175"/>
    </row>
    <row r="134" spans="1:12" x14ac:dyDescent="0.2">
      <c r="A134" s="150" t="s">
        <v>378</v>
      </c>
      <c r="B134" s="3">
        <v>18</v>
      </c>
      <c r="C134" s="174" t="s">
        <v>379</v>
      </c>
      <c r="D134" s="153">
        <f t="shared" ref="D134:D156" si="2">I134</f>
        <v>0.75600000000000001</v>
      </c>
      <c r="E134" s="153">
        <v>0.73299999999999998</v>
      </c>
      <c r="F134" s="153">
        <v>0.76400000000000001</v>
      </c>
      <c r="G134" s="153">
        <v>0.76700000000000002</v>
      </c>
      <c r="H134" s="153">
        <v>0.76600000000000001</v>
      </c>
      <c r="I134" s="153">
        <v>0.75600000000000001</v>
      </c>
      <c r="J134" s="175"/>
      <c r="K134" s="175"/>
      <c r="L134" s="175"/>
    </row>
    <row r="135" spans="1:12" x14ac:dyDescent="0.2">
      <c r="A135" s="150" t="s">
        <v>380</v>
      </c>
      <c r="B135" s="3">
        <v>19</v>
      </c>
      <c r="C135" s="174" t="s">
        <v>381</v>
      </c>
      <c r="D135" s="153">
        <f t="shared" si="2"/>
        <v>0.78</v>
      </c>
      <c r="E135" s="153">
        <v>0.751</v>
      </c>
      <c r="F135" s="153">
        <v>0.77700000000000002</v>
      </c>
      <c r="G135" s="153">
        <v>0.78300000000000003</v>
      </c>
      <c r="H135" s="153">
        <v>0.78800000000000003</v>
      </c>
      <c r="I135" s="153">
        <v>0.78</v>
      </c>
      <c r="J135" s="175"/>
      <c r="K135" s="175"/>
      <c r="L135" s="175"/>
    </row>
    <row r="136" spans="1:12" x14ac:dyDescent="0.2">
      <c r="A136" s="150" t="s">
        <v>382</v>
      </c>
      <c r="B136" s="3">
        <v>21</v>
      </c>
      <c r="C136" s="174" t="s">
        <v>383</v>
      </c>
      <c r="D136" s="153">
        <f t="shared" si="2"/>
        <v>0.79700000000000004</v>
      </c>
      <c r="E136" s="153">
        <v>0.78100000000000003</v>
      </c>
      <c r="F136" s="153">
        <v>0.79700000000000004</v>
      </c>
      <c r="G136" s="153">
        <v>0.79300000000000004</v>
      </c>
      <c r="H136" s="153">
        <v>0.79400000000000004</v>
      </c>
      <c r="I136" s="153">
        <v>0.79700000000000004</v>
      </c>
      <c r="J136" s="175"/>
      <c r="K136" s="175"/>
      <c r="L136" s="175"/>
    </row>
    <row r="137" spans="1:12" x14ac:dyDescent="0.2">
      <c r="A137" s="150" t="s">
        <v>384</v>
      </c>
      <c r="B137" s="3">
        <v>22</v>
      </c>
      <c r="C137" s="174" t="s">
        <v>385</v>
      </c>
      <c r="D137" s="153">
        <f t="shared" si="2"/>
        <v>0.79600000000000004</v>
      </c>
      <c r="E137" s="153">
        <v>0.79700000000000004</v>
      </c>
      <c r="F137" s="153">
        <v>0.79500000000000004</v>
      </c>
      <c r="G137" s="153">
        <v>0.8</v>
      </c>
      <c r="H137" s="153">
        <v>0.80100000000000005</v>
      </c>
      <c r="I137" s="153">
        <v>0.79600000000000004</v>
      </c>
      <c r="J137" s="175"/>
      <c r="K137" s="175"/>
      <c r="L137" s="175"/>
    </row>
    <row r="138" spans="1:12" x14ac:dyDescent="0.2">
      <c r="A138" s="150" t="s">
        <v>386</v>
      </c>
      <c r="B138" s="3">
        <v>23</v>
      </c>
      <c r="C138" s="174" t="s">
        <v>387</v>
      </c>
      <c r="D138" s="153">
        <f t="shared" si="2"/>
        <v>0.79200000000000004</v>
      </c>
      <c r="E138" s="153">
        <v>0.79700000000000004</v>
      </c>
      <c r="F138" s="153">
        <v>0.8</v>
      </c>
      <c r="G138" s="153">
        <v>0.80100000000000005</v>
      </c>
      <c r="H138" s="153">
        <v>0.80100000000000005</v>
      </c>
      <c r="I138" s="153">
        <v>0.79200000000000004</v>
      </c>
      <c r="J138" s="175"/>
      <c r="K138" s="175"/>
      <c r="L138" s="175"/>
    </row>
    <row r="139" spans="1:12" x14ac:dyDescent="0.2">
      <c r="A139" s="150" t="s">
        <v>388</v>
      </c>
      <c r="B139" s="3">
        <v>24</v>
      </c>
      <c r="C139" s="174" t="s">
        <v>389</v>
      </c>
      <c r="D139" s="153">
        <f t="shared" si="2"/>
        <v>0.8</v>
      </c>
      <c r="E139" s="153">
        <v>0.79600000000000004</v>
      </c>
      <c r="F139" s="153">
        <v>0.80400000000000005</v>
      </c>
      <c r="G139" s="153">
        <v>0.80500000000000005</v>
      </c>
      <c r="H139" s="153">
        <v>0.80200000000000005</v>
      </c>
      <c r="I139" s="153">
        <v>0.8</v>
      </c>
      <c r="J139" s="175"/>
      <c r="K139" s="175"/>
      <c r="L139" s="175"/>
    </row>
    <row r="140" spans="1:12" x14ac:dyDescent="0.2">
      <c r="A140" s="150" t="s">
        <v>390</v>
      </c>
      <c r="B140" s="3">
        <v>26</v>
      </c>
      <c r="C140" s="174" t="s">
        <v>391</v>
      </c>
      <c r="D140" s="153">
        <f t="shared" si="2"/>
        <v>0.80300000000000005</v>
      </c>
      <c r="E140" s="153">
        <v>0.81499999999999995</v>
      </c>
      <c r="F140" s="153">
        <v>0.81299999999999994</v>
      </c>
      <c r="G140" s="153">
        <v>0.81499999999999995</v>
      </c>
      <c r="H140" s="153">
        <v>0.81200000000000006</v>
      </c>
      <c r="I140" s="153">
        <v>0.80300000000000005</v>
      </c>
      <c r="J140" s="175"/>
      <c r="K140" s="175"/>
      <c r="L140" s="175"/>
    </row>
    <row r="141" spans="1:12" x14ac:dyDescent="0.2">
      <c r="A141" s="150" t="s">
        <v>392</v>
      </c>
      <c r="B141" s="3">
        <v>29</v>
      </c>
      <c r="C141" s="174" t="s">
        <v>393</v>
      </c>
      <c r="D141" s="153">
        <f t="shared" si="2"/>
        <v>0.79800000000000004</v>
      </c>
      <c r="E141" s="153">
        <v>0.78500000000000003</v>
      </c>
      <c r="F141" s="153">
        <v>0.80200000000000005</v>
      </c>
      <c r="G141" s="153">
        <v>0.80600000000000005</v>
      </c>
      <c r="H141" s="153">
        <v>0.80300000000000005</v>
      </c>
      <c r="I141" s="153">
        <v>0.79800000000000004</v>
      </c>
      <c r="J141" s="175"/>
      <c r="K141" s="175"/>
      <c r="L141" s="175"/>
    </row>
    <row r="142" spans="1:12" x14ac:dyDescent="0.2">
      <c r="A142" s="150" t="s">
        <v>394</v>
      </c>
      <c r="B142" s="3">
        <v>30</v>
      </c>
      <c r="C142" s="174" t="s">
        <v>395</v>
      </c>
      <c r="D142" s="153">
        <f t="shared" si="2"/>
        <v>0.80800000000000005</v>
      </c>
      <c r="E142" s="153">
        <v>0.81</v>
      </c>
      <c r="F142" s="153">
        <v>0.81899999999999995</v>
      </c>
      <c r="G142" s="153">
        <v>0.81899999999999995</v>
      </c>
      <c r="H142" s="153">
        <v>0.81699999999999995</v>
      </c>
      <c r="I142" s="153">
        <v>0.80800000000000005</v>
      </c>
      <c r="J142" s="175"/>
      <c r="K142" s="175"/>
      <c r="L142" s="175"/>
    </row>
    <row r="143" spans="1:12" x14ac:dyDescent="0.2">
      <c r="A143" s="150" t="s">
        <v>396</v>
      </c>
      <c r="B143" s="3">
        <v>31</v>
      </c>
      <c r="C143" s="174" t="s">
        <v>397</v>
      </c>
      <c r="D143" s="153">
        <f t="shared" si="2"/>
        <v>0.79600000000000004</v>
      </c>
      <c r="E143" s="153">
        <v>0.78</v>
      </c>
      <c r="F143" s="153">
        <v>0.80600000000000005</v>
      </c>
      <c r="G143" s="153">
        <v>0.80400000000000005</v>
      </c>
      <c r="H143" s="153">
        <v>0.80600000000000005</v>
      </c>
      <c r="I143" s="153">
        <v>0.79600000000000004</v>
      </c>
      <c r="J143" s="175"/>
      <c r="K143" s="175"/>
      <c r="L143" s="175"/>
    </row>
    <row r="144" spans="1:12" x14ac:dyDescent="0.2">
      <c r="A144" s="150" t="s">
        <v>398</v>
      </c>
      <c r="B144" s="3">
        <v>32</v>
      </c>
      <c r="C144" s="174" t="s">
        <v>399</v>
      </c>
      <c r="D144" s="153">
        <f t="shared" si="2"/>
        <v>0.76300000000000001</v>
      </c>
      <c r="E144" s="153">
        <v>0.748</v>
      </c>
      <c r="F144" s="153">
        <v>0.78800000000000003</v>
      </c>
      <c r="G144" s="153">
        <v>0.79100000000000004</v>
      </c>
      <c r="H144" s="153">
        <v>0.77400000000000002</v>
      </c>
      <c r="I144" s="153">
        <v>0.76300000000000001</v>
      </c>
      <c r="J144" s="175"/>
      <c r="K144" s="175"/>
      <c r="L144" s="175"/>
    </row>
    <row r="145" spans="1:12" x14ac:dyDescent="0.2">
      <c r="A145" s="150" t="s">
        <v>400</v>
      </c>
      <c r="B145" s="3">
        <v>33</v>
      </c>
      <c r="C145" s="176" t="s">
        <v>401</v>
      </c>
      <c r="D145" s="153">
        <f t="shared" si="2"/>
        <v>0.75600000000000001</v>
      </c>
      <c r="E145" s="153">
        <v>0.73199999999999998</v>
      </c>
      <c r="F145" s="153">
        <v>0.76900000000000002</v>
      </c>
      <c r="G145" s="153">
        <v>0.77300000000000002</v>
      </c>
      <c r="H145" s="153">
        <v>0.76800000000000002</v>
      </c>
      <c r="I145" s="153">
        <v>0.75600000000000001</v>
      </c>
      <c r="J145" s="175"/>
      <c r="K145" s="175"/>
      <c r="L145" s="175"/>
    </row>
    <row r="146" spans="1:12" x14ac:dyDescent="0.2">
      <c r="A146" s="150" t="s">
        <v>402</v>
      </c>
      <c r="B146" s="3">
        <v>34</v>
      </c>
      <c r="C146" s="174" t="s">
        <v>403</v>
      </c>
      <c r="D146" s="153">
        <f t="shared" si="2"/>
        <v>0.77400000000000002</v>
      </c>
      <c r="E146" s="153">
        <v>0.77300000000000002</v>
      </c>
      <c r="F146" s="153">
        <v>0.80600000000000005</v>
      </c>
      <c r="G146" s="153">
        <v>0.80700000000000005</v>
      </c>
      <c r="H146" s="153">
        <v>0.81</v>
      </c>
      <c r="I146" s="153">
        <v>0.77400000000000002</v>
      </c>
      <c r="J146" s="175"/>
      <c r="K146" s="175"/>
      <c r="L146" s="175"/>
    </row>
    <row r="147" spans="1:12" x14ac:dyDescent="0.2">
      <c r="A147" s="150" t="s">
        <v>404</v>
      </c>
      <c r="B147" s="3">
        <v>36</v>
      </c>
      <c r="C147" s="174" t="s">
        <v>405</v>
      </c>
      <c r="D147" s="153">
        <f t="shared" si="2"/>
        <v>0.75800000000000001</v>
      </c>
      <c r="E147" s="153">
        <v>0.72499999999999998</v>
      </c>
      <c r="F147" s="153">
        <v>0.76800000000000002</v>
      </c>
      <c r="G147" s="153">
        <v>0.76300000000000001</v>
      </c>
      <c r="H147" s="153">
        <v>0.75800000000000001</v>
      </c>
      <c r="I147" s="153">
        <v>0.75800000000000001</v>
      </c>
      <c r="J147" s="175"/>
      <c r="K147" s="175"/>
      <c r="L147" s="175"/>
    </row>
    <row r="148" spans="1:12" x14ac:dyDescent="0.2">
      <c r="A148" s="150" t="s">
        <v>406</v>
      </c>
      <c r="B148" s="3">
        <v>37</v>
      </c>
      <c r="C148" s="174" t="s">
        <v>407</v>
      </c>
      <c r="D148" s="153">
        <f t="shared" si="2"/>
        <v>0.80600000000000005</v>
      </c>
      <c r="E148" s="153">
        <v>0.79500000000000004</v>
      </c>
      <c r="F148" s="153">
        <v>0.80800000000000005</v>
      </c>
      <c r="G148" s="153">
        <v>0.80900000000000005</v>
      </c>
      <c r="H148" s="153">
        <v>0.81200000000000006</v>
      </c>
      <c r="I148" s="153">
        <v>0.80600000000000005</v>
      </c>
      <c r="J148" s="175"/>
      <c r="K148" s="175"/>
      <c r="L148" s="175"/>
    </row>
    <row r="149" spans="1:12" x14ac:dyDescent="0.2">
      <c r="A149" s="150" t="s">
        <v>408</v>
      </c>
      <c r="B149" s="3">
        <v>38</v>
      </c>
      <c r="C149" s="174" t="s">
        <v>409</v>
      </c>
      <c r="D149" s="153">
        <f t="shared" si="2"/>
        <v>0.80400000000000005</v>
      </c>
      <c r="E149" s="153">
        <v>0.78900000000000003</v>
      </c>
      <c r="F149" s="153">
        <v>0.8</v>
      </c>
      <c r="G149" s="153">
        <v>0.80500000000000005</v>
      </c>
      <c r="H149" s="153">
        <v>0.80600000000000005</v>
      </c>
      <c r="I149" s="153">
        <v>0.80400000000000005</v>
      </c>
      <c r="J149" s="175"/>
      <c r="K149" s="175"/>
      <c r="L149" s="175"/>
    </row>
    <row r="150" spans="1:12" x14ac:dyDescent="0.2">
      <c r="A150" s="150" t="s">
        <v>410</v>
      </c>
      <c r="B150" s="3">
        <v>40</v>
      </c>
      <c r="C150" s="174" t="s">
        <v>411</v>
      </c>
      <c r="D150" s="153">
        <f t="shared" si="2"/>
        <v>0.77700000000000002</v>
      </c>
      <c r="E150" s="153">
        <v>0.75600000000000001</v>
      </c>
      <c r="F150" s="153">
        <v>0.79100000000000004</v>
      </c>
      <c r="G150" s="153">
        <v>0.79200000000000004</v>
      </c>
      <c r="H150" s="153">
        <v>0.79100000000000004</v>
      </c>
      <c r="I150" s="153">
        <v>0.77700000000000002</v>
      </c>
      <c r="J150" s="175"/>
      <c r="K150" s="175"/>
      <c r="L150" s="175"/>
    </row>
    <row r="151" spans="1:12" x14ac:dyDescent="0.2">
      <c r="A151" s="150" t="s">
        <v>412</v>
      </c>
      <c r="B151" s="3">
        <v>41</v>
      </c>
      <c r="C151" s="174" t="s">
        <v>413</v>
      </c>
      <c r="D151" s="153">
        <f t="shared" si="2"/>
        <v>0.78300000000000003</v>
      </c>
      <c r="E151" s="153">
        <v>0.78100000000000003</v>
      </c>
      <c r="F151" s="153">
        <v>0.78800000000000003</v>
      </c>
      <c r="G151" s="153">
        <v>0.78700000000000003</v>
      </c>
      <c r="H151" s="153">
        <v>0.79100000000000004</v>
      </c>
      <c r="I151" s="153">
        <v>0.78300000000000003</v>
      </c>
      <c r="J151" s="175"/>
      <c r="K151" s="175"/>
      <c r="L151" s="175"/>
    </row>
    <row r="152" spans="1:12" x14ac:dyDescent="0.2">
      <c r="A152" s="150" t="s">
        <v>414</v>
      </c>
      <c r="B152" s="3">
        <v>42</v>
      </c>
      <c r="C152" s="174" t="s">
        <v>415</v>
      </c>
      <c r="D152" s="153">
        <f t="shared" si="2"/>
        <v>0.79</v>
      </c>
      <c r="E152" s="153">
        <v>0.77500000000000002</v>
      </c>
      <c r="F152" s="153">
        <v>0.8</v>
      </c>
      <c r="G152" s="153">
        <v>0.80200000000000005</v>
      </c>
      <c r="H152" s="153">
        <v>0.80400000000000005</v>
      </c>
      <c r="I152" s="153">
        <v>0.79</v>
      </c>
      <c r="J152" s="175"/>
      <c r="K152" s="175"/>
      <c r="L152" s="175"/>
    </row>
    <row r="153" spans="1:12" x14ac:dyDescent="0.2">
      <c r="A153" s="150" t="s">
        <v>416</v>
      </c>
      <c r="B153" s="3">
        <v>43</v>
      </c>
      <c r="C153" s="174" t="s">
        <v>417</v>
      </c>
      <c r="D153" s="153">
        <f t="shared" si="2"/>
        <v>0.81100000000000005</v>
      </c>
      <c r="E153" s="153">
        <v>0.79100000000000004</v>
      </c>
      <c r="F153" s="153">
        <v>0.81499999999999995</v>
      </c>
      <c r="G153" s="153">
        <v>0.81699999999999995</v>
      </c>
      <c r="H153" s="153">
        <v>0.81699999999999995</v>
      </c>
      <c r="I153" s="153">
        <v>0.81100000000000005</v>
      </c>
      <c r="J153" s="175"/>
      <c r="K153" s="175"/>
      <c r="L153" s="175"/>
    </row>
    <row r="154" spans="1:12" x14ac:dyDescent="0.2">
      <c r="A154" s="150" t="s">
        <v>418</v>
      </c>
      <c r="B154" s="3">
        <v>44</v>
      </c>
      <c r="C154" s="174" t="s">
        <v>419</v>
      </c>
      <c r="D154" s="153">
        <f t="shared" si="2"/>
        <v>0.79600000000000004</v>
      </c>
      <c r="E154" s="153">
        <v>0.77200000000000002</v>
      </c>
      <c r="F154" s="153">
        <v>0.79800000000000004</v>
      </c>
      <c r="G154" s="153">
        <v>0.80500000000000005</v>
      </c>
      <c r="H154" s="153">
        <v>0.80600000000000005</v>
      </c>
      <c r="I154" s="153">
        <v>0.79600000000000004</v>
      </c>
      <c r="J154" s="175"/>
      <c r="K154" s="175"/>
      <c r="L154" s="175"/>
    </row>
    <row r="155" spans="1:12" x14ac:dyDescent="0.2">
      <c r="A155" s="150" t="s">
        <v>420</v>
      </c>
      <c r="B155" s="3">
        <v>45</v>
      </c>
      <c r="C155" s="174" t="s">
        <v>421</v>
      </c>
      <c r="D155" s="153">
        <f t="shared" si="2"/>
        <v>0.80900000000000005</v>
      </c>
      <c r="E155" s="153">
        <v>0.80700000000000005</v>
      </c>
      <c r="F155" s="153">
        <v>0.81200000000000006</v>
      </c>
      <c r="G155" s="153">
        <v>0.81499999999999995</v>
      </c>
      <c r="H155" s="153">
        <v>0.81299999999999994</v>
      </c>
      <c r="I155" s="153">
        <v>0.80900000000000005</v>
      </c>
      <c r="J155" s="175"/>
      <c r="K155" s="175"/>
      <c r="L155" s="175"/>
    </row>
    <row r="156" spans="1:12" x14ac:dyDescent="0.2">
      <c r="A156" s="150" t="s">
        <v>422</v>
      </c>
      <c r="B156" s="3">
        <v>47</v>
      </c>
      <c r="C156" s="174" t="s">
        <v>423</v>
      </c>
      <c r="D156" s="153">
        <f t="shared" si="2"/>
        <v>0.78600000000000003</v>
      </c>
      <c r="E156" s="153">
        <v>0.78100000000000003</v>
      </c>
      <c r="F156" s="153">
        <v>0.79600000000000004</v>
      </c>
      <c r="G156" s="153">
        <v>0.79700000000000004</v>
      </c>
      <c r="H156" s="153">
        <v>0.79</v>
      </c>
      <c r="I156" s="153">
        <v>0.78600000000000003</v>
      </c>
    </row>
    <row r="157" spans="1:12" x14ac:dyDescent="0.2">
      <c r="A157" s="152" t="s">
        <v>489</v>
      </c>
      <c r="B157" s="152"/>
      <c r="C157" s="152" t="s">
        <v>428</v>
      </c>
      <c r="D157" s="150" t="s">
        <v>453</v>
      </c>
      <c r="E157" s="150" t="s">
        <v>453</v>
      </c>
      <c r="F157" s="150" t="s">
        <v>453</v>
      </c>
      <c r="G157" s="150" t="s">
        <v>453</v>
      </c>
      <c r="H157" s="150" t="s">
        <v>453</v>
      </c>
      <c r="I157" s="150" t="s">
        <v>453</v>
      </c>
    </row>
    <row r="158" spans="1:12" x14ac:dyDescent="0.2">
      <c r="A158" s="152" t="s">
        <v>490</v>
      </c>
      <c r="B158" s="152"/>
      <c r="C158" s="152" t="s">
        <v>429</v>
      </c>
      <c r="D158" s="150" t="s">
        <v>453</v>
      </c>
      <c r="E158" s="150" t="s">
        <v>453</v>
      </c>
      <c r="F158" s="150" t="s">
        <v>453</v>
      </c>
      <c r="G158" s="150" t="s">
        <v>453</v>
      </c>
      <c r="H158" s="150" t="s">
        <v>453</v>
      </c>
      <c r="I158" s="150" t="s">
        <v>453</v>
      </c>
    </row>
    <row r="159" spans="1:12" x14ac:dyDescent="0.2">
      <c r="A159" s="152" t="s">
        <v>491</v>
      </c>
      <c r="B159" s="152"/>
      <c r="C159" s="152" t="s">
        <v>734</v>
      </c>
      <c r="D159" s="150" t="s">
        <v>453</v>
      </c>
      <c r="E159" s="150" t="s">
        <v>453</v>
      </c>
      <c r="F159" s="150" t="s">
        <v>453</v>
      </c>
      <c r="G159" s="150" t="s">
        <v>453</v>
      </c>
      <c r="H159" s="150" t="s">
        <v>453</v>
      </c>
      <c r="I159" s="150" t="s">
        <v>453</v>
      </c>
    </row>
    <row r="160" spans="1:12" x14ac:dyDescent="0.2">
      <c r="A160" s="152" t="s">
        <v>492</v>
      </c>
      <c r="B160" s="152"/>
      <c r="C160" s="152" t="s">
        <v>431</v>
      </c>
      <c r="D160" s="150" t="s">
        <v>453</v>
      </c>
      <c r="E160" s="150" t="s">
        <v>453</v>
      </c>
      <c r="F160" s="150" t="s">
        <v>453</v>
      </c>
      <c r="G160" s="150" t="s">
        <v>453</v>
      </c>
      <c r="H160" s="150" t="s">
        <v>453</v>
      </c>
      <c r="I160" s="150" t="s">
        <v>453</v>
      </c>
    </row>
    <row r="161" spans="1:9" x14ac:dyDescent="0.2">
      <c r="A161" s="152" t="s">
        <v>493</v>
      </c>
      <c r="B161" s="152"/>
      <c r="C161" s="152" t="s">
        <v>432</v>
      </c>
      <c r="D161" s="150" t="s">
        <v>453</v>
      </c>
      <c r="E161" s="150" t="s">
        <v>453</v>
      </c>
      <c r="F161" s="150" t="s">
        <v>453</v>
      </c>
      <c r="G161" s="150" t="s">
        <v>453</v>
      </c>
      <c r="H161" s="150" t="s">
        <v>453</v>
      </c>
      <c r="I161" s="150" t="s">
        <v>453</v>
      </c>
    </row>
    <row r="162" spans="1:9" x14ac:dyDescent="0.2">
      <c r="A162" s="152" t="s">
        <v>494</v>
      </c>
      <c r="B162" s="152"/>
      <c r="C162" s="152" t="s">
        <v>735</v>
      </c>
      <c r="D162" s="150" t="s">
        <v>453</v>
      </c>
      <c r="E162" s="150" t="s">
        <v>453</v>
      </c>
      <c r="F162" s="150" t="s">
        <v>453</v>
      </c>
      <c r="G162" s="150" t="s">
        <v>453</v>
      </c>
      <c r="H162" s="150" t="s">
        <v>453</v>
      </c>
      <c r="I162" s="150" t="s">
        <v>453</v>
      </c>
    </row>
    <row r="163" spans="1:9" x14ac:dyDescent="0.2">
      <c r="A163" s="152" t="s">
        <v>495</v>
      </c>
      <c r="B163" s="152"/>
      <c r="C163" s="152" t="s">
        <v>427</v>
      </c>
      <c r="D163" s="150" t="s">
        <v>453</v>
      </c>
      <c r="E163" s="150" t="s">
        <v>453</v>
      </c>
      <c r="F163" s="150" t="s">
        <v>453</v>
      </c>
      <c r="G163" s="150" t="s">
        <v>453</v>
      </c>
      <c r="H163" s="150" t="s">
        <v>453</v>
      </c>
      <c r="I163" s="150" t="s">
        <v>453</v>
      </c>
    </row>
    <row r="164" spans="1:9" x14ac:dyDescent="0.2">
      <c r="A164" s="152" t="s">
        <v>496</v>
      </c>
      <c r="B164" s="152"/>
      <c r="C164" s="152" t="s">
        <v>426</v>
      </c>
      <c r="D164" s="150" t="s">
        <v>453</v>
      </c>
      <c r="E164" s="150" t="s">
        <v>453</v>
      </c>
      <c r="F164" s="150" t="s">
        <v>453</v>
      </c>
      <c r="G164" s="150" t="s">
        <v>453</v>
      </c>
      <c r="H164" s="150" t="s">
        <v>453</v>
      </c>
      <c r="I164" s="150" t="s">
        <v>453</v>
      </c>
    </row>
    <row r="165" spans="1:9" x14ac:dyDescent="0.2">
      <c r="A165" s="152" t="s">
        <v>497</v>
      </c>
      <c r="B165" s="152"/>
      <c r="C165" s="152" t="s">
        <v>433</v>
      </c>
      <c r="D165" s="150" t="s">
        <v>453</v>
      </c>
      <c r="E165" s="150" t="s">
        <v>453</v>
      </c>
      <c r="F165" s="150" t="s">
        <v>453</v>
      </c>
      <c r="G165" s="150" t="s">
        <v>453</v>
      </c>
      <c r="H165" s="150" t="s">
        <v>453</v>
      </c>
      <c r="I165" s="150" t="s">
        <v>453</v>
      </c>
    </row>
    <row r="166" spans="1:9" x14ac:dyDescent="0.2">
      <c r="A166" s="280" t="s">
        <v>498</v>
      </c>
      <c r="B166" s="280"/>
      <c r="C166" s="281" t="s">
        <v>424</v>
      </c>
      <c r="D166" s="150" t="s">
        <v>453</v>
      </c>
      <c r="E166" s="150" t="s">
        <v>453</v>
      </c>
      <c r="F166" s="150" t="s">
        <v>453</v>
      </c>
      <c r="G166" s="150" t="s">
        <v>453</v>
      </c>
      <c r="H166" s="150" t="s">
        <v>453</v>
      </c>
      <c r="I166" s="150" t="s">
        <v>453</v>
      </c>
    </row>
  </sheetData>
  <mergeCells count="1">
    <mergeCell ref="E3:I3"/>
  </mergeCell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249977111117893"/>
  </sheetPr>
  <dimension ref="A1:N457"/>
  <sheetViews>
    <sheetView workbookViewId="0">
      <selection activeCell="D89" sqref="D89"/>
    </sheetView>
  </sheetViews>
  <sheetFormatPr defaultRowHeight="12.75" x14ac:dyDescent="0.2"/>
  <cols>
    <col min="1" max="1" width="7.77734375" style="133" customWidth="1"/>
    <col min="2" max="2" width="7.6640625" style="133" customWidth="1"/>
    <col min="3" max="3" width="19.21875" style="133" customWidth="1"/>
    <col min="4" max="4" width="8" style="133" customWidth="1"/>
    <col min="5" max="5" width="7.6640625" style="133" customWidth="1"/>
    <col min="6" max="6" width="8.109375" style="133" customWidth="1"/>
    <col min="7" max="7" width="7.88671875" style="133" customWidth="1"/>
    <col min="8" max="8" width="8" style="133" customWidth="1"/>
    <col min="9" max="9" width="8.109375" style="133" customWidth="1"/>
    <col min="10" max="10" width="8" style="133" customWidth="1"/>
    <col min="11" max="11" width="7.6640625" style="133" customWidth="1"/>
    <col min="12" max="255" width="8.88671875" style="133"/>
    <col min="256" max="256" width="7.77734375" style="133" customWidth="1"/>
    <col min="257" max="257" width="7.6640625" style="133" customWidth="1"/>
    <col min="258" max="258" width="19.21875" style="133" customWidth="1"/>
    <col min="259" max="259" width="8.88671875" style="133"/>
    <col min="260" max="260" width="8" style="133" customWidth="1"/>
    <col min="261" max="261" width="7.6640625" style="133" customWidth="1"/>
    <col min="262" max="262" width="8.109375" style="133" customWidth="1"/>
    <col min="263" max="263" width="7.88671875" style="133" customWidth="1"/>
    <col min="264" max="264" width="8" style="133" customWidth="1"/>
    <col min="265" max="265" width="8.109375" style="133" customWidth="1"/>
    <col min="266" max="266" width="8" style="133" customWidth="1"/>
    <col min="267" max="267" width="7.6640625" style="133" customWidth="1"/>
    <col min="268" max="511" width="8.88671875" style="133"/>
    <col min="512" max="512" width="7.77734375" style="133" customWidth="1"/>
    <col min="513" max="513" width="7.6640625" style="133" customWidth="1"/>
    <col min="514" max="514" width="19.21875" style="133" customWidth="1"/>
    <col min="515" max="515" width="8.88671875" style="133"/>
    <col min="516" max="516" width="8" style="133" customWidth="1"/>
    <col min="517" max="517" width="7.6640625" style="133" customWidth="1"/>
    <col min="518" max="518" width="8.109375" style="133" customWidth="1"/>
    <col min="519" max="519" width="7.88671875" style="133" customWidth="1"/>
    <col min="520" max="520" width="8" style="133" customWidth="1"/>
    <col min="521" max="521" width="8.109375" style="133" customWidth="1"/>
    <col min="522" max="522" width="8" style="133" customWidth="1"/>
    <col min="523" max="523" width="7.6640625" style="133" customWidth="1"/>
    <col min="524" max="767" width="8.88671875" style="133"/>
    <col min="768" max="768" width="7.77734375" style="133" customWidth="1"/>
    <col min="769" max="769" width="7.6640625" style="133" customWidth="1"/>
    <col min="770" max="770" width="19.21875" style="133" customWidth="1"/>
    <col min="771" max="771" width="8.88671875" style="133"/>
    <col min="772" max="772" width="8" style="133" customWidth="1"/>
    <col min="773" max="773" width="7.6640625" style="133" customWidth="1"/>
    <col min="774" max="774" width="8.109375" style="133" customWidth="1"/>
    <col min="775" max="775" width="7.88671875" style="133" customWidth="1"/>
    <col min="776" max="776" width="8" style="133" customWidth="1"/>
    <col min="777" max="777" width="8.109375" style="133" customWidth="1"/>
    <col min="778" max="778" width="8" style="133" customWidth="1"/>
    <col min="779" max="779" width="7.6640625" style="133" customWidth="1"/>
    <col min="780" max="1023" width="8.88671875" style="133"/>
    <col min="1024" max="1024" width="7.77734375" style="133" customWidth="1"/>
    <col min="1025" max="1025" width="7.6640625" style="133" customWidth="1"/>
    <col min="1026" max="1026" width="19.21875" style="133" customWidth="1"/>
    <col min="1027" max="1027" width="8.88671875" style="133"/>
    <col min="1028" max="1028" width="8" style="133" customWidth="1"/>
    <col min="1029" max="1029" width="7.6640625" style="133" customWidth="1"/>
    <col min="1030" max="1030" width="8.109375" style="133" customWidth="1"/>
    <col min="1031" max="1031" width="7.88671875" style="133" customWidth="1"/>
    <col min="1032" max="1032" width="8" style="133" customWidth="1"/>
    <col min="1033" max="1033" width="8.109375" style="133" customWidth="1"/>
    <col min="1034" max="1034" width="8" style="133" customWidth="1"/>
    <col min="1035" max="1035" width="7.6640625" style="133" customWidth="1"/>
    <col min="1036" max="1279" width="8.88671875" style="133"/>
    <col min="1280" max="1280" width="7.77734375" style="133" customWidth="1"/>
    <col min="1281" max="1281" width="7.6640625" style="133" customWidth="1"/>
    <col min="1282" max="1282" width="19.21875" style="133" customWidth="1"/>
    <col min="1283" max="1283" width="8.88671875" style="133"/>
    <col min="1284" max="1284" width="8" style="133" customWidth="1"/>
    <col min="1285" max="1285" width="7.6640625" style="133" customWidth="1"/>
    <col min="1286" max="1286" width="8.109375" style="133" customWidth="1"/>
    <col min="1287" max="1287" width="7.88671875" style="133" customWidth="1"/>
    <col min="1288" max="1288" width="8" style="133" customWidth="1"/>
    <col min="1289" max="1289" width="8.109375" style="133" customWidth="1"/>
    <col min="1290" max="1290" width="8" style="133" customWidth="1"/>
    <col min="1291" max="1291" width="7.6640625" style="133" customWidth="1"/>
    <col min="1292" max="1535" width="8.88671875" style="133"/>
    <col min="1536" max="1536" width="7.77734375" style="133" customWidth="1"/>
    <col min="1537" max="1537" width="7.6640625" style="133" customWidth="1"/>
    <col min="1538" max="1538" width="19.21875" style="133" customWidth="1"/>
    <col min="1539" max="1539" width="8.88671875" style="133"/>
    <col min="1540" max="1540" width="8" style="133" customWidth="1"/>
    <col min="1541" max="1541" width="7.6640625" style="133" customWidth="1"/>
    <col min="1542" max="1542" width="8.109375" style="133" customWidth="1"/>
    <col min="1543" max="1543" width="7.88671875" style="133" customWidth="1"/>
    <col min="1544" max="1544" width="8" style="133" customWidth="1"/>
    <col min="1545" max="1545" width="8.109375" style="133" customWidth="1"/>
    <col min="1546" max="1546" width="8" style="133" customWidth="1"/>
    <col min="1547" max="1547" width="7.6640625" style="133" customWidth="1"/>
    <col min="1548" max="1791" width="8.88671875" style="133"/>
    <col min="1792" max="1792" width="7.77734375" style="133" customWidth="1"/>
    <col min="1793" max="1793" width="7.6640625" style="133" customWidth="1"/>
    <col min="1794" max="1794" width="19.21875" style="133" customWidth="1"/>
    <col min="1795" max="1795" width="8.88671875" style="133"/>
    <col min="1796" max="1796" width="8" style="133" customWidth="1"/>
    <col min="1797" max="1797" width="7.6640625" style="133" customWidth="1"/>
    <col min="1798" max="1798" width="8.109375" style="133" customWidth="1"/>
    <col min="1799" max="1799" width="7.88671875" style="133" customWidth="1"/>
    <col min="1800" max="1800" width="8" style="133" customWidth="1"/>
    <col min="1801" max="1801" width="8.109375" style="133" customWidth="1"/>
    <col min="1802" max="1802" width="8" style="133" customWidth="1"/>
    <col min="1803" max="1803" width="7.6640625" style="133" customWidth="1"/>
    <col min="1804" max="2047" width="8.88671875" style="133"/>
    <col min="2048" max="2048" width="7.77734375" style="133" customWidth="1"/>
    <col min="2049" max="2049" width="7.6640625" style="133" customWidth="1"/>
    <col min="2050" max="2050" width="19.21875" style="133" customWidth="1"/>
    <col min="2051" max="2051" width="8.88671875" style="133"/>
    <col min="2052" max="2052" width="8" style="133" customWidth="1"/>
    <col min="2053" max="2053" width="7.6640625" style="133" customWidth="1"/>
    <col min="2054" max="2054" width="8.109375" style="133" customWidth="1"/>
    <col min="2055" max="2055" width="7.88671875" style="133" customWidth="1"/>
    <col min="2056" max="2056" width="8" style="133" customWidth="1"/>
    <col min="2057" max="2057" width="8.109375" style="133" customWidth="1"/>
    <col min="2058" max="2058" width="8" style="133" customWidth="1"/>
    <col min="2059" max="2059" width="7.6640625" style="133" customWidth="1"/>
    <col min="2060" max="2303" width="8.88671875" style="133"/>
    <col min="2304" max="2304" width="7.77734375" style="133" customWidth="1"/>
    <col min="2305" max="2305" width="7.6640625" style="133" customWidth="1"/>
    <col min="2306" max="2306" width="19.21875" style="133" customWidth="1"/>
    <col min="2307" max="2307" width="8.88671875" style="133"/>
    <col min="2308" max="2308" width="8" style="133" customWidth="1"/>
    <col min="2309" max="2309" width="7.6640625" style="133" customWidth="1"/>
    <col min="2310" max="2310" width="8.109375" style="133" customWidth="1"/>
    <col min="2311" max="2311" width="7.88671875" style="133" customWidth="1"/>
    <col min="2312" max="2312" width="8" style="133" customWidth="1"/>
    <col min="2313" max="2313" width="8.109375" style="133" customWidth="1"/>
    <col min="2314" max="2314" width="8" style="133" customWidth="1"/>
    <col min="2315" max="2315" width="7.6640625" style="133" customWidth="1"/>
    <col min="2316" max="2559" width="8.88671875" style="133"/>
    <col min="2560" max="2560" width="7.77734375" style="133" customWidth="1"/>
    <col min="2561" max="2561" width="7.6640625" style="133" customWidth="1"/>
    <col min="2562" max="2562" width="19.21875" style="133" customWidth="1"/>
    <col min="2563" max="2563" width="8.88671875" style="133"/>
    <col min="2564" max="2564" width="8" style="133" customWidth="1"/>
    <col min="2565" max="2565" width="7.6640625" style="133" customWidth="1"/>
    <col min="2566" max="2566" width="8.109375" style="133" customWidth="1"/>
    <col min="2567" max="2567" width="7.88671875" style="133" customWidth="1"/>
    <col min="2568" max="2568" width="8" style="133" customWidth="1"/>
    <col min="2569" max="2569" width="8.109375" style="133" customWidth="1"/>
    <col min="2570" max="2570" width="8" style="133" customWidth="1"/>
    <col min="2571" max="2571" width="7.6640625" style="133" customWidth="1"/>
    <col min="2572" max="2815" width="8.88671875" style="133"/>
    <col min="2816" max="2816" width="7.77734375" style="133" customWidth="1"/>
    <col min="2817" max="2817" width="7.6640625" style="133" customWidth="1"/>
    <col min="2818" max="2818" width="19.21875" style="133" customWidth="1"/>
    <col min="2819" max="2819" width="8.88671875" style="133"/>
    <col min="2820" max="2820" width="8" style="133" customWidth="1"/>
    <col min="2821" max="2821" width="7.6640625" style="133" customWidth="1"/>
    <col min="2822" max="2822" width="8.109375" style="133" customWidth="1"/>
    <col min="2823" max="2823" width="7.88671875" style="133" customWidth="1"/>
    <col min="2824" max="2824" width="8" style="133" customWidth="1"/>
    <col min="2825" max="2825" width="8.109375" style="133" customWidth="1"/>
    <col min="2826" max="2826" width="8" style="133" customWidth="1"/>
    <col min="2827" max="2827" width="7.6640625" style="133" customWidth="1"/>
    <col min="2828" max="3071" width="8.88671875" style="133"/>
    <col min="3072" max="3072" width="7.77734375" style="133" customWidth="1"/>
    <col min="3073" max="3073" width="7.6640625" style="133" customWidth="1"/>
    <col min="3074" max="3074" width="19.21875" style="133" customWidth="1"/>
    <col min="3075" max="3075" width="8.88671875" style="133"/>
    <col min="3076" max="3076" width="8" style="133" customWidth="1"/>
    <col min="3077" max="3077" width="7.6640625" style="133" customWidth="1"/>
    <col min="3078" max="3078" width="8.109375" style="133" customWidth="1"/>
    <col min="3079" max="3079" width="7.88671875" style="133" customWidth="1"/>
    <col min="3080" max="3080" width="8" style="133" customWidth="1"/>
    <col min="3081" max="3081" width="8.109375" style="133" customWidth="1"/>
    <col min="3082" max="3082" width="8" style="133" customWidth="1"/>
    <col min="3083" max="3083" width="7.6640625" style="133" customWidth="1"/>
    <col min="3084" max="3327" width="8.88671875" style="133"/>
    <col min="3328" max="3328" width="7.77734375" style="133" customWidth="1"/>
    <col min="3329" max="3329" width="7.6640625" style="133" customWidth="1"/>
    <col min="3330" max="3330" width="19.21875" style="133" customWidth="1"/>
    <col min="3331" max="3331" width="8.88671875" style="133"/>
    <col min="3332" max="3332" width="8" style="133" customWidth="1"/>
    <col min="3333" max="3333" width="7.6640625" style="133" customWidth="1"/>
    <col min="3334" max="3334" width="8.109375" style="133" customWidth="1"/>
    <col min="3335" max="3335" width="7.88671875" style="133" customWidth="1"/>
    <col min="3336" max="3336" width="8" style="133" customWidth="1"/>
    <col min="3337" max="3337" width="8.109375" style="133" customWidth="1"/>
    <col min="3338" max="3338" width="8" style="133" customWidth="1"/>
    <col min="3339" max="3339" width="7.6640625" style="133" customWidth="1"/>
    <col min="3340" max="3583" width="8.88671875" style="133"/>
    <col min="3584" max="3584" width="7.77734375" style="133" customWidth="1"/>
    <col min="3585" max="3585" width="7.6640625" style="133" customWidth="1"/>
    <col min="3586" max="3586" width="19.21875" style="133" customWidth="1"/>
    <col min="3587" max="3587" width="8.88671875" style="133"/>
    <col min="3588" max="3588" width="8" style="133" customWidth="1"/>
    <col min="3589" max="3589" width="7.6640625" style="133" customWidth="1"/>
    <col min="3590" max="3590" width="8.109375" style="133" customWidth="1"/>
    <col min="3591" max="3591" width="7.88671875" style="133" customWidth="1"/>
    <col min="3592" max="3592" width="8" style="133" customWidth="1"/>
    <col min="3593" max="3593" width="8.109375" style="133" customWidth="1"/>
    <col min="3594" max="3594" width="8" style="133" customWidth="1"/>
    <col min="3595" max="3595" width="7.6640625" style="133" customWidth="1"/>
    <col min="3596" max="3839" width="8.88671875" style="133"/>
    <col min="3840" max="3840" width="7.77734375" style="133" customWidth="1"/>
    <col min="3841" max="3841" width="7.6640625" style="133" customWidth="1"/>
    <col min="3842" max="3842" width="19.21875" style="133" customWidth="1"/>
    <col min="3843" max="3843" width="8.88671875" style="133"/>
    <col min="3844" max="3844" width="8" style="133" customWidth="1"/>
    <col min="3845" max="3845" width="7.6640625" style="133" customWidth="1"/>
    <col min="3846" max="3846" width="8.109375" style="133" customWidth="1"/>
    <col min="3847" max="3847" width="7.88671875" style="133" customWidth="1"/>
    <col min="3848" max="3848" width="8" style="133" customWidth="1"/>
    <col min="3849" max="3849" width="8.109375" style="133" customWidth="1"/>
    <col min="3850" max="3850" width="8" style="133" customWidth="1"/>
    <col min="3851" max="3851" width="7.6640625" style="133" customWidth="1"/>
    <col min="3852" max="4095" width="8.88671875" style="133"/>
    <col min="4096" max="4096" width="7.77734375" style="133" customWidth="1"/>
    <col min="4097" max="4097" width="7.6640625" style="133" customWidth="1"/>
    <col min="4098" max="4098" width="19.21875" style="133" customWidth="1"/>
    <col min="4099" max="4099" width="8.88671875" style="133"/>
    <col min="4100" max="4100" width="8" style="133" customWidth="1"/>
    <col min="4101" max="4101" width="7.6640625" style="133" customWidth="1"/>
    <col min="4102" max="4102" width="8.109375" style="133" customWidth="1"/>
    <col min="4103" max="4103" width="7.88671875" style="133" customWidth="1"/>
    <col min="4104" max="4104" width="8" style="133" customWidth="1"/>
    <col min="4105" max="4105" width="8.109375" style="133" customWidth="1"/>
    <col min="4106" max="4106" width="8" style="133" customWidth="1"/>
    <col min="4107" max="4107" width="7.6640625" style="133" customWidth="1"/>
    <col min="4108" max="4351" width="8.88671875" style="133"/>
    <col min="4352" max="4352" width="7.77734375" style="133" customWidth="1"/>
    <col min="4353" max="4353" width="7.6640625" style="133" customWidth="1"/>
    <col min="4354" max="4354" width="19.21875" style="133" customWidth="1"/>
    <col min="4355" max="4355" width="8.88671875" style="133"/>
    <col min="4356" max="4356" width="8" style="133" customWidth="1"/>
    <col min="4357" max="4357" width="7.6640625" style="133" customWidth="1"/>
    <col min="4358" max="4358" width="8.109375" style="133" customWidth="1"/>
    <col min="4359" max="4359" width="7.88671875" style="133" customWidth="1"/>
    <col min="4360" max="4360" width="8" style="133" customWidth="1"/>
    <col min="4361" max="4361" width="8.109375" style="133" customWidth="1"/>
    <col min="4362" max="4362" width="8" style="133" customWidth="1"/>
    <col min="4363" max="4363" width="7.6640625" style="133" customWidth="1"/>
    <col min="4364" max="4607" width="8.88671875" style="133"/>
    <col min="4608" max="4608" width="7.77734375" style="133" customWidth="1"/>
    <col min="4609" max="4609" width="7.6640625" style="133" customWidth="1"/>
    <col min="4610" max="4610" width="19.21875" style="133" customWidth="1"/>
    <col min="4611" max="4611" width="8.88671875" style="133"/>
    <col min="4612" max="4612" width="8" style="133" customWidth="1"/>
    <col min="4613" max="4613" width="7.6640625" style="133" customWidth="1"/>
    <col min="4614" max="4614" width="8.109375" style="133" customWidth="1"/>
    <col min="4615" max="4615" width="7.88671875" style="133" customWidth="1"/>
    <col min="4616" max="4616" width="8" style="133" customWidth="1"/>
    <col min="4617" max="4617" width="8.109375" style="133" customWidth="1"/>
    <col min="4618" max="4618" width="8" style="133" customWidth="1"/>
    <col min="4619" max="4619" width="7.6640625" style="133" customWidth="1"/>
    <col min="4620" max="4863" width="8.88671875" style="133"/>
    <col min="4864" max="4864" width="7.77734375" style="133" customWidth="1"/>
    <col min="4865" max="4865" width="7.6640625" style="133" customWidth="1"/>
    <col min="4866" max="4866" width="19.21875" style="133" customWidth="1"/>
    <col min="4867" max="4867" width="8.88671875" style="133"/>
    <col min="4868" max="4868" width="8" style="133" customWidth="1"/>
    <col min="4869" max="4869" width="7.6640625" style="133" customWidth="1"/>
    <col min="4870" max="4870" width="8.109375" style="133" customWidth="1"/>
    <col min="4871" max="4871" width="7.88671875" style="133" customWidth="1"/>
    <col min="4872" max="4872" width="8" style="133" customWidth="1"/>
    <col min="4873" max="4873" width="8.109375" style="133" customWidth="1"/>
    <col min="4874" max="4874" width="8" style="133" customWidth="1"/>
    <col min="4875" max="4875" width="7.6640625" style="133" customWidth="1"/>
    <col min="4876" max="5119" width="8.88671875" style="133"/>
    <col min="5120" max="5120" width="7.77734375" style="133" customWidth="1"/>
    <col min="5121" max="5121" width="7.6640625" style="133" customWidth="1"/>
    <col min="5122" max="5122" width="19.21875" style="133" customWidth="1"/>
    <col min="5123" max="5123" width="8.88671875" style="133"/>
    <col min="5124" max="5124" width="8" style="133" customWidth="1"/>
    <col min="5125" max="5125" width="7.6640625" style="133" customWidth="1"/>
    <col min="5126" max="5126" width="8.109375" style="133" customWidth="1"/>
    <col min="5127" max="5127" width="7.88671875" style="133" customWidth="1"/>
    <col min="5128" max="5128" width="8" style="133" customWidth="1"/>
    <col min="5129" max="5129" width="8.109375" style="133" customWidth="1"/>
    <col min="5130" max="5130" width="8" style="133" customWidth="1"/>
    <col min="5131" max="5131" width="7.6640625" style="133" customWidth="1"/>
    <col min="5132" max="5375" width="8.88671875" style="133"/>
    <col min="5376" max="5376" width="7.77734375" style="133" customWidth="1"/>
    <col min="5377" max="5377" width="7.6640625" style="133" customWidth="1"/>
    <col min="5378" max="5378" width="19.21875" style="133" customWidth="1"/>
    <col min="5379" max="5379" width="8.88671875" style="133"/>
    <col min="5380" max="5380" width="8" style="133" customWidth="1"/>
    <col min="5381" max="5381" width="7.6640625" style="133" customWidth="1"/>
    <col min="5382" max="5382" width="8.109375" style="133" customWidth="1"/>
    <col min="5383" max="5383" width="7.88671875" style="133" customWidth="1"/>
    <col min="5384" max="5384" width="8" style="133" customWidth="1"/>
    <col min="5385" max="5385" width="8.109375" style="133" customWidth="1"/>
    <col min="5386" max="5386" width="8" style="133" customWidth="1"/>
    <col min="5387" max="5387" width="7.6640625" style="133" customWidth="1"/>
    <col min="5388" max="5631" width="8.88671875" style="133"/>
    <col min="5632" max="5632" width="7.77734375" style="133" customWidth="1"/>
    <col min="5633" max="5633" width="7.6640625" style="133" customWidth="1"/>
    <col min="5634" max="5634" width="19.21875" style="133" customWidth="1"/>
    <col min="5635" max="5635" width="8.88671875" style="133"/>
    <col min="5636" max="5636" width="8" style="133" customWidth="1"/>
    <col min="5637" max="5637" width="7.6640625" style="133" customWidth="1"/>
    <col min="5638" max="5638" width="8.109375" style="133" customWidth="1"/>
    <col min="5639" max="5639" width="7.88671875" style="133" customWidth="1"/>
    <col min="5640" max="5640" width="8" style="133" customWidth="1"/>
    <col min="5641" max="5641" width="8.109375" style="133" customWidth="1"/>
    <col min="5642" max="5642" width="8" style="133" customWidth="1"/>
    <col min="5643" max="5643" width="7.6640625" style="133" customWidth="1"/>
    <col min="5644" max="5887" width="8.88671875" style="133"/>
    <col min="5888" max="5888" width="7.77734375" style="133" customWidth="1"/>
    <col min="5889" max="5889" width="7.6640625" style="133" customWidth="1"/>
    <col min="5890" max="5890" width="19.21875" style="133" customWidth="1"/>
    <col min="5891" max="5891" width="8.88671875" style="133"/>
    <col min="5892" max="5892" width="8" style="133" customWidth="1"/>
    <col min="5893" max="5893" width="7.6640625" style="133" customWidth="1"/>
    <col min="5894" max="5894" width="8.109375" style="133" customWidth="1"/>
    <col min="5895" max="5895" width="7.88671875" style="133" customWidth="1"/>
    <col min="5896" max="5896" width="8" style="133" customWidth="1"/>
    <col min="5897" max="5897" width="8.109375" style="133" customWidth="1"/>
    <col min="5898" max="5898" width="8" style="133" customWidth="1"/>
    <col min="5899" max="5899" width="7.6640625" style="133" customWidth="1"/>
    <col min="5900" max="6143" width="8.88671875" style="133"/>
    <col min="6144" max="6144" width="7.77734375" style="133" customWidth="1"/>
    <col min="6145" max="6145" width="7.6640625" style="133" customWidth="1"/>
    <col min="6146" max="6146" width="19.21875" style="133" customWidth="1"/>
    <col min="6147" max="6147" width="8.88671875" style="133"/>
    <col min="6148" max="6148" width="8" style="133" customWidth="1"/>
    <col min="6149" max="6149" width="7.6640625" style="133" customWidth="1"/>
    <col min="6150" max="6150" width="8.109375" style="133" customWidth="1"/>
    <col min="6151" max="6151" width="7.88671875" style="133" customWidth="1"/>
    <col min="6152" max="6152" width="8" style="133" customWidth="1"/>
    <col min="6153" max="6153" width="8.109375" style="133" customWidth="1"/>
    <col min="6154" max="6154" width="8" style="133" customWidth="1"/>
    <col min="6155" max="6155" width="7.6640625" style="133" customWidth="1"/>
    <col min="6156" max="6399" width="8.88671875" style="133"/>
    <col min="6400" max="6400" width="7.77734375" style="133" customWidth="1"/>
    <col min="6401" max="6401" width="7.6640625" style="133" customWidth="1"/>
    <col min="6402" max="6402" width="19.21875" style="133" customWidth="1"/>
    <col min="6403" max="6403" width="8.88671875" style="133"/>
    <col min="6404" max="6404" width="8" style="133" customWidth="1"/>
    <col min="6405" max="6405" width="7.6640625" style="133" customWidth="1"/>
    <col min="6406" max="6406" width="8.109375" style="133" customWidth="1"/>
    <col min="6407" max="6407" width="7.88671875" style="133" customWidth="1"/>
    <col min="6408" max="6408" width="8" style="133" customWidth="1"/>
    <col min="6409" max="6409" width="8.109375" style="133" customWidth="1"/>
    <col min="6410" max="6410" width="8" style="133" customWidth="1"/>
    <col min="6411" max="6411" width="7.6640625" style="133" customWidth="1"/>
    <col min="6412" max="6655" width="8.88671875" style="133"/>
    <col min="6656" max="6656" width="7.77734375" style="133" customWidth="1"/>
    <col min="6657" max="6657" width="7.6640625" style="133" customWidth="1"/>
    <col min="6658" max="6658" width="19.21875" style="133" customWidth="1"/>
    <col min="6659" max="6659" width="8.88671875" style="133"/>
    <col min="6660" max="6660" width="8" style="133" customWidth="1"/>
    <col min="6661" max="6661" width="7.6640625" style="133" customWidth="1"/>
    <col min="6662" max="6662" width="8.109375" style="133" customWidth="1"/>
    <col min="6663" max="6663" width="7.88671875" style="133" customWidth="1"/>
    <col min="6664" max="6664" width="8" style="133" customWidth="1"/>
    <col min="6665" max="6665" width="8.109375" style="133" customWidth="1"/>
    <col min="6666" max="6666" width="8" style="133" customWidth="1"/>
    <col min="6667" max="6667" width="7.6640625" style="133" customWidth="1"/>
    <col min="6668" max="6911" width="8.88671875" style="133"/>
    <col min="6912" max="6912" width="7.77734375" style="133" customWidth="1"/>
    <col min="6913" max="6913" width="7.6640625" style="133" customWidth="1"/>
    <col min="6914" max="6914" width="19.21875" style="133" customWidth="1"/>
    <col min="6915" max="6915" width="8.88671875" style="133"/>
    <col min="6916" max="6916" width="8" style="133" customWidth="1"/>
    <col min="6917" max="6917" width="7.6640625" style="133" customWidth="1"/>
    <col min="6918" max="6918" width="8.109375" style="133" customWidth="1"/>
    <col min="6919" max="6919" width="7.88671875" style="133" customWidth="1"/>
    <col min="6920" max="6920" width="8" style="133" customWidth="1"/>
    <col min="6921" max="6921" width="8.109375" style="133" customWidth="1"/>
    <col min="6922" max="6922" width="8" style="133" customWidth="1"/>
    <col min="6923" max="6923" width="7.6640625" style="133" customWidth="1"/>
    <col min="6924" max="7167" width="8.88671875" style="133"/>
    <col min="7168" max="7168" width="7.77734375" style="133" customWidth="1"/>
    <col min="7169" max="7169" width="7.6640625" style="133" customWidth="1"/>
    <col min="7170" max="7170" width="19.21875" style="133" customWidth="1"/>
    <col min="7171" max="7171" width="8.88671875" style="133"/>
    <col min="7172" max="7172" width="8" style="133" customWidth="1"/>
    <col min="7173" max="7173" width="7.6640625" style="133" customWidth="1"/>
    <col min="7174" max="7174" width="8.109375" style="133" customWidth="1"/>
    <col min="7175" max="7175" width="7.88671875" style="133" customWidth="1"/>
    <col min="7176" max="7176" width="8" style="133" customWidth="1"/>
    <col min="7177" max="7177" width="8.109375" style="133" customWidth="1"/>
    <col min="7178" max="7178" width="8" style="133" customWidth="1"/>
    <col min="7179" max="7179" width="7.6640625" style="133" customWidth="1"/>
    <col min="7180" max="7423" width="8.88671875" style="133"/>
    <col min="7424" max="7424" width="7.77734375" style="133" customWidth="1"/>
    <col min="7425" max="7425" width="7.6640625" style="133" customWidth="1"/>
    <col min="7426" max="7426" width="19.21875" style="133" customWidth="1"/>
    <col min="7427" max="7427" width="8.88671875" style="133"/>
    <col min="7428" max="7428" width="8" style="133" customWidth="1"/>
    <col min="7429" max="7429" width="7.6640625" style="133" customWidth="1"/>
    <col min="7430" max="7430" width="8.109375" style="133" customWidth="1"/>
    <col min="7431" max="7431" width="7.88671875" style="133" customWidth="1"/>
    <col min="7432" max="7432" width="8" style="133" customWidth="1"/>
    <col min="7433" max="7433" width="8.109375" style="133" customWidth="1"/>
    <col min="7434" max="7434" width="8" style="133" customWidth="1"/>
    <col min="7435" max="7435" width="7.6640625" style="133" customWidth="1"/>
    <col min="7436" max="7679" width="8.88671875" style="133"/>
    <col min="7680" max="7680" width="7.77734375" style="133" customWidth="1"/>
    <col min="7681" max="7681" width="7.6640625" style="133" customWidth="1"/>
    <col min="7682" max="7682" width="19.21875" style="133" customWidth="1"/>
    <col min="7683" max="7683" width="8.88671875" style="133"/>
    <col min="7684" max="7684" width="8" style="133" customWidth="1"/>
    <col min="7685" max="7685" width="7.6640625" style="133" customWidth="1"/>
    <col min="7686" max="7686" width="8.109375" style="133" customWidth="1"/>
    <col min="7687" max="7687" width="7.88671875" style="133" customWidth="1"/>
    <col min="7688" max="7688" width="8" style="133" customWidth="1"/>
    <col min="7689" max="7689" width="8.109375" style="133" customWidth="1"/>
    <col min="7690" max="7690" width="8" style="133" customWidth="1"/>
    <col min="7691" max="7691" width="7.6640625" style="133" customWidth="1"/>
    <col min="7692" max="7935" width="8.88671875" style="133"/>
    <col min="7936" max="7936" width="7.77734375" style="133" customWidth="1"/>
    <col min="7937" max="7937" width="7.6640625" style="133" customWidth="1"/>
    <col min="7938" max="7938" width="19.21875" style="133" customWidth="1"/>
    <col min="7939" max="7939" width="8.88671875" style="133"/>
    <col min="7940" max="7940" width="8" style="133" customWidth="1"/>
    <col min="7941" max="7941" width="7.6640625" style="133" customWidth="1"/>
    <col min="7942" max="7942" width="8.109375" style="133" customWidth="1"/>
    <col min="7943" max="7943" width="7.88671875" style="133" customWidth="1"/>
    <col min="7944" max="7944" width="8" style="133" customWidth="1"/>
    <col min="7945" max="7945" width="8.109375" style="133" customWidth="1"/>
    <col min="7946" max="7946" width="8" style="133" customWidth="1"/>
    <col min="7947" max="7947" width="7.6640625" style="133" customWidth="1"/>
    <col min="7948" max="8191" width="8.88671875" style="133"/>
    <col min="8192" max="8192" width="7.77734375" style="133" customWidth="1"/>
    <col min="8193" max="8193" width="7.6640625" style="133" customWidth="1"/>
    <col min="8194" max="8194" width="19.21875" style="133" customWidth="1"/>
    <col min="8195" max="8195" width="8.88671875" style="133"/>
    <col min="8196" max="8196" width="8" style="133" customWidth="1"/>
    <col min="8197" max="8197" width="7.6640625" style="133" customWidth="1"/>
    <col min="8198" max="8198" width="8.109375" style="133" customWidth="1"/>
    <col min="8199" max="8199" width="7.88671875" style="133" customWidth="1"/>
    <col min="8200" max="8200" width="8" style="133" customWidth="1"/>
    <col min="8201" max="8201" width="8.109375" style="133" customWidth="1"/>
    <col min="8202" max="8202" width="8" style="133" customWidth="1"/>
    <col min="8203" max="8203" width="7.6640625" style="133" customWidth="1"/>
    <col min="8204" max="8447" width="8.88671875" style="133"/>
    <col min="8448" max="8448" width="7.77734375" style="133" customWidth="1"/>
    <col min="8449" max="8449" width="7.6640625" style="133" customWidth="1"/>
    <col min="8450" max="8450" width="19.21875" style="133" customWidth="1"/>
    <col min="8451" max="8451" width="8.88671875" style="133"/>
    <col min="8452" max="8452" width="8" style="133" customWidth="1"/>
    <col min="8453" max="8453" width="7.6640625" style="133" customWidth="1"/>
    <col min="8454" max="8454" width="8.109375" style="133" customWidth="1"/>
    <col min="8455" max="8455" width="7.88671875" style="133" customWidth="1"/>
    <col min="8456" max="8456" width="8" style="133" customWidth="1"/>
    <col min="8457" max="8457" width="8.109375" style="133" customWidth="1"/>
    <col min="8458" max="8458" width="8" style="133" customWidth="1"/>
    <col min="8459" max="8459" width="7.6640625" style="133" customWidth="1"/>
    <col min="8460" max="8703" width="8.88671875" style="133"/>
    <col min="8704" max="8704" width="7.77734375" style="133" customWidth="1"/>
    <col min="8705" max="8705" width="7.6640625" style="133" customWidth="1"/>
    <col min="8706" max="8706" width="19.21875" style="133" customWidth="1"/>
    <col min="8707" max="8707" width="8.88671875" style="133"/>
    <col min="8708" max="8708" width="8" style="133" customWidth="1"/>
    <col min="8709" max="8709" width="7.6640625" style="133" customWidth="1"/>
    <col min="8710" max="8710" width="8.109375" style="133" customWidth="1"/>
    <col min="8711" max="8711" width="7.88671875" style="133" customWidth="1"/>
    <col min="8712" max="8712" width="8" style="133" customWidth="1"/>
    <col min="8713" max="8713" width="8.109375" style="133" customWidth="1"/>
    <col min="8714" max="8714" width="8" style="133" customWidth="1"/>
    <col min="8715" max="8715" width="7.6640625" style="133" customWidth="1"/>
    <col min="8716" max="8959" width="8.88671875" style="133"/>
    <col min="8960" max="8960" width="7.77734375" style="133" customWidth="1"/>
    <col min="8961" max="8961" width="7.6640625" style="133" customWidth="1"/>
    <col min="8962" max="8962" width="19.21875" style="133" customWidth="1"/>
    <col min="8963" max="8963" width="8.88671875" style="133"/>
    <col min="8964" max="8964" width="8" style="133" customWidth="1"/>
    <col min="8965" max="8965" width="7.6640625" style="133" customWidth="1"/>
    <col min="8966" max="8966" width="8.109375" style="133" customWidth="1"/>
    <col min="8967" max="8967" width="7.88671875" style="133" customWidth="1"/>
    <col min="8968" max="8968" width="8" style="133" customWidth="1"/>
    <col min="8969" max="8969" width="8.109375" style="133" customWidth="1"/>
    <col min="8970" max="8970" width="8" style="133" customWidth="1"/>
    <col min="8971" max="8971" width="7.6640625" style="133" customWidth="1"/>
    <col min="8972" max="9215" width="8.88671875" style="133"/>
    <col min="9216" max="9216" width="7.77734375" style="133" customWidth="1"/>
    <col min="9217" max="9217" width="7.6640625" style="133" customWidth="1"/>
    <col min="9218" max="9218" width="19.21875" style="133" customWidth="1"/>
    <col min="9219" max="9219" width="8.88671875" style="133"/>
    <col min="9220" max="9220" width="8" style="133" customWidth="1"/>
    <col min="9221" max="9221" width="7.6640625" style="133" customWidth="1"/>
    <col min="9222" max="9222" width="8.109375" style="133" customWidth="1"/>
    <col min="9223" max="9223" width="7.88671875" style="133" customWidth="1"/>
    <col min="9224" max="9224" width="8" style="133" customWidth="1"/>
    <col min="9225" max="9225" width="8.109375" style="133" customWidth="1"/>
    <col min="9226" max="9226" width="8" style="133" customWidth="1"/>
    <col min="9227" max="9227" width="7.6640625" style="133" customWidth="1"/>
    <col min="9228" max="9471" width="8.88671875" style="133"/>
    <col min="9472" max="9472" width="7.77734375" style="133" customWidth="1"/>
    <col min="9473" max="9473" width="7.6640625" style="133" customWidth="1"/>
    <col min="9474" max="9474" width="19.21875" style="133" customWidth="1"/>
    <col min="9475" max="9475" width="8.88671875" style="133"/>
    <col min="9476" max="9476" width="8" style="133" customWidth="1"/>
    <col min="9477" max="9477" width="7.6640625" style="133" customWidth="1"/>
    <col min="9478" max="9478" width="8.109375" style="133" customWidth="1"/>
    <col min="9479" max="9479" width="7.88671875" style="133" customWidth="1"/>
    <col min="9480" max="9480" width="8" style="133" customWidth="1"/>
    <col min="9481" max="9481" width="8.109375" style="133" customWidth="1"/>
    <col min="9482" max="9482" width="8" style="133" customWidth="1"/>
    <col min="9483" max="9483" width="7.6640625" style="133" customWidth="1"/>
    <col min="9484" max="9727" width="8.88671875" style="133"/>
    <col min="9728" max="9728" width="7.77734375" style="133" customWidth="1"/>
    <col min="9729" max="9729" width="7.6640625" style="133" customWidth="1"/>
    <col min="9730" max="9730" width="19.21875" style="133" customWidth="1"/>
    <col min="9731" max="9731" width="8.88671875" style="133"/>
    <col min="9732" max="9732" width="8" style="133" customWidth="1"/>
    <col min="9733" max="9733" width="7.6640625" style="133" customWidth="1"/>
    <col min="9734" max="9734" width="8.109375" style="133" customWidth="1"/>
    <col min="9735" max="9735" width="7.88671875" style="133" customWidth="1"/>
    <col min="9736" max="9736" width="8" style="133" customWidth="1"/>
    <col min="9737" max="9737" width="8.109375" style="133" customWidth="1"/>
    <col min="9738" max="9738" width="8" style="133" customWidth="1"/>
    <col min="9739" max="9739" width="7.6640625" style="133" customWidth="1"/>
    <col min="9740" max="9983" width="8.88671875" style="133"/>
    <col min="9984" max="9984" width="7.77734375" style="133" customWidth="1"/>
    <col min="9985" max="9985" width="7.6640625" style="133" customWidth="1"/>
    <col min="9986" max="9986" width="19.21875" style="133" customWidth="1"/>
    <col min="9987" max="9987" width="8.88671875" style="133"/>
    <col min="9988" max="9988" width="8" style="133" customWidth="1"/>
    <col min="9989" max="9989" width="7.6640625" style="133" customWidth="1"/>
    <col min="9990" max="9990" width="8.109375" style="133" customWidth="1"/>
    <col min="9991" max="9991" width="7.88671875" style="133" customWidth="1"/>
    <col min="9992" max="9992" width="8" style="133" customWidth="1"/>
    <col min="9993" max="9993" width="8.109375" style="133" customWidth="1"/>
    <col min="9994" max="9994" width="8" style="133" customWidth="1"/>
    <col min="9995" max="9995" width="7.6640625" style="133" customWidth="1"/>
    <col min="9996" max="10239" width="8.88671875" style="133"/>
    <col min="10240" max="10240" width="7.77734375" style="133" customWidth="1"/>
    <col min="10241" max="10241" width="7.6640625" style="133" customWidth="1"/>
    <col min="10242" max="10242" width="19.21875" style="133" customWidth="1"/>
    <col min="10243" max="10243" width="8.88671875" style="133"/>
    <col min="10244" max="10244" width="8" style="133" customWidth="1"/>
    <col min="10245" max="10245" width="7.6640625" style="133" customWidth="1"/>
    <col min="10246" max="10246" width="8.109375" style="133" customWidth="1"/>
    <col min="10247" max="10247" width="7.88671875" style="133" customWidth="1"/>
    <col min="10248" max="10248" width="8" style="133" customWidth="1"/>
    <col min="10249" max="10249" width="8.109375" style="133" customWidth="1"/>
    <col min="10250" max="10250" width="8" style="133" customWidth="1"/>
    <col min="10251" max="10251" width="7.6640625" style="133" customWidth="1"/>
    <col min="10252" max="10495" width="8.88671875" style="133"/>
    <col min="10496" max="10496" width="7.77734375" style="133" customWidth="1"/>
    <col min="10497" max="10497" width="7.6640625" style="133" customWidth="1"/>
    <col min="10498" max="10498" width="19.21875" style="133" customWidth="1"/>
    <col min="10499" max="10499" width="8.88671875" style="133"/>
    <col min="10500" max="10500" width="8" style="133" customWidth="1"/>
    <col min="10501" max="10501" width="7.6640625" style="133" customWidth="1"/>
    <col min="10502" max="10502" width="8.109375" style="133" customWidth="1"/>
    <col min="10503" max="10503" width="7.88671875" style="133" customWidth="1"/>
    <col min="10504" max="10504" width="8" style="133" customWidth="1"/>
    <col min="10505" max="10505" width="8.109375" style="133" customWidth="1"/>
    <col min="10506" max="10506" width="8" style="133" customWidth="1"/>
    <col min="10507" max="10507" width="7.6640625" style="133" customWidth="1"/>
    <col min="10508" max="10751" width="8.88671875" style="133"/>
    <col min="10752" max="10752" width="7.77734375" style="133" customWidth="1"/>
    <col min="10753" max="10753" width="7.6640625" style="133" customWidth="1"/>
    <col min="10754" max="10754" width="19.21875" style="133" customWidth="1"/>
    <col min="10755" max="10755" width="8.88671875" style="133"/>
    <col min="10756" max="10756" width="8" style="133" customWidth="1"/>
    <col min="10757" max="10757" width="7.6640625" style="133" customWidth="1"/>
    <col min="10758" max="10758" width="8.109375" style="133" customWidth="1"/>
    <col min="10759" max="10759" width="7.88671875" style="133" customWidth="1"/>
    <col min="10760" max="10760" width="8" style="133" customWidth="1"/>
    <col min="10761" max="10761" width="8.109375" style="133" customWidth="1"/>
    <col min="10762" max="10762" width="8" style="133" customWidth="1"/>
    <col min="10763" max="10763" width="7.6640625" style="133" customWidth="1"/>
    <col min="10764" max="11007" width="8.88671875" style="133"/>
    <col min="11008" max="11008" width="7.77734375" style="133" customWidth="1"/>
    <col min="11009" max="11009" width="7.6640625" style="133" customWidth="1"/>
    <col min="11010" max="11010" width="19.21875" style="133" customWidth="1"/>
    <col min="11011" max="11011" width="8.88671875" style="133"/>
    <col min="11012" max="11012" width="8" style="133" customWidth="1"/>
    <col min="11013" max="11013" width="7.6640625" style="133" customWidth="1"/>
    <col min="11014" max="11014" width="8.109375" style="133" customWidth="1"/>
    <col min="11015" max="11015" width="7.88671875" style="133" customWidth="1"/>
    <col min="11016" max="11016" width="8" style="133" customWidth="1"/>
    <col min="11017" max="11017" width="8.109375" style="133" customWidth="1"/>
    <col min="11018" max="11018" width="8" style="133" customWidth="1"/>
    <col min="11019" max="11019" width="7.6640625" style="133" customWidth="1"/>
    <col min="11020" max="11263" width="8.88671875" style="133"/>
    <col min="11264" max="11264" width="7.77734375" style="133" customWidth="1"/>
    <col min="11265" max="11265" width="7.6640625" style="133" customWidth="1"/>
    <col min="11266" max="11266" width="19.21875" style="133" customWidth="1"/>
    <col min="11267" max="11267" width="8.88671875" style="133"/>
    <col min="11268" max="11268" width="8" style="133" customWidth="1"/>
    <col min="11269" max="11269" width="7.6640625" style="133" customWidth="1"/>
    <col min="11270" max="11270" width="8.109375" style="133" customWidth="1"/>
    <col min="11271" max="11271" width="7.88671875" style="133" customWidth="1"/>
    <col min="11272" max="11272" width="8" style="133" customWidth="1"/>
    <col min="11273" max="11273" width="8.109375" style="133" customWidth="1"/>
    <col min="11274" max="11274" width="8" style="133" customWidth="1"/>
    <col min="11275" max="11275" width="7.6640625" style="133" customWidth="1"/>
    <col min="11276" max="11519" width="8.88671875" style="133"/>
    <col min="11520" max="11520" width="7.77734375" style="133" customWidth="1"/>
    <col min="11521" max="11521" width="7.6640625" style="133" customWidth="1"/>
    <col min="11522" max="11522" width="19.21875" style="133" customWidth="1"/>
    <col min="11523" max="11523" width="8.88671875" style="133"/>
    <col min="11524" max="11524" width="8" style="133" customWidth="1"/>
    <col min="11525" max="11525" width="7.6640625" style="133" customWidth="1"/>
    <col min="11526" max="11526" width="8.109375" style="133" customWidth="1"/>
    <col min="11527" max="11527" width="7.88671875" style="133" customWidth="1"/>
    <col min="11528" max="11528" width="8" style="133" customWidth="1"/>
    <col min="11529" max="11529" width="8.109375" style="133" customWidth="1"/>
    <col min="11530" max="11530" width="8" style="133" customWidth="1"/>
    <col min="11531" max="11531" width="7.6640625" style="133" customWidth="1"/>
    <col min="11532" max="11775" width="8.88671875" style="133"/>
    <col min="11776" max="11776" width="7.77734375" style="133" customWidth="1"/>
    <col min="11777" max="11777" width="7.6640625" style="133" customWidth="1"/>
    <col min="11778" max="11778" width="19.21875" style="133" customWidth="1"/>
    <col min="11779" max="11779" width="8.88671875" style="133"/>
    <col min="11780" max="11780" width="8" style="133" customWidth="1"/>
    <col min="11781" max="11781" width="7.6640625" style="133" customWidth="1"/>
    <col min="11782" max="11782" width="8.109375" style="133" customWidth="1"/>
    <col min="11783" max="11783" width="7.88671875" style="133" customWidth="1"/>
    <col min="11784" max="11784" width="8" style="133" customWidth="1"/>
    <col min="11785" max="11785" width="8.109375" style="133" customWidth="1"/>
    <col min="11786" max="11786" width="8" style="133" customWidth="1"/>
    <col min="11787" max="11787" width="7.6640625" style="133" customWidth="1"/>
    <col min="11788" max="12031" width="8.88671875" style="133"/>
    <col min="12032" max="12032" width="7.77734375" style="133" customWidth="1"/>
    <col min="12033" max="12033" width="7.6640625" style="133" customWidth="1"/>
    <col min="12034" max="12034" width="19.21875" style="133" customWidth="1"/>
    <col min="12035" max="12035" width="8.88671875" style="133"/>
    <col min="12036" max="12036" width="8" style="133" customWidth="1"/>
    <col min="12037" max="12037" width="7.6640625" style="133" customWidth="1"/>
    <col min="12038" max="12038" width="8.109375" style="133" customWidth="1"/>
    <col min="12039" max="12039" width="7.88671875" style="133" customWidth="1"/>
    <col min="12040" max="12040" width="8" style="133" customWidth="1"/>
    <col min="12041" max="12041" width="8.109375" style="133" customWidth="1"/>
    <col min="12042" max="12042" width="8" style="133" customWidth="1"/>
    <col min="12043" max="12043" width="7.6640625" style="133" customWidth="1"/>
    <col min="12044" max="12287" width="8.88671875" style="133"/>
    <col min="12288" max="12288" width="7.77734375" style="133" customWidth="1"/>
    <col min="12289" max="12289" width="7.6640625" style="133" customWidth="1"/>
    <col min="12290" max="12290" width="19.21875" style="133" customWidth="1"/>
    <col min="12291" max="12291" width="8.88671875" style="133"/>
    <col min="12292" max="12292" width="8" style="133" customWidth="1"/>
    <col min="12293" max="12293" width="7.6640625" style="133" customWidth="1"/>
    <col min="12294" max="12294" width="8.109375" style="133" customWidth="1"/>
    <col min="12295" max="12295" width="7.88671875" style="133" customWidth="1"/>
    <col min="12296" max="12296" width="8" style="133" customWidth="1"/>
    <col min="12297" max="12297" width="8.109375" style="133" customWidth="1"/>
    <col min="12298" max="12298" width="8" style="133" customWidth="1"/>
    <col min="12299" max="12299" width="7.6640625" style="133" customWidth="1"/>
    <col min="12300" max="12543" width="8.88671875" style="133"/>
    <col min="12544" max="12544" width="7.77734375" style="133" customWidth="1"/>
    <col min="12545" max="12545" width="7.6640625" style="133" customWidth="1"/>
    <col min="12546" max="12546" width="19.21875" style="133" customWidth="1"/>
    <col min="12547" max="12547" width="8.88671875" style="133"/>
    <col min="12548" max="12548" width="8" style="133" customWidth="1"/>
    <col min="12549" max="12549" width="7.6640625" style="133" customWidth="1"/>
    <col min="12550" max="12550" width="8.109375" style="133" customWidth="1"/>
    <col min="12551" max="12551" width="7.88671875" style="133" customWidth="1"/>
    <col min="12552" max="12552" width="8" style="133" customWidth="1"/>
    <col min="12553" max="12553" width="8.109375" style="133" customWidth="1"/>
    <col min="12554" max="12554" width="8" style="133" customWidth="1"/>
    <col min="12555" max="12555" width="7.6640625" style="133" customWidth="1"/>
    <col min="12556" max="12799" width="8.88671875" style="133"/>
    <col min="12800" max="12800" width="7.77734375" style="133" customWidth="1"/>
    <col min="12801" max="12801" width="7.6640625" style="133" customWidth="1"/>
    <col min="12802" max="12802" width="19.21875" style="133" customWidth="1"/>
    <col min="12803" max="12803" width="8.88671875" style="133"/>
    <col min="12804" max="12804" width="8" style="133" customWidth="1"/>
    <col min="12805" max="12805" width="7.6640625" style="133" customWidth="1"/>
    <col min="12806" max="12806" width="8.109375" style="133" customWidth="1"/>
    <col min="12807" max="12807" width="7.88671875" style="133" customWidth="1"/>
    <col min="12808" max="12808" width="8" style="133" customWidth="1"/>
    <col min="12809" max="12809" width="8.109375" style="133" customWidth="1"/>
    <col min="12810" max="12810" width="8" style="133" customWidth="1"/>
    <col min="12811" max="12811" width="7.6640625" style="133" customWidth="1"/>
    <col min="12812" max="13055" width="8.88671875" style="133"/>
    <col min="13056" max="13056" width="7.77734375" style="133" customWidth="1"/>
    <col min="13057" max="13057" width="7.6640625" style="133" customWidth="1"/>
    <col min="13058" max="13058" width="19.21875" style="133" customWidth="1"/>
    <col min="13059" max="13059" width="8.88671875" style="133"/>
    <col min="13060" max="13060" width="8" style="133" customWidth="1"/>
    <col min="13061" max="13061" width="7.6640625" style="133" customWidth="1"/>
    <col min="13062" max="13062" width="8.109375" style="133" customWidth="1"/>
    <col min="13063" max="13063" width="7.88671875" style="133" customWidth="1"/>
    <col min="13064" max="13064" width="8" style="133" customWidth="1"/>
    <col min="13065" max="13065" width="8.109375" style="133" customWidth="1"/>
    <col min="13066" max="13066" width="8" style="133" customWidth="1"/>
    <col min="13067" max="13067" width="7.6640625" style="133" customWidth="1"/>
    <col min="13068" max="13311" width="8.88671875" style="133"/>
    <col min="13312" max="13312" width="7.77734375" style="133" customWidth="1"/>
    <col min="13313" max="13313" width="7.6640625" style="133" customWidth="1"/>
    <col min="13314" max="13314" width="19.21875" style="133" customWidth="1"/>
    <col min="13315" max="13315" width="8.88671875" style="133"/>
    <col min="13316" max="13316" width="8" style="133" customWidth="1"/>
    <col min="13317" max="13317" width="7.6640625" style="133" customWidth="1"/>
    <col min="13318" max="13318" width="8.109375" style="133" customWidth="1"/>
    <col min="13319" max="13319" width="7.88671875" style="133" customWidth="1"/>
    <col min="13320" max="13320" width="8" style="133" customWidth="1"/>
    <col min="13321" max="13321" width="8.109375" style="133" customWidth="1"/>
    <col min="13322" max="13322" width="8" style="133" customWidth="1"/>
    <col min="13323" max="13323" width="7.6640625" style="133" customWidth="1"/>
    <col min="13324" max="13567" width="8.88671875" style="133"/>
    <col min="13568" max="13568" width="7.77734375" style="133" customWidth="1"/>
    <col min="13569" max="13569" width="7.6640625" style="133" customWidth="1"/>
    <col min="13570" max="13570" width="19.21875" style="133" customWidth="1"/>
    <col min="13571" max="13571" width="8.88671875" style="133"/>
    <col min="13572" max="13572" width="8" style="133" customWidth="1"/>
    <col min="13573" max="13573" width="7.6640625" style="133" customWidth="1"/>
    <col min="13574" max="13574" width="8.109375" style="133" customWidth="1"/>
    <col min="13575" max="13575" width="7.88671875" style="133" customWidth="1"/>
    <col min="13576" max="13576" width="8" style="133" customWidth="1"/>
    <col min="13577" max="13577" width="8.109375" style="133" customWidth="1"/>
    <col min="13578" max="13578" width="8" style="133" customWidth="1"/>
    <col min="13579" max="13579" width="7.6640625" style="133" customWidth="1"/>
    <col min="13580" max="13823" width="8.88671875" style="133"/>
    <col min="13824" max="13824" width="7.77734375" style="133" customWidth="1"/>
    <col min="13825" max="13825" width="7.6640625" style="133" customWidth="1"/>
    <col min="13826" max="13826" width="19.21875" style="133" customWidth="1"/>
    <col min="13827" max="13827" width="8.88671875" style="133"/>
    <col min="13828" max="13828" width="8" style="133" customWidth="1"/>
    <col min="13829" max="13829" width="7.6640625" style="133" customWidth="1"/>
    <col min="13830" max="13830" width="8.109375" style="133" customWidth="1"/>
    <col min="13831" max="13831" width="7.88671875" style="133" customWidth="1"/>
    <col min="13832" max="13832" width="8" style="133" customWidth="1"/>
    <col min="13833" max="13833" width="8.109375" style="133" customWidth="1"/>
    <col min="13834" max="13834" width="8" style="133" customWidth="1"/>
    <col min="13835" max="13835" width="7.6640625" style="133" customWidth="1"/>
    <col min="13836" max="14079" width="8.88671875" style="133"/>
    <col min="14080" max="14080" width="7.77734375" style="133" customWidth="1"/>
    <col min="14081" max="14081" width="7.6640625" style="133" customWidth="1"/>
    <col min="14082" max="14082" width="19.21875" style="133" customWidth="1"/>
    <col min="14083" max="14083" width="8.88671875" style="133"/>
    <col min="14084" max="14084" width="8" style="133" customWidth="1"/>
    <col min="14085" max="14085" width="7.6640625" style="133" customWidth="1"/>
    <col min="14086" max="14086" width="8.109375" style="133" customWidth="1"/>
    <col min="14087" max="14087" width="7.88671875" style="133" customWidth="1"/>
    <col min="14088" max="14088" width="8" style="133" customWidth="1"/>
    <col min="14089" max="14089" width="8.109375" style="133" customWidth="1"/>
    <col min="14090" max="14090" width="8" style="133" customWidth="1"/>
    <col min="14091" max="14091" width="7.6640625" style="133" customWidth="1"/>
    <col min="14092" max="14335" width="8.88671875" style="133"/>
    <col min="14336" max="14336" width="7.77734375" style="133" customWidth="1"/>
    <col min="14337" max="14337" width="7.6640625" style="133" customWidth="1"/>
    <col min="14338" max="14338" width="19.21875" style="133" customWidth="1"/>
    <col min="14339" max="14339" width="8.88671875" style="133"/>
    <col min="14340" max="14340" width="8" style="133" customWidth="1"/>
    <col min="14341" max="14341" width="7.6640625" style="133" customWidth="1"/>
    <col min="14342" max="14342" width="8.109375" style="133" customWidth="1"/>
    <col min="14343" max="14343" width="7.88671875" style="133" customWidth="1"/>
    <col min="14344" max="14344" width="8" style="133" customWidth="1"/>
    <col min="14345" max="14345" width="8.109375" style="133" customWidth="1"/>
    <col min="14346" max="14346" width="8" style="133" customWidth="1"/>
    <col min="14347" max="14347" width="7.6640625" style="133" customWidth="1"/>
    <col min="14348" max="14591" width="8.88671875" style="133"/>
    <col min="14592" max="14592" width="7.77734375" style="133" customWidth="1"/>
    <col min="14593" max="14593" width="7.6640625" style="133" customWidth="1"/>
    <col min="14594" max="14594" width="19.21875" style="133" customWidth="1"/>
    <col min="14595" max="14595" width="8.88671875" style="133"/>
    <col min="14596" max="14596" width="8" style="133" customWidth="1"/>
    <col min="14597" max="14597" width="7.6640625" style="133" customWidth="1"/>
    <col min="14598" max="14598" width="8.109375" style="133" customWidth="1"/>
    <col min="14599" max="14599" width="7.88671875" style="133" customWidth="1"/>
    <col min="14600" max="14600" width="8" style="133" customWidth="1"/>
    <col min="14601" max="14601" width="8.109375" style="133" customWidth="1"/>
    <col min="14602" max="14602" width="8" style="133" customWidth="1"/>
    <col min="14603" max="14603" width="7.6640625" style="133" customWidth="1"/>
    <col min="14604" max="14847" width="8.88671875" style="133"/>
    <col min="14848" max="14848" width="7.77734375" style="133" customWidth="1"/>
    <col min="14849" max="14849" width="7.6640625" style="133" customWidth="1"/>
    <col min="14850" max="14850" width="19.21875" style="133" customWidth="1"/>
    <col min="14851" max="14851" width="8.88671875" style="133"/>
    <col min="14852" max="14852" width="8" style="133" customWidth="1"/>
    <col min="14853" max="14853" width="7.6640625" style="133" customWidth="1"/>
    <col min="14854" max="14854" width="8.109375" style="133" customWidth="1"/>
    <col min="14855" max="14855" width="7.88671875" style="133" customWidth="1"/>
    <col min="14856" max="14856" width="8" style="133" customWidth="1"/>
    <col min="14857" max="14857" width="8.109375" style="133" customWidth="1"/>
    <col min="14858" max="14858" width="8" style="133" customWidth="1"/>
    <col min="14859" max="14859" width="7.6640625" style="133" customWidth="1"/>
    <col min="14860" max="15103" width="8.88671875" style="133"/>
    <col min="15104" max="15104" width="7.77734375" style="133" customWidth="1"/>
    <col min="15105" max="15105" width="7.6640625" style="133" customWidth="1"/>
    <col min="15106" max="15106" width="19.21875" style="133" customWidth="1"/>
    <col min="15107" max="15107" width="8.88671875" style="133"/>
    <col min="15108" max="15108" width="8" style="133" customWidth="1"/>
    <col min="15109" max="15109" width="7.6640625" style="133" customWidth="1"/>
    <col min="15110" max="15110" width="8.109375" style="133" customWidth="1"/>
    <col min="15111" max="15111" width="7.88671875" style="133" customWidth="1"/>
    <col min="15112" max="15112" width="8" style="133" customWidth="1"/>
    <col min="15113" max="15113" width="8.109375" style="133" customWidth="1"/>
    <col min="15114" max="15114" width="8" style="133" customWidth="1"/>
    <col min="15115" max="15115" width="7.6640625" style="133" customWidth="1"/>
    <col min="15116" max="15359" width="8.88671875" style="133"/>
    <col min="15360" max="15360" width="7.77734375" style="133" customWidth="1"/>
    <col min="15361" max="15361" width="7.6640625" style="133" customWidth="1"/>
    <col min="15362" max="15362" width="19.21875" style="133" customWidth="1"/>
    <col min="15363" max="15363" width="8.88671875" style="133"/>
    <col min="15364" max="15364" width="8" style="133" customWidth="1"/>
    <col min="15365" max="15365" width="7.6640625" style="133" customWidth="1"/>
    <col min="15366" max="15366" width="8.109375" style="133" customWidth="1"/>
    <col min="15367" max="15367" width="7.88671875" style="133" customWidth="1"/>
    <col min="15368" max="15368" width="8" style="133" customWidth="1"/>
    <col min="15369" max="15369" width="8.109375" style="133" customWidth="1"/>
    <col min="15370" max="15370" width="8" style="133" customWidth="1"/>
    <col min="15371" max="15371" width="7.6640625" style="133" customWidth="1"/>
    <col min="15372" max="15615" width="8.88671875" style="133"/>
    <col min="15616" max="15616" width="7.77734375" style="133" customWidth="1"/>
    <col min="15617" max="15617" width="7.6640625" style="133" customWidth="1"/>
    <col min="15618" max="15618" width="19.21875" style="133" customWidth="1"/>
    <col min="15619" max="15619" width="8.88671875" style="133"/>
    <col min="15620" max="15620" width="8" style="133" customWidth="1"/>
    <col min="15621" max="15621" width="7.6640625" style="133" customWidth="1"/>
    <col min="15622" max="15622" width="8.109375" style="133" customWidth="1"/>
    <col min="15623" max="15623" width="7.88671875" style="133" customWidth="1"/>
    <col min="15624" max="15624" width="8" style="133" customWidth="1"/>
    <col min="15625" max="15625" width="8.109375" style="133" customWidth="1"/>
    <col min="15626" max="15626" width="8" style="133" customWidth="1"/>
    <col min="15627" max="15627" width="7.6640625" style="133" customWidth="1"/>
    <col min="15628" max="15871" width="8.88671875" style="133"/>
    <col min="15872" max="15872" width="7.77734375" style="133" customWidth="1"/>
    <col min="15873" max="15873" width="7.6640625" style="133" customWidth="1"/>
    <col min="15874" max="15874" width="19.21875" style="133" customWidth="1"/>
    <col min="15875" max="15875" width="8.88671875" style="133"/>
    <col min="15876" max="15876" width="8" style="133" customWidth="1"/>
    <col min="15877" max="15877" width="7.6640625" style="133" customWidth="1"/>
    <col min="15878" max="15878" width="8.109375" style="133" customWidth="1"/>
    <col min="15879" max="15879" width="7.88671875" style="133" customWidth="1"/>
    <col min="15880" max="15880" width="8" style="133" customWidth="1"/>
    <col min="15881" max="15881" width="8.109375" style="133" customWidth="1"/>
    <col min="15882" max="15882" width="8" style="133" customWidth="1"/>
    <col min="15883" max="15883" width="7.6640625" style="133" customWidth="1"/>
    <col min="15884" max="16127" width="8.88671875" style="133"/>
    <col min="16128" max="16128" width="7.77734375" style="133" customWidth="1"/>
    <col min="16129" max="16129" width="7.6640625" style="133" customWidth="1"/>
    <col min="16130" max="16130" width="19.21875" style="133" customWidth="1"/>
    <col min="16131" max="16131" width="8.88671875" style="133"/>
    <col min="16132" max="16132" width="8" style="133" customWidth="1"/>
    <col min="16133" max="16133" width="7.6640625" style="133" customWidth="1"/>
    <col min="16134" max="16134" width="8.109375" style="133" customWidth="1"/>
    <col min="16135" max="16135" width="7.88671875" style="133" customWidth="1"/>
    <col min="16136" max="16136" width="8" style="133" customWidth="1"/>
    <col min="16137" max="16137" width="8.109375" style="133" customWidth="1"/>
    <col min="16138" max="16138" width="8" style="133" customWidth="1"/>
    <col min="16139" max="16139" width="7.6640625" style="133" customWidth="1"/>
    <col min="16140" max="16384" width="8.88671875" style="133"/>
  </cols>
  <sheetData>
    <row r="1" spans="1:14" ht="15.75" x14ac:dyDescent="0.25">
      <c r="A1" s="381" t="s">
        <v>630</v>
      </c>
    </row>
    <row r="2" spans="1:14" s="269" customFormat="1" ht="15.75" x14ac:dyDescent="0.25">
      <c r="A2" s="251"/>
      <c r="C2" s="269">
        <v>1</v>
      </c>
      <c r="D2" s="269">
        <v>2</v>
      </c>
      <c r="E2" s="269">
        <v>3</v>
      </c>
      <c r="F2" s="269">
        <v>4</v>
      </c>
      <c r="G2" s="269">
        <v>5</v>
      </c>
      <c r="H2" s="269">
        <v>6</v>
      </c>
      <c r="I2" s="269">
        <v>7</v>
      </c>
      <c r="J2" s="269">
        <v>8</v>
      </c>
      <c r="K2" s="269">
        <v>9</v>
      </c>
      <c r="L2" s="269">
        <v>10</v>
      </c>
      <c r="M2" s="269">
        <v>11</v>
      </c>
      <c r="N2" s="269">
        <v>12</v>
      </c>
    </row>
    <row r="3" spans="1:14" ht="15.75" x14ac:dyDescent="0.25">
      <c r="B3" s="252"/>
      <c r="D3" s="575" t="s">
        <v>737</v>
      </c>
      <c r="E3" s="575"/>
      <c r="F3" s="575"/>
      <c r="G3" s="575"/>
      <c r="H3" s="575"/>
      <c r="I3" s="575"/>
      <c r="J3" s="575"/>
      <c r="K3" s="575"/>
      <c r="L3" s="575"/>
      <c r="M3" s="575"/>
      <c r="N3" s="575"/>
    </row>
    <row r="4" spans="1:14" ht="38.25" x14ac:dyDescent="0.2">
      <c r="A4" s="67" t="s">
        <v>0</v>
      </c>
      <c r="B4" s="67" t="s">
        <v>1</v>
      </c>
      <c r="C4" s="67" t="s">
        <v>2</v>
      </c>
      <c r="D4" s="67" t="s">
        <v>806</v>
      </c>
      <c r="E4" s="67">
        <v>2004</v>
      </c>
      <c r="F4" s="67">
        <v>2005</v>
      </c>
      <c r="G4" s="67">
        <v>2006</v>
      </c>
      <c r="H4" s="67">
        <v>2007</v>
      </c>
      <c r="I4" s="67">
        <v>2008</v>
      </c>
      <c r="J4" s="67">
        <v>2009</v>
      </c>
      <c r="K4" s="67">
        <v>2010</v>
      </c>
      <c r="L4" s="67">
        <v>2011</v>
      </c>
      <c r="M4" s="67">
        <v>2012</v>
      </c>
      <c r="N4" s="67">
        <v>2013</v>
      </c>
    </row>
    <row r="5" spans="1:14" x14ac:dyDescent="0.2">
      <c r="A5" s="1" t="s">
        <v>4</v>
      </c>
      <c r="B5" s="3" t="s">
        <v>5</v>
      </c>
      <c r="C5" s="18" t="s">
        <v>6</v>
      </c>
      <c r="D5" s="5">
        <f>N5</f>
        <v>0.66</v>
      </c>
      <c r="E5" s="379">
        <v>0.56000000000000005</v>
      </c>
      <c r="F5" s="379">
        <v>0.59</v>
      </c>
      <c r="G5" s="379">
        <v>0.61</v>
      </c>
      <c r="H5" s="379">
        <v>0.62</v>
      </c>
      <c r="I5" s="379">
        <v>0.62</v>
      </c>
      <c r="J5" s="379">
        <v>0.6</v>
      </c>
      <c r="K5" s="379">
        <v>0.64</v>
      </c>
      <c r="L5" s="379">
        <v>0.64</v>
      </c>
      <c r="M5" s="379">
        <v>0.65</v>
      </c>
      <c r="N5" s="379">
        <v>0.66</v>
      </c>
    </row>
    <row r="6" spans="1:14" x14ac:dyDescent="0.2">
      <c r="A6" s="1" t="s">
        <v>7</v>
      </c>
      <c r="B6" s="3" t="s">
        <v>8</v>
      </c>
      <c r="C6" s="18" t="s">
        <v>9</v>
      </c>
      <c r="D6" s="5">
        <f t="shared" ref="D6:D69" si="0">N6</f>
        <v>0.67</v>
      </c>
      <c r="E6" s="379">
        <v>0.57999999999999996</v>
      </c>
      <c r="F6" s="379">
        <v>0.56999999999999995</v>
      </c>
      <c r="G6" s="379">
        <v>0.63</v>
      </c>
      <c r="H6" s="379">
        <v>0.62</v>
      </c>
      <c r="I6" s="379">
        <v>0.62</v>
      </c>
      <c r="J6" s="379">
        <v>0.61</v>
      </c>
      <c r="K6" s="379">
        <v>0.65</v>
      </c>
      <c r="L6" s="379">
        <v>0.62</v>
      </c>
      <c r="M6" s="379">
        <v>0.63</v>
      </c>
      <c r="N6" s="379">
        <v>0.67</v>
      </c>
    </row>
    <row r="7" spans="1:14" x14ac:dyDescent="0.2">
      <c r="A7" s="1" t="s">
        <v>10</v>
      </c>
      <c r="B7" s="3" t="s">
        <v>11</v>
      </c>
      <c r="C7" s="18" t="s">
        <v>12</v>
      </c>
      <c r="D7" s="5">
        <f t="shared" si="0"/>
        <v>0.7</v>
      </c>
      <c r="E7" s="379">
        <v>0.57999999999999996</v>
      </c>
      <c r="F7" s="379">
        <v>0.61</v>
      </c>
      <c r="G7" s="379">
        <v>0.62</v>
      </c>
      <c r="H7" s="379">
        <v>0.62</v>
      </c>
      <c r="I7" s="379">
        <v>0.63</v>
      </c>
      <c r="J7" s="379">
        <v>0.65</v>
      </c>
      <c r="K7" s="379">
        <v>0.65</v>
      </c>
      <c r="L7" s="379">
        <v>0.66</v>
      </c>
      <c r="M7" s="379">
        <v>0.68</v>
      </c>
      <c r="N7" s="379">
        <v>0.7</v>
      </c>
    </row>
    <row r="8" spans="1:14" x14ac:dyDescent="0.2">
      <c r="A8" s="1" t="s">
        <v>13</v>
      </c>
      <c r="B8" s="3" t="s">
        <v>14</v>
      </c>
      <c r="C8" s="18" t="s">
        <v>15</v>
      </c>
      <c r="D8" s="5">
        <f t="shared" si="0"/>
        <v>0.77</v>
      </c>
      <c r="E8" s="379">
        <v>0.65</v>
      </c>
      <c r="F8" s="379">
        <v>0.67</v>
      </c>
      <c r="G8" s="379">
        <v>0.68</v>
      </c>
      <c r="H8" s="379">
        <v>0.67</v>
      </c>
      <c r="I8" s="379">
        <v>0.66</v>
      </c>
      <c r="J8" s="379">
        <v>0.65</v>
      </c>
      <c r="K8" s="379">
        <v>0.68</v>
      </c>
      <c r="L8" s="379">
        <v>0.72</v>
      </c>
      <c r="M8" s="379">
        <v>0.72</v>
      </c>
      <c r="N8" s="379">
        <v>0.77</v>
      </c>
    </row>
    <row r="9" spans="1:14" x14ac:dyDescent="0.2">
      <c r="A9" s="1" t="s">
        <v>16</v>
      </c>
      <c r="B9" s="3" t="s">
        <v>17</v>
      </c>
      <c r="C9" s="18" t="s">
        <v>18</v>
      </c>
      <c r="D9" s="5">
        <f t="shared" si="0"/>
        <v>0.72</v>
      </c>
      <c r="E9" s="379">
        <v>0.62</v>
      </c>
      <c r="F9" s="379">
        <v>0.61</v>
      </c>
      <c r="G9" s="379">
        <v>0.64</v>
      </c>
      <c r="H9" s="379">
        <v>0.68</v>
      </c>
      <c r="I9" s="379">
        <v>0.68</v>
      </c>
      <c r="J9" s="379">
        <v>0.68</v>
      </c>
      <c r="K9" s="379">
        <v>0.69</v>
      </c>
      <c r="L9" s="379">
        <v>0.69</v>
      </c>
      <c r="M9" s="379">
        <v>0.68</v>
      </c>
      <c r="N9" s="379">
        <v>0.72</v>
      </c>
    </row>
    <row r="10" spans="1:14" x14ac:dyDescent="0.2">
      <c r="A10" s="1" t="s">
        <v>19</v>
      </c>
      <c r="B10" s="3" t="s">
        <v>20</v>
      </c>
      <c r="C10" s="18" t="s">
        <v>21</v>
      </c>
      <c r="D10" s="5">
        <f t="shared" si="0"/>
        <v>0.66</v>
      </c>
      <c r="E10" s="379">
        <v>0.55000000000000004</v>
      </c>
      <c r="F10" s="379">
        <v>0.55000000000000004</v>
      </c>
      <c r="G10" s="379">
        <v>0.56999999999999995</v>
      </c>
      <c r="H10" s="379">
        <v>0.56999999999999995</v>
      </c>
      <c r="I10" s="379">
        <v>0.56999999999999995</v>
      </c>
      <c r="J10" s="379">
        <v>0.6</v>
      </c>
      <c r="K10" s="379">
        <v>0.62</v>
      </c>
      <c r="L10" s="379">
        <v>0.65</v>
      </c>
      <c r="M10" s="379">
        <v>0.66</v>
      </c>
      <c r="N10" s="379">
        <v>0.66</v>
      </c>
    </row>
    <row r="11" spans="1:14" x14ac:dyDescent="0.2">
      <c r="A11" s="1" t="s">
        <v>22</v>
      </c>
      <c r="B11" s="3" t="s">
        <v>23</v>
      </c>
      <c r="C11" s="18" t="s">
        <v>24</v>
      </c>
      <c r="D11" s="5">
        <f t="shared" si="0"/>
        <v>0.74</v>
      </c>
      <c r="E11" s="379">
        <v>0.65</v>
      </c>
      <c r="F11" s="379">
        <v>0.63</v>
      </c>
      <c r="G11" s="379">
        <v>0.68</v>
      </c>
      <c r="H11" s="379">
        <v>0.68</v>
      </c>
      <c r="I11" s="379">
        <v>0.68</v>
      </c>
      <c r="J11" s="379">
        <v>0.68</v>
      </c>
      <c r="K11" s="379">
        <v>0.7</v>
      </c>
      <c r="L11" s="379">
        <v>0.69</v>
      </c>
      <c r="M11" s="379">
        <v>0.73</v>
      </c>
      <c r="N11" s="379">
        <v>0.74</v>
      </c>
    </row>
    <row r="12" spans="1:14" x14ac:dyDescent="0.2">
      <c r="A12" s="1" t="s">
        <v>25</v>
      </c>
      <c r="B12" s="3" t="s">
        <v>26</v>
      </c>
      <c r="C12" s="18" t="s">
        <v>27</v>
      </c>
      <c r="D12" s="5">
        <f t="shared" si="0"/>
        <v>0.65</v>
      </c>
      <c r="E12" s="379">
        <v>0.57999999999999996</v>
      </c>
      <c r="F12" s="379">
        <v>0.57999999999999996</v>
      </c>
      <c r="G12" s="379">
        <v>0.57999999999999996</v>
      </c>
      <c r="H12" s="379">
        <v>0.54</v>
      </c>
      <c r="I12" s="379">
        <v>0.55000000000000004</v>
      </c>
      <c r="J12" s="379">
        <v>0.57999999999999996</v>
      </c>
      <c r="K12" s="379">
        <v>0.6</v>
      </c>
      <c r="L12" s="379">
        <v>0.61</v>
      </c>
      <c r="M12" s="379">
        <v>0.63</v>
      </c>
      <c r="N12" s="379">
        <v>0.65</v>
      </c>
    </row>
    <row r="13" spans="1:14" x14ac:dyDescent="0.2">
      <c r="A13" s="1" t="s">
        <v>28</v>
      </c>
      <c r="B13" s="3" t="s">
        <v>29</v>
      </c>
      <c r="C13" s="18" t="s">
        <v>30</v>
      </c>
      <c r="D13" s="5">
        <f t="shared" si="0"/>
        <v>0.65</v>
      </c>
      <c r="E13" s="379">
        <v>0.54</v>
      </c>
      <c r="F13" s="379">
        <v>0.56000000000000005</v>
      </c>
      <c r="G13" s="379">
        <v>0.54</v>
      </c>
      <c r="H13" s="379">
        <v>0.56999999999999995</v>
      </c>
      <c r="I13" s="379">
        <v>0.57999999999999996</v>
      </c>
      <c r="J13" s="379">
        <v>0.59</v>
      </c>
      <c r="K13" s="379">
        <v>0.63</v>
      </c>
      <c r="L13" s="379">
        <v>0.6</v>
      </c>
      <c r="M13" s="379">
        <v>0.64</v>
      </c>
      <c r="N13" s="379">
        <v>0.65</v>
      </c>
    </row>
    <row r="14" spans="1:14" x14ac:dyDescent="0.2">
      <c r="A14" s="1" t="s">
        <v>31</v>
      </c>
      <c r="B14" s="3" t="s">
        <v>32</v>
      </c>
      <c r="C14" s="18" t="s">
        <v>33</v>
      </c>
      <c r="D14" s="5">
        <f t="shared" si="0"/>
        <v>0.63</v>
      </c>
      <c r="E14" s="379">
        <v>0.48</v>
      </c>
      <c r="F14" s="379">
        <v>0.49</v>
      </c>
      <c r="G14" s="379">
        <v>0.51</v>
      </c>
      <c r="H14" s="379">
        <v>0.53</v>
      </c>
      <c r="I14" s="379">
        <v>0.54</v>
      </c>
      <c r="J14" s="379">
        <v>0.56000000000000005</v>
      </c>
      <c r="K14" s="379">
        <v>0.56999999999999995</v>
      </c>
      <c r="L14" s="379">
        <v>0.6</v>
      </c>
      <c r="M14" s="379">
        <v>0.64</v>
      </c>
      <c r="N14" s="379">
        <v>0.63</v>
      </c>
    </row>
    <row r="15" spans="1:14" x14ac:dyDescent="0.2">
      <c r="A15" s="1" t="s">
        <v>34</v>
      </c>
      <c r="B15" s="3" t="s">
        <v>35</v>
      </c>
      <c r="C15" s="18" t="s">
        <v>36</v>
      </c>
      <c r="D15" s="5">
        <f t="shared" si="0"/>
        <v>0.75</v>
      </c>
      <c r="E15" s="379">
        <v>0.65</v>
      </c>
      <c r="F15" s="379">
        <v>0.66</v>
      </c>
      <c r="G15" s="379">
        <v>0.68</v>
      </c>
      <c r="H15" s="379">
        <v>0.68</v>
      </c>
      <c r="I15" s="379">
        <v>0.67</v>
      </c>
      <c r="J15" s="379">
        <v>0.68</v>
      </c>
      <c r="K15" s="379">
        <v>0.71</v>
      </c>
      <c r="L15" s="379">
        <v>0.73</v>
      </c>
      <c r="M15" s="379">
        <v>0.73</v>
      </c>
      <c r="N15" s="379">
        <v>0.75</v>
      </c>
    </row>
    <row r="16" spans="1:14" x14ac:dyDescent="0.2">
      <c r="A16" s="1" t="s">
        <v>37</v>
      </c>
      <c r="B16" s="3" t="s">
        <v>38</v>
      </c>
      <c r="C16" s="18" t="s">
        <v>39</v>
      </c>
      <c r="D16" s="5">
        <f t="shared" si="0"/>
        <v>0.66</v>
      </c>
      <c r="E16" s="379">
        <v>0.52</v>
      </c>
      <c r="F16" s="379">
        <v>0.55000000000000004</v>
      </c>
      <c r="G16" s="379">
        <v>0.56999999999999995</v>
      </c>
      <c r="H16" s="379">
        <v>0.57999999999999996</v>
      </c>
      <c r="I16" s="379">
        <v>0.57999999999999996</v>
      </c>
      <c r="J16" s="379">
        <v>0.57999999999999996</v>
      </c>
      <c r="K16" s="379">
        <v>0.61</v>
      </c>
      <c r="L16" s="379">
        <v>0.61</v>
      </c>
      <c r="M16" s="379">
        <v>0.64</v>
      </c>
      <c r="N16" s="379">
        <v>0.66</v>
      </c>
    </row>
    <row r="17" spans="1:14" x14ac:dyDescent="0.2">
      <c r="A17" s="1" t="s">
        <v>40</v>
      </c>
      <c r="B17" s="3" t="s">
        <v>41</v>
      </c>
      <c r="C17" s="18" t="s">
        <v>42</v>
      </c>
      <c r="D17" s="5">
        <f t="shared" si="0"/>
        <v>0.66</v>
      </c>
      <c r="E17" s="379">
        <v>0.57999999999999996</v>
      </c>
      <c r="F17" s="379">
        <v>0.59</v>
      </c>
      <c r="G17" s="379">
        <v>0.56999999999999995</v>
      </c>
      <c r="H17" s="379">
        <v>0.59</v>
      </c>
      <c r="I17" s="379">
        <v>0.6</v>
      </c>
      <c r="J17" s="379">
        <v>0.61</v>
      </c>
      <c r="K17" s="379">
        <v>0.63</v>
      </c>
      <c r="L17" s="379">
        <v>0.65</v>
      </c>
      <c r="M17" s="379">
        <v>0.68</v>
      </c>
      <c r="N17" s="379">
        <v>0.66</v>
      </c>
    </row>
    <row r="18" spans="1:14" x14ac:dyDescent="0.2">
      <c r="A18" s="1" t="s">
        <v>43</v>
      </c>
      <c r="B18" s="3" t="s">
        <v>44</v>
      </c>
      <c r="C18" s="18" t="s">
        <v>45</v>
      </c>
      <c r="D18" s="5">
        <f t="shared" si="0"/>
        <v>0.8</v>
      </c>
      <c r="E18" s="379">
        <v>0.71</v>
      </c>
      <c r="F18" s="379">
        <v>0.72</v>
      </c>
      <c r="G18" s="379">
        <v>0.7</v>
      </c>
      <c r="H18" s="379">
        <v>0.7</v>
      </c>
      <c r="I18" s="379">
        <v>0.76</v>
      </c>
      <c r="J18" s="379">
        <v>0.78</v>
      </c>
      <c r="K18" s="379">
        <v>0.78</v>
      </c>
      <c r="L18" s="379">
        <v>0.77</v>
      </c>
      <c r="M18" s="379">
        <v>0.8</v>
      </c>
      <c r="N18" s="379">
        <v>0.8</v>
      </c>
    </row>
    <row r="19" spans="1:14" x14ac:dyDescent="0.2">
      <c r="A19" s="1" t="s">
        <v>46</v>
      </c>
      <c r="B19" s="3" t="s">
        <v>47</v>
      </c>
      <c r="C19" s="18" t="s">
        <v>48</v>
      </c>
      <c r="D19" s="5">
        <f t="shared" si="0"/>
        <v>0.64</v>
      </c>
      <c r="E19" s="379">
        <v>0.56000000000000005</v>
      </c>
      <c r="F19" s="379">
        <v>0.53</v>
      </c>
      <c r="G19" s="379">
        <v>0.56999999999999995</v>
      </c>
      <c r="H19" s="379">
        <v>0.59</v>
      </c>
      <c r="I19" s="379">
        <v>0.62</v>
      </c>
      <c r="J19" s="379">
        <v>0.6</v>
      </c>
      <c r="K19" s="379">
        <v>0.61</v>
      </c>
      <c r="L19" s="379">
        <v>0.61</v>
      </c>
      <c r="M19" s="379">
        <v>0.65</v>
      </c>
      <c r="N19" s="379">
        <v>0.64</v>
      </c>
    </row>
    <row r="20" spans="1:14" x14ac:dyDescent="0.2">
      <c r="A20" s="1" t="s">
        <v>49</v>
      </c>
      <c r="B20" s="3" t="s">
        <v>50</v>
      </c>
      <c r="C20" s="18" t="s">
        <v>51</v>
      </c>
      <c r="D20" s="5">
        <f t="shared" si="0"/>
        <v>0.63</v>
      </c>
      <c r="E20" s="379">
        <v>0.5</v>
      </c>
      <c r="F20" s="379">
        <v>0.49</v>
      </c>
      <c r="G20" s="379">
        <v>0.5</v>
      </c>
      <c r="H20" s="379">
        <v>0.51</v>
      </c>
      <c r="I20" s="379">
        <v>0.49</v>
      </c>
      <c r="J20" s="379">
        <v>0.51</v>
      </c>
      <c r="K20" s="379">
        <v>0.55000000000000004</v>
      </c>
      <c r="L20" s="379">
        <v>0.61</v>
      </c>
      <c r="M20" s="379">
        <v>0.64</v>
      </c>
      <c r="N20" s="379">
        <v>0.63</v>
      </c>
    </row>
    <row r="21" spans="1:14" x14ac:dyDescent="0.2">
      <c r="A21" s="1" t="s">
        <v>52</v>
      </c>
      <c r="B21" s="3" t="s">
        <v>53</v>
      </c>
      <c r="C21" s="18" t="s">
        <v>54</v>
      </c>
      <c r="D21" s="5">
        <f t="shared" si="0"/>
        <v>0.82</v>
      </c>
      <c r="E21" s="379">
        <v>0.74</v>
      </c>
      <c r="F21" s="379">
        <v>0.71</v>
      </c>
      <c r="G21" s="379">
        <v>0.68</v>
      </c>
      <c r="H21" s="379">
        <v>0.73</v>
      </c>
      <c r="I21" s="379">
        <v>0.72</v>
      </c>
      <c r="J21" s="379">
        <v>0.74</v>
      </c>
      <c r="K21" s="379">
        <v>0.75</v>
      </c>
      <c r="L21" s="379">
        <v>0.77</v>
      </c>
      <c r="M21" s="379">
        <v>0.83</v>
      </c>
      <c r="N21" s="379">
        <v>0.82</v>
      </c>
    </row>
    <row r="22" spans="1:14" x14ac:dyDescent="0.2">
      <c r="A22" s="1" t="s">
        <v>55</v>
      </c>
      <c r="B22" s="3" t="s">
        <v>56</v>
      </c>
      <c r="C22" s="18" t="s">
        <v>57</v>
      </c>
      <c r="D22" s="5">
        <f t="shared" si="0"/>
        <v>0.71</v>
      </c>
      <c r="E22" s="379">
        <v>0.57999999999999996</v>
      </c>
      <c r="F22" s="379">
        <v>0.55000000000000004</v>
      </c>
      <c r="G22" s="379">
        <v>0.57999999999999996</v>
      </c>
      <c r="H22" s="379">
        <v>0.56999999999999995</v>
      </c>
      <c r="I22" s="379">
        <v>0.56000000000000005</v>
      </c>
      <c r="J22" s="379">
        <v>0.61</v>
      </c>
      <c r="K22" s="379">
        <v>0.61</v>
      </c>
      <c r="L22" s="379">
        <v>0.67</v>
      </c>
      <c r="M22" s="379">
        <v>0.72</v>
      </c>
      <c r="N22" s="379">
        <v>0.71</v>
      </c>
    </row>
    <row r="23" spans="1:14" x14ac:dyDescent="0.2">
      <c r="A23" s="1" t="s">
        <v>58</v>
      </c>
      <c r="B23" s="3" t="s">
        <v>448</v>
      </c>
      <c r="C23" s="18" t="s">
        <v>60</v>
      </c>
      <c r="D23" s="5">
        <f t="shared" si="0"/>
        <v>0.71</v>
      </c>
      <c r="E23" s="379">
        <v>0.59</v>
      </c>
      <c r="F23" s="379">
        <v>0.62</v>
      </c>
      <c r="G23" s="379">
        <v>0.61</v>
      </c>
      <c r="H23" s="379">
        <v>0.65</v>
      </c>
      <c r="I23" s="379">
        <v>0.62</v>
      </c>
      <c r="J23" s="379">
        <v>0.6</v>
      </c>
      <c r="K23" s="379">
        <v>0.65</v>
      </c>
      <c r="L23" s="379">
        <v>0.67</v>
      </c>
      <c r="M23" s="379">
        <v>0.66</v>
      </c>
      <c r="N23" s="379">
        <v>0.71</v>
      </c>
    </row>
    <row r="24" spans="1:14" x14ac:dyDescent="0.2">
      <c r="A24" s="1" t="s">
        <v>61</v>
      </c>
      <c r="B24" s="3" t="s">
        <v>59</v>
      </c>
      <c r="C24" s="18" t="s">
        <v>63</v>
      </c>
      <c r="D24" s="5">
        <f t="shared" si="0"/>
        <v>0.61</v>
      </c>
      <c r="E24" s="379">
        <v>0.51</v>
      </c>
      <c r="F24" s="379">
        <v>0.52</v>
      </c>
      <c r="G24" s="379">
        <v>0.55000000000000004</v>
      </c>
      <c r="H24" s="379">
        <v>0.54</v>
      </c>
      <c r="I24" s="379">
        <v>0.52</v>
      </c>
      <c r="J24" s="379">
        <v>0.56000000000000005</v>
      </c>
      <c r="K24" s="379">
        <v>0.56000000000000005</v>
      </c>
      <c r="L24" s="379">
        <v>0.6</v>
      </c>
      <c r="M24" s="379">
        <v>0.6</v>
      </c>
      <c r="N24" s="379">
        <v>0.61</v>
      </c>
    </row>
    <row r="25" spans="1:14" x14ac:dyDescent="0.2">
      <c r="A25" s="1" t="s">
        <v>64</v>
      </c>
      <c r="B25" s="3" t="s">
        <v>62</v>
      </c>
      <c r="C25" s="18" t="s">
        <v>66</v>
      </c>
      <c r="D25" s="5">
        <f t="shared" si="0"/>
        <v>0.82</v>
      </c>
      <c r="E25" s="379">
        <v>0.71</v>
      </c>
      <c r="F25" s="379">
        <v>0.74</v>
      </c>
      <c r="G25" s="379">
        <v>0.75</v>
      </c>
      <c r="H25" s="379">
        <v>0.74</v>
      </c>
      <c r="I25" s="379">
        <v>0.71</v>
      </c>
      <c r="J25" s="379">
        <v>0.72</v>
      </c>
      <c r="K25" s="379">
        <v>0.74</v>
      </c>
      <c r="L25" s="379">
        <v>0.81</v>
      </c>
      <c r="M25" s="379">
        <v>0.79</v>
      </c>
      <c r="N25" s="379">
        <v>0.82</v>
      </c>
    </row>
    <row r="26" spans="1:14" x14ac:dyDescent="0.2">
      <c r="A26" s="1" t="s">
        <v>67</v>
      </c>
      <c r="B26" s="3" t="s">
        <v>65</v>
      </c>
      <c r="C26" s="18" t="s">
        <v>69</v>
      </c>
      <c r="D26" s="5">
        <f t="shared" si="0"/>
        <v>0.76</v>
      </c>
      <c r="E26" s="379">
        <v>0.66</v>
      </c>
      <c r="F26" s="379">
        <v>0.62</v>
      </c>
      <c r="G26" s="379">
        <v>0.65</v>
      </c>
      <c r="H26" s="379">
        <v>0.68</v>
      </c>
      <c r="I26" s="379">
        <v>0.65</v>
      </c>
      <c r="J26" s="379">
        <v>0.67</v>
      </c>
      <c r="K26" s="379">
        <v>0.7</v>
      </c>
      <c r="L26" s="379">
        <v>0.71</v>
      </c>
      <c r="M26" s="379">
        <v>0.75</v>
      </c>
      <c r="N26" s="379">
        <v>0.76</v>
      </c>
    </row>
    <row r="27" spans="1:14" x14ac:dyDescent="0.2">
      <c r="A27" s="1" t="s">
        <v>70</v>
      </c>
      <c r="B27" s="3" t="s">
        <v>68</v>
      </c>
      <c r="C27" s="18" t="s">
        <v>72</v>
      </c>
      <c r="D27" s="5">
        <f t="shared" si="0"/>
        <v>0.75</v>
      </c>
      <c r="E27" s="379">
        <v>0.67</v>
      </c>
      <c r="F27" s="379">
        <v>0.72</v>
      </c>
      <c r="G27" s="379">
        <v>0.73</v>
      </c>
      <c r="H27" s="379">
        <v>0.7</v>
      </c>
      <c r="I27" s="379">
        <v>0.72</v>
      </c>
      <c r="J27" s="379">
        <v>0.71</v>
      </c>
      <c r="K27" s="379">
        <v>0.74</v>
      </c>
      <c r="L27" s="379">
        <v>0.76</v>
      </c>
      <c r="M27" s="379">
        <v>0.73</v>
      </c>
      <c r="N27" s="379">
        <v>0.75</v>
      </c>
    </row>
    <row r="28" spans="1:14" x14ac:dyDescent="0.2">
      <c r="A28" s="1" t="s">
        <v>73</v>
      </c>
      <c r="B28" s="3" t="s">
        <v>71</v>
      </c>
      <c r="C28" s="18" t="s">
        <v>75</v>
      </c>
      <c r="D28" s="5">
        <f t="shared" si="0"/>
        <v>0.78</v>
      </c>
      <c r="E28" s="379">
        <v>0.68</v>
      </c>
      <c r="F28" s="379">
        <v>0.7</v>
      </c>
      <c r="G28" s="379">
        <v>0.67</v>
      </c>
      <c r="H28" s="379">
        <v>0.65</v>
      </c>
      <c r="I28" s="379">
        <v>0.68</v>
      </c>
      <c r="J28" s="379">
        <v>0.69</v>
      </c>
      <c r="K28" s="379">
        <v>0.71</v>
      </c>
      <c r="L28" s="379">
        <v>0.75</v>
      </c>
      <c r="M28" s="379">
        <v>0.74</v>
      </c>
      <c r="N28" s="379">
        <v>0.78</v>
      </c>
    </row>
    <row r="29" spans="1:14" x14ac:dyDescent="0.2">
      <c r="A29" s="1" t="s">
        <v>76</v>
      </c>
      <c r="B29" s="3" t="s">
        <v>74</v>
      </c>
      <c r="C29" s="18" t="s">
        <v>78</v>
      </c>
      <c r="D29" s="5">
        <f t="shared" si="0"/>
        <v>0.75</v>
      </c>
      <c r="E29" s="379">
        <v>0.6</v>
      </c>
      <c r="F29" s="379">
        <v>0.62</v>
      </c>
      <c r="G29" s="379">
        <v>0.61</v>
      </c>
      <c r="H29" s="379">
        <v>0.64</v>
      </c>
      <c r="I29" s="379">
        <v>0.61</v>
      </c>
      <c r="J29" s="379">
        <v>0.67</v>
      </c>
      <c r="K29" s="379">
        <v>0.68</v>
      </c>
      <c r="L29" s="379">
        <v>0.71</v>
      </c>
      <c r="M29" s="379">
        <v>0.73</v>
      </c>
      <c r="N29" s="379">
        <v>0.75</v>
      </c>
    </row>
    <row r="30" spans="1:14" x14ac:dyDescent="0.2">
      <c r="A30" s="1" t="s">
        <v>79</v>
      </c>
      <c r="B30" s="3" t="s">
        <v>77</v>
      </c>
      <c r="C30" s="18" t="s">
        <v>81</v>
      </c>
      <c r="D30" s="5">
        <f t="shared" si="0"/>
        <v>0.72</v>
      </c>
      <c r="E30" s="379">
        <v>0.6</v>
      </c>
      <c r="F30" s="379">
        <v>0.62</v>
      </c>
      <c r="G30" s="379">
        <v>0.64</v>
      </c>
      <c r="H30" s="379">
        <v>0.62</v>
      </c>
      <c r="I30" s="379">
        <v>0.65</v>
      </c>
      <c r="J30" s="379">
        <v>0.68</v>
      </c>
      <c r="K30" s="379">
        <v>0.7</v>
      </c>
      <c r="L30" s="379">
        <v>0.71</v>
      </c>
      <c r="M30" s="379">
        <v>0.72</v>
      </c>
      <c r="N30" s="379">
        <v>0.72</v>
      </c>
    </row>
    <row r="31" spans="1:14" x14ac:dyDescent="0.2">
      <c r="A31" s="1" t="s">
        <v>82</v>
      </c>
      <c r="B31" s="3" t="s">
        <v>80</v>
      </c>
      <c r="C31" s="18" t="s">
        <v>84</v>
      </c>
      <c r="D31" s="5">
        <f t="shared" si="0"/>
        <v>0.76</v>
      </c>
      <c r="E31" s="379">
        <v>0.65</v>
      </c>
      <c r="F31" s="379">
        <v>0.66</v>
      </c>
      <c r="G31" s="379">
        <v>0.68</v>
      </c>
      <c r="H31" s="379">
        <v>0.67</v>
      </c>
      <c r="I31" s="379">
        <v>0.65</v>
      </c>
      <c r="J31" s="379">
        <v>0.65</v>
      </c>
      <c r="K31" s="379">
        <v>0.69</v>
      </c>
      <c r="L31" s="379">
        <v>0.72</v>
      </c>
      <c r="M31" s="379">
        <v>0.75</v>
      </c>
      <c r="N31" s="379">
        <v>0.76</v>
      </c>
    </row>
    <row r="32" spans="1:14" x14ac:dyDescent="0.2">
      <c r="A32" s="1" t="s">
        <v>85</v>
      </c>
      <c r="B32" s="3" t="s">
        <v>83</v>
      </c>
      <c r="C32" s="18" t="s">
        <v>87</v>
      </c>
      <c r="D32" s="5">
        <f t="shared" si="0"/>
        <v>0.73</v>
      </c>
      <c r="E32" s="379">
        <v>0.6</v>
      </c>
      <c r="F32" s="379">
        <v>0.63</v>
      </c>
      <c r="G32" s="379">
        <v>0.66</v>
      </c>
      <c r="H32" s="379">
        <v>0.64</v>
      </c>
      <c r="I32" s="379">
        <v>0.66</v>
      </c>
      <c r="J32" s="379">
        <v>0.69</v>
      </c>
      <c r="K32" s="379">
        <v>0.68</v>
      </c>
      <c r="L32" s="379">
        <v>0.7</v>
      </c>
      <c r="M32" s="379">
        <v>0.7</v>
      </c>
      <c r="N32" s="379">
        <v>0.73</v>
      </c>
    </row>
    <row r="33" spans="1:14" x14ac:dyDescent="0.2">
      <c r="A33" s="1" t="s">
        <v>88</v>
      </c>
      <c r="B33" s="3" t="s">
        <v>86</v>
      </c>
      <c r="C33" s="18" t="s">
        <v>90</v>
      </c>
      <c r="D33" s="5">
        <f t="shared" si="0"/>
        <v>0.71</v>
      </c>
      <c r="E33" s="379">
        <v>0.63</v>
      </c>
      <c r="F33" s="379">
        <v>0.61</v>
      </c>
      <c r="G33" s="379">
        <v>0.62</v>
      </c>
      <c r="H33" s="379">
        <v>0.62</v>
      </c>
      <c r="I33" s="379">
        <v>0.59</v>
      </c>
      <c r="J33" s="379">
        <v>0.63</v>
      </c>
      <c r="K33" s="379">
        <v>0.65</v>
      </c>
      <c r="L33" s="379">
        <v>0.68</v>
      </c>
      <c r="M33" s="379">
        <v>0.71</v>
      </c>
      <c r="N33" s="379">
        <v>0.71</v>
      </c>
    </row>
    <row r="34" spans="1:14" x14ac:dyDescent="0.2">
      <c r="A34" s="1" t="s">
        <v>91</v>
      </c>
      <c r="B34" s="3" t="s">
        <v>89</v>
      </c>
      <c r="C34" s="18" t="s">
        <v>93</v>
      </c>
      <c r="D34" s="5">
        <f t="shared" si="0"/>
        <v>0.67</v>
      </c>
      <c r="E34" s="379">
        <v>0.6</v>
      </c>
      <c r="F34" s="379">
        <v>0.56999999999999995</v>
      </c>
      <c r="G34" s="379">
        <v>0.54</v>
      </c>
      <c r="H34" s="379">
        <v>0.56000000000000005</v>
      </c>
      <c r="I34" s="379">
        <v>0.55000000000000004</v>
      </c>
      <c r="J34" s="379">
        <v>0.55000000000000004</v>
      </c>
      <c r="K34" s="379">
        <v>0.59</v>
      </c>
      <c r="L34" s="379">
        <v>0.6</v>
      </c>
      <c r="M34" s="379">
        <v>0.62</v>
      </c>
      <c r="N34" s="379">
        <v>0.67</v>
      </c>
    </row>
    <row r="35" spans="1:14" x14ac:dyDescent="0.2">
      <c r="A35" s="1" t="s">
        <v>94</v>
      </c>
      <c r="B35" s="3" t="s">
        <v>92</v>
      </c>
      <c r="C35" s="18" t="s">
        <v>96</v>
      </c>
      <c r="D35" s="5">
        <f t="shared" si="0"/>
        <v>0.65</v>
      </c>
      <c r="E35" s="379">
        <v>0.53</v>
      </c>
      <c r="F35" s="379">
        <v>0.56000000000000005</v>
      </c>
      <c r="G35" s="379">
        <v>0.56999999999999995</v>
      </c>
      <c r="H35" s="379">
        <v>0.49</v>
      </c>
      <c r="I35" s="379">
        <v>0.48</v>
      </c>
      <c r="J35" s="379">
        <v>0.5</v>
      </c>
      <c r="K35" s="379">
        <v>0.56000000000000005</v>
      </c>
      <c r="L35" s="379">
        <v>0.59</v>
      </c>
      <c r="M35" s="379">
        <v>0.64</v>
      </c>
      <c r="N35" s="379">
        <v>0.65</v>
      </c>
    </row>
    <row r="36" spans="1:14" x14ac:dyDescent="0.2">
      <c r="A36" s="1" t="s">
        <v>97</v>
      </c>
      <c r="B36" s="3" t="s">
        <v>95</v>
      </c>
      <c r="C36" s="18" t="s">
        <v>99</v>
      </c>
      <c r="D36" s="5">
        <f t="shared" si="0"/>
        <v>0.64</v>
      </c>
      <c r="E36" s="379">
        <v>0.57999999999999996</v>
      </c>
      <c r="F36" s="379">
        <v>0.6</v>
      </c>
      <c r="G36" s="379">
        <v>0.57999999999999996</v>
      </c>
      <c r="H36" s="379">
        <v>0.59</v>
      </c>
      <c r="I36" s="379">
        <v>0.6</v>
      </c>
      <c r="J36" s="379">
        <v>0.62</v>
      </c>
      <c r="K36" s="379">
        <v>0.64</v>
      </c>
      <c r="L36" s="379">
        <v>0.66</v>
      </c>
      <c r="M36" s="379">
        <v>0.65</v>
      </c>
      <c r="N36" s="379">
        <v>0.64</v>
      </c>
    </row>
    <row r="37" spans="1:14" x14ac:dyDescent="0.2">
      <c r="A37" s="1" t="s">
        <v>100</v>
      </c>
      <c r="B37" s="3" t="s">
        <v>98</v>
      </c>
      <c r="C37" s="18" t="s">
        <v>102</v>
      </c>
      <c r="D37" s="5">
        <f t="shared" si="0"/>
        <v>0.63</v>
      </c>
      <c r="E37" s="379">
        <v>0.55000000000000004</v>
      </c>
      <c r="F37" s="379">
        <v>0.53</v>
      </c>
      <c r="G37" s="379">
        <v>0.52</v>
      </c>
      <c r="H37" s="379">
        <v>0.49</v>
      </c>
      <c r="I37" s="379">
        <v>0.51</v>
      </c>
      <c r="J37" s="379">
        <v>0.54</v>
      </c>
      <c r="K37" s="379">
        <v>0.57999999999999996</v>
      </c>
      <c r="L37" s="379">
        <v>0.56000000000000005</v>
      </c>
      <c r="M37" s="379">
        <v>0.62</v>
      </c>
      <c r="N37" s="379">
        <v>0.63</v>
      </c>
    </row>
    <row r="38" spans="1:14" x14ac:dyDescent="0.2">
      <c r="A38" s="1" t="s">
        <v>103</v>
      </c>
      <c r="B38" s="3" t="s">
        <v>101</v>
      </c>
      <c r="C38" s="18" t="s">
        <v>105</v>
      </c>
      <c r="D38" s="5">
        <f t="shared" si="0"/>
        <v>0.67</v>
      </c>
      <c r="E38" s="379">
        <v>0.56999999999999995</v>
      </c>
      <c r="F38" s="379">
        <v>0.59</v>
      </c>
      <c r="G38" s="379">
        <v>0.61</v>
      </c>
      <c r="H38" s="379">
        <v>0.62</v>
      </c>
      <c r="I38" s="379">
        <v>0.64</v>
      </c>
      <c r="J38" s="379">
        <v>0.59</v>
      </c>
      <c r="K38" s="379">
        <v>0.6</v>
      </c>
      <c r="L38" s="379">
        <v>0.61</v>
      </c>
      <c r="M38" s="379">
        <v>0.65</v>
      </c>
      <c r="N38" s="379">
        <v>0.67</v>
      </c>
    </row>
    <row r="39" spans="1:14" x14ac:dyDescent="0.2">
      <c r="A39" s="1" t="s">
        <v>106</v>
      </c>
      <c r="B39" s="3" t="s">
        <v>104</v>
      </c>
      <c r="C39" s="18" t="s">
        <v>108</v>
      </c>
      <c r="D39" s="5">
        <f t="shared" si="0"/>
        <v>0.78</v>
      </c>
      <c r="E39" s="379">
        <v>0.69</v>
      </c>
      <c r="F39" s="379">
        <v>0.68</v>
      </c>
      <c r="G39" s="379">
        <v>0.67</v>
      </c>
      <c r="H39" s="379">
        <v>0.69</v>
      </c>
      <c r="I39" s="379">
        <v>0.69</v>
      </c>
      <c r="J39" s="379">
        <v>0.69</v>
      </c>
      <c r="K39" s="379">
        <v>0.69</v>
      </c>
      <c r="L39" s="379">
        <v>0.73</v>
      </c>
      <c r="M39" s="379">
        <v>0.74</v>
      </c>
      <c r="N39" s="379">
        <v>0.78</v>
      </c>
    </row>
    <row r="40" spans="1:14" x14ac:dyDescent="0.2">
      <c r="A40" s="1" t="s">
        <v>109</v>
      </c>
      <c r="B40" s="3" t="s">
        <v>107</v>
      </c>
      <c r="C40" s="18" t="s">
        <v>111</v>
      </c>
      <c r="D40" s="5">
        <f t="shared" si="0"/>
        <v>0.78</v>
      </c>
      <c r="E40" s="379">
        <v>0.7</v>
      </c>
      <c r="F40" s="379">
        <v>0.72</v>
      </c>
      <c r="G40" s="379">
        <v>0.71</v>
      </c>
      <c r="H40" s="379">
        <v>0.7</v>
      </c>
      <c r="I40" s="379">
        <v>0.72</v>
      </c>
      <c r="J40" s="379">
        <v>0.71</v>
      </c>
      <c r="K40" s="379">
        <v>0.74</v>
      </c>
      <c r="L40" s="379">
        <v>0.73</v>
      </c>
      <c r="M40" s="379">
        <v>0.78</v>
      </c>
      <c r="N40" s="379">
        <v>0.78</v>
      </c>
    </row>
    <row r="41" spans="1:14" x14ac:dyDescent="0.2">
      <c r="A41" s="1" t="s">
        <v>112</v>
      </c>
      <c r="B41" s="3" t="s">
        <v>110</v>
      </c>
      <c r="C41" s="18" t="s">
        <v>114</v>
      </c>
      <c r="D41" s="5">
        <f t="shared" si="0"/>
        <v>0.75</v>
      </c>
      <c r="E41" s="379">
        <v>0.66</v>
      </c>
      <c r="F41" s="379">
        <v>0.64</v>
      </c>
      <c r="G41" s="379">
        <v>0.62</v>
      </c>
      <c r="H41" s="379">
        <v>0.63</v>
      </c>
      <c r="I41" s="379">
        <v>0.6</v>
      </c>
      <c r="J41" s="379">
        <v>0.61</v>
      </c>
      <c r="K41" s="379">
        <v>0.7</v>
      </c>
      <c r="L41" s="379">
        <v>0.69</v>
      </c>
      <c r="M41" s="379">
        <v>0.75</v>
      </c>
      <c r="N41" s="379">
        <v>0.75</v>
      </c>
    </row>
    <row r="42" spans="1:14" x14ac:dyDescent="0.2">
      <c r="A42" s="1" t="s">
        <v>115</v>
      </c>
      <c r="B42" s="3" t="s">
        <v>113</v>
      </c>
      <c r="C42" s="18" t="s">
        <v>117</v>
      </c>
      <c r="D42" s="5">
        <f t="shared" si="0"/>
        <v>0.69</v>
      </c>
      <c r="E42" s="379">
        <v>0.53</v>
      </c>
      <c r="F42" s="379">
        <v>0.54</v>
      </c>
      <c r="G42" s="379">
        <v>0.51</v>
      </c>
      <c r="H42" s="379">
        <v>0.53</v>
      </c>
      <c r="I42" s="379">
        <v>0.56000000000000005</v>
      </c>
      <c r="J42" s="379">
        <v>0.59</v>
      </c>
      <c r="K42" s="379">
        <v>0.56999999999999995</v>
      </c>
      <c r="L42" s="379">
        <v>0.64</v>
      </c>
      <c r="M42" s="379">
        <v>0.67</v>
      </c>
      <c r="N42" s="379">
        <v>0.69</v>
      </c>
    </row>
    <row r="43" spans="1:14" x14ac:dyDescent="0.2">
      <c r="A43" s="1" t="s">
        <v>118</v>
      </c>
      <c r="B43" s="3" t="s">
        <v>116</v>
      </c>
      <c r="C43" s="18" t="s">
        <v>120</v>
      </c>
      <c r="D43" s="5">
        <f t="shared" si="0"/>
        <v>0.85</v>
      </c>
      <c r="E43" s="379">
        <v>0.7</v>
      </c>
      <c r="F43" s="379">
        <v>0.73</v>
      </c>
      <c r="G43" s="379">
        <v>0.72</v>
      </c>
      <c r="H43" s="379">
        <v>0.72</v>
      </c>
      <c r="I43" s="379">
        <v>0.71</v>
      </c>
      <c r="J43" s="379">
        <v>0.74</v>
      </c>
      <c r="K43" s="379">
        <v>0.75</v>
      </c>
      <c r="L43" s="379">
        <v>0.81</v>
      </c>
      <c r="M43" s="379">
        <v>0.81</v>
      </c>
      <c r="N43" s="379">
        <v>0.85</v>
      </c>
    </row>
    <row r="44" spans="1:14" x14ac:dyDescent="0.2">
      <c r="A44" s="1" t="s">
        <v>121</v>
      </c>
      <c r="B44" s="3" t="s">
        <v>119</v>
      </c>
      <c r="C44" s="18" t="s">
        <v>123</v>
      </c>
      <c r="D44" s="5">
        <f t="shared" si="0"/>
        <v>0.83</v>
      </c>
      <c r="E44" s="379">
        <v>0.75</v>
      </c>
      <c r="F44" s="379">
        <v>0.76</v>
      </c>
      <c r="G44" s="379">
        <v>0.79</v>
      </c>
      <c r="H44" s="379">
        <v>0.76</v>
      </c>
      <c r="I44" s="379">
        <v>0.77</v>
      </c>
      <c r="J44" s="379">
        <v>0.78</v>
      </c>
      <c r="K44" s="379">
        <v>0.78</v>
      </c>
      <c r="L44" s="379">
        <v>0.79</v>
      </c>
      <c r="M44" s="379">
        <v>0.82</v>
      </c>
      <c r="N44" s="379">
        <v>0.83</v>
      </c>
    </row>
    <row r="45" spans="1:14" x14ac:dyDescent="0.2">
      <c r="A45" s="1" t="s">
        <v>124</v>
      </c>
      <c r="B45" s="3" t="s">
        <v>122</v>
      </c>
      <c r="C45" s="18" t="s">
        <v>126</v>
      </c>
      <c r="D45" s="5">
        <f t="shared" si="0"/>
        <v>0.73</v>
      </c>
      <c r="E45" s="379">
        <v>0.63</v>
      </c>
      <c r="F45" s="379">
        <v>0.63</v>
      </c>
      <c r="G45" s="379">
        <v>0.68</v>
      </c>
      <c r="H45" s="379">
        <v>0.63</v>
      </c>
      <c r="I45" s="379">
        <v>0.64</v>
      </c>
      <c r="J45" s="379">
        <v>0.67</v>
      </c>
      <c r="K45" s="379">
        <v>0.68</v>
      </c>
      <c r="L45" s="379">
        <v>0.69</v>
      </c>
      <c r="M45" s="379">
        <v>0.72</v>
      </c>
      <c r="N45" s="379">
        <v>0.73</v>
      </c>
    </row>
    <row r="46" spans="1:14" x14ac:dyDescent="0.2">
      <c r="A46" s="1" t="s">
        <v>127</v>
      </c>
      <c r="B46" s="3" t="s">
        <v>125</v>
      </c>
      <c r="C46" s="18" t="s">
        <v>129</v>
      </c>
      <c r="D46" s="5">
        <f t="shared" si="0"/>
        <v>0.8</v>
      </c>
      <c r="E46" s="379">
        <v>0.71</v>
      </c>
      <c r="F46" s="379">
        <v>0.69</v>
      </c>
      <c r="G46" s="379">
        <v>0.71</v>
      </c>
      <c r="H46" s="379">
        <v>0.73</v>
      </c>
      <c r="I46" s="379">
        <v>0.74</v>
      </c>
      <c r="J46" s="379">
        <v>0.75</v>
      </c>
      <c r="K46" s="379">
        <v>0.8</v>
      </c>
      <c r="L46" s="379">
        <v>0.81</v>
      </c>
      <c r="M46" s="379">
        <v>0.8</v>
      </c>
      <c r="N46" s="379">
        <v>0.8</v>
      </c>
    </row>
    <row r="47" spans="1:14" x14ac:dyDescent="0.2">
      <c r="A47" s="1" t="s">
        <v>130</v>
      </c>
      <c r="B47" s="3" t="s">
        <v>128</v>
      </c>
      <c r="C47" s="18" t="s">
        <v>132</v>
      </c>
      <c r="D47" s="5">
        <f t="shared" si="0"/>
        <v>0.74</v>
      </c>
      <c r="E47" s="379">
        <v>0.61</v>
      </c>
      <c r="F47" s="379">
        <v>0.61</v>
      </c>
      <c r="G47" s="379">
        <v>0.61</v>
      </c>
      <c r="H47" s="379">
        <v>0.63</v>
      </c>
      <c r="I47" s="379">
        <v>0.66</v>
      </c>
      <c r="J47" s="379">
        <v>0.65</v>
      </c>
      <c r="K47" s="379">
        <v>0.66</v>
      </c>
      <c r="L47" s="379">
        <v>0.69</v>
      </c>
      <c r="M47" s="379">
        <v>0.72</v>
      </c>
      <c r="N47" s="379">
        <v>0.74</v>
      </c>
    </row>
    <row r="48" spans="1:14" x14ac:dyDescent="0.2">
      <c r="A48" s="1" t="s">
        <v>133</v>
      </c>
      <c r="B48" s="3" t="s">
        <v>131</v>
      </c>
      <c r="C48" s="18" t="s">
        <v>135</v>
      </c>
      <c r="D48" s="5">
        <f t="shared" si="0"/>
        <v>0.72</v>
      </c>
      <c r="E48" s="379">
        <v>0.65</v>
      </c>
      <c r="F48" s="379">
        <v>0.66</v>
      </c>
      <c r="G48" s="379">
        <v>0.65</v>
      </c>
      <c r="H48" s="379">
        <v>0.65</v>
      </c>
      <c r="I48" s="379">
        <v>0.64</v>
      </c>
      <c r="J48" s="379">
        <v>0.67</v>
      </c>
      <c r="K48" s="379">
        <v>0.66</v>
      </c>
      <c r="L48" s="379">
        <v>0.66</v>
      </c>
      <c r="M48" s="379">
        <v>0.72</v>
      </c>
      <c r="N48" s="379">
        <v>0.72</v>
      </c>
    </row>
    <row r="49" spans="1:14" x14ac:dyDescent="0.2">
      <c r="A49" s="1" t="s">
        <v>450</v>
      </c>
      <c r="B49" s="3" t="s">
        <v>134</v>
      </c>
      <c r="C49" s="18" t="s">
        <v>452</v>
      </c>
      <c r="D49" s="5" t="str">
        <f t="shared" si="0"/>
        <v>-</v>
      </c>
      <c r="E49" s="379" t="s">
        <v>453</v>
      </c>
      <c r="F49" s="379" t="s">
        <v>453</v>
      </c>
      <c r="G49" s="379" t="s">
        <v>453</v>
      </c>
      <c r="H49" s="379" t="s">
        <v>453</v>
      </c>
      <c r="I49" s="379" t="s">
        <v>453</v>
      </c>
      <c r="J49" s="379" t="s">
        <v>453</v>
      </c>
      <c r="K49" s="379" t="s">
        <v>453</v>
      </c>
      <c r="L49" s="379" t="s">
        <v>453</v>
      </c>
      <c r="M49" s="379" t="s">
        <v>453</v>
      </c>
      <c r="N49" s="379" t="s">
        <v>453</v>
      </c>
    </row>
    <row r="50" spans="1:14" x14ac:dyDescent="0.2">
      <c r="A50" s="1" t="s">
        <v>136</v>
      </c>
      <c r="B50" s="3" t="s">
        <v>137</v>
      </c>
      <c r="C50" s="18" t="s">
        <v>138</v>
      </c>
      <c r="D50" s="5">
        <f t="shared" si="0"/>
        <v>0.7</v>
      </c>
      <c r="E50" s="379">
        <v>0.61</v>
      </c>
      <c r="F50" s="379">
        <v>0.64</v>
      </c>
      <c r="G50" s="379">
        <v>0.64</v>
      </c>
      <c r="H50" s="379">
        <v>0.67</v>
      </c>
      <c r="I50" s="379">
        <v>0.66</v>
      </c>
      <c r="J50" s="379">
        <v>0.64</v>
      </c>
      <c r="K50" s="379">
        <v>0.66</v>
      </c>
      <c r="L50" s="379">
        <v>0.66</v>
      </c>
      <c r="M50" s="379">
        <v>0.69</v>
      </c>
      <c r="N50" s="379">
        <v>0.7</v>
      </c>
    </row>
    <row r="51" spans="1:14" x14ac:dyDescent="0.2">
      <c r="A51" s="1" t="s">
        <v>139</v>
      </c>
      <c r="B51" s="3" t="s">
        <v>140</v>
      </c>
      <c r="C51" s="18" t="s">
        <v>141</v>
      </c>
      <c r="D51" s="5">
        <f t="shared" si="0"/>
        <v>0.67</v>
      </c>
      <c r="E51" s="379">
        <v>0.6</v>
      </c>
      <c r="F51" s="379">
        <v>0.61</v>
      </c>
      <c r="G51" s="379">
        <v>0.64</v>
      </c>
      <c r="H51" s="379">
        <v>0.65</v>
      </c>
      <c r="I51" s="379">
        <v>0.63</v>
      </c>
      <c r="J51" s="379">
        <v>0.62</v>
      </c>
      <c r="K51" s="379">
        <v>0.65</v>
      </c>
      <c r="L51" s="379">
        <v>0.67</v>
      </c>
      <c r="M51" s="379">
        <v>0.65</v>
      </c>
      <c r="N51" s="379">
        <v>0.67</v>
      </c>
    </row>
    <row r="52" spans="1:14" x14ac:dyDescent="0.2">
      <c r="A52" s="1" t="s">
        <v>142</v>
      </c>
      <c r="B52" s="3" t="s">
        <v>143</v>
      </c>
      <c r="C52" s="18" t="s">
        <v>144</v>
      </c>
      <c r="D52" s="5">
        <f t="shared" si="0"/>
        <v>0.73</v>
      </c>
      <c r="E52" s="379">
        <v>0.66</v>
      </c>
      <c r="F52" s="379">
        <v>0.69</v>
      </c>
      <c r="G52" s="379">
        <v>0.69</v>
      </c>
      <c r="H52" s="379">
        <v>0.69</v>
      </c>
      <c r="I52" s="379">
        <v>0.68</v>
      </c>
      <c r="J52" s="379">
        <v>0.68</v>
      </c>
      <c r="K52" s="379">
        <v>0.7</v>
      </c>
      <c r="L52" s="379">
        <v>0.76</v>
      </c>
      <c r="M52" s="379">
        <v>0.73</v>
      </c>
      <c r="N52" s="379">
        <v>0.73</v>
      </c>
    </row>
    <row r="53" spans="1:14" x14ac:dyDescent="0.2">
      <c r="A53" s="1" t="s">
        <v>145</v>
      </c>
      <c r="B53" s="3" t="s">
        <v>146</v>
      </c>
      <c r="C53" s="18" t="s">
        <v>147</v>
      </c>
      <c r="D53" s="5">
        <f t="shared" si="0"/>
        <v>0.74</v>
      </c>
      <c r="E53" s="379">
        <v>0.71</v>
      </c>
      <c r="F53" s="379">
        <v>0.73</v>
      </c>
      <c r="G53" s="379">
        <v>0.71</v>
      </c>
      <c r="H53" s="379">
        <v>0.72</v>
      </c>
      <c r="I53" s="379">
        <v>0.7</v>
      </c>
      <c r="J53" s="379">
        <v>0.72</v>
      </c>
      <c r="K53" s="379">
        <v>0.74</v>
      </c>
      <c r="L53" s="379">
        <v>0.75</v>
      </c>
      <c r="M53" s="379">
        <v>0.76</v>
      </c>
      <c r="N53" s="379">
        <v>0.74</v>
      </c>
    </row>
    <row r="54" spans="1:14" x14ac:dyDescent="0.2">
      <c r="A54" s="1" t="s">
        <v>148</v>
      </c>
      <c r="B54" s="3" t="s">
        <v>149</v>
      </c>
      <c r="C54" s="18" t="s">
        <v>150</v>
      </c>
      <c r="D54" s="5">
        <f t="shared" si="0"/>
        <v>0.74</v>
      </c>
      <c r="E54" s="379">
        <v>0.67</v>
      </c>
      <c r="F54" s="379">
        <v>0.67</v>
      </c>
      <c r="G54" s="379">
        <v>0.67</v>
      </c>
      <c r="H54" s="379">
        <v>0.66</v>
      </c>
      <c r="I54" s="379">
        <v>0.66</v>
      </c>
      <c r="J54" s="379">
        <v>0.66</v>
      </c>
      <c r="K54" s="379">
        <v>0.73</v>
      </c>
      <c r="L54" s="379">
        <v>0.73</v>
      </c>
      <c r="M54" s="379">
        <v>0.76</v>
      </c>
      <c r="N54" s="379">
        <v>0.74</v>
      </c>
    </row>
    <row r="55" spans="1:14" x14ac:dyDescent="0.2">
      <c r="A55" s="1" t="s">
        <v>151</v>
      </c>
      <c r="B55" s="3" t="s">
        <v>152</v>
      </c>
      <c r="C55" s="18" t="s">
        <v>153</v>
      </c>
      <c r="D55" s="5">
        <f t="shared" si="0"/>
        <v>0.71</v>
      </c>
      <c r="E55" s="379">
        <v>0.63</v>
      </c>
      <c r="F55" s="379">
        <v>0.64</v>
      </c>
      <c r="G55" s="379">
        <v>0.67</v>
      </c>
      <c r="H55" s="379">
        <v>0.69</v>
      </c>
      <c r="I55" s="379">
        <v>0.63</v>
      </c>
      <c r="J55" s="379">
        <v>0.65</v>
      </c>
      <c r="K55" s="379">
        <v>0.66</v>
      </c>
      <c r="L55" s="379">
        <v>0.73</v>
      </c>
      <c r="M55" s="379">
        <v>0.75</v>
      </c>
      <c r="N55" s="379">
        <v>0.71</v>
      </c>
    </row>
    <row r="56" spans="1:14" x14ac:dyDescent="0.2">
      <c r="A56" s="1" t="s">
        <v>154</v>
      </c>
      <c r="B56" s="3" t="s">
        <v>155</v>
      </c>
      <c r="C56" s="18" t="s">
        <v>156</v>
      </c>
      <c r="D56" s="5">
        <f t="shared" si="0"/>
        <v>0.77</v>
      </c>
      <c r="E56" s="379">
        <v>0.66</v>
      </c>
      <c r="F56" s="379">
        <v>0.66</v>
      </c>
      <c r="G56" s="379">
        <v>0.68</v>
      </c>
      <c r="H56" s="379">
        <v>0.68</v>
      </c>
      <c r="I56" s="379">
        <v>0.65</v>
      </c>
      <c r="J56" s="379">
        <v>0.66</v>
      </c>
      <c r="K56" s="379">
        <v>0.69</v>
      </c>
      <c r="L56" s="379">
        <v>0.7</v>
      </c>
      <c r="M56" s="379">
        <v>0.73</v>
      </c>
      <c r="N56" s="379">
        <v>0.77</v>
      </c>
    </row>
    <row r="57" spans="1:14" x14ac:dyDescent="0.2">
      <c r="A57" s="1" t="s">
        <v>157</v>
      </c>
      <c r="B57" s="3" t="s">
        <v>451</v>
      </c>
      <c r="C57" s="18" t="s">
        <v>159</v>
      </c>
      <c r="D57" s="5">
        <f t="shared" si="0"/>
        <v>0.75</v>
      </c>
      <c r="E57" s="379">
        <v>0.65</v>
      </c>
      <c r="F57" s="379">
        <v>0.66</v>
      </c>
      <c r="G57" s="379">
        <v>0.67</v>
      </c>
      <c r="H57" s="379">
        <v>0.66</v>
      </c>
      <c r="I57" s="379">
        <v>0.7</v>
      </c>
      <c r="J57" s="379">
        <v>0.71</v>
      </c>
      <c r="K57" s="379">
        <v>0.73</v>
      </c>
      <c r="L57" s="379">
        <v>0.76</v>
      </c>
      <c r="M57" s="379">
        <v>0.78</v>
      </c>
      <c r="N57" s="379">
        <v>0.75</v>
      </c>
    </row>
    <row r="58" spans="1:14" x14ac:dyDescent="0.2">
      <c r="A58" s="1" t="s">
        <v>160</v>
      </c>
      <c r="B58" s="3" t="s">
        <v>158</v>
      </c>
      <c r="C58" s="18" t="s">
        <v>162</v>
      </c>
      <c r="D58" s="5">
        <f t="shared" si="0"/>
        <v>0.77</v>
      </c>
      <c r="E58" s="379">
        <v>0.67</v>
      </c>
      <c r="F58" s="379">
        <v>0.59</v>
      </c>
      <c r="G58" s="379">
        <v>0.6</v>
      </c>
      <c r="H58" s="379">
        <v>0.59</v>
      </c>
      <c r="I58" s="379">
        <v>0.59</v>
      </c>
      <c r="J58" s="379">
        <v>0.64</v>
      </c>
      <c r="K58" s="379">
        <v>0.69</v>
      </c>
      <c r="L58" s="379">
        <v>0.76</v>
      </c>
      <c r="M58" s="379">
        <v>0.8</v>
      </c>
      <c r="N58" s="379">
        <v>0.77</v>
      </c>
    </row>
    <row r="59" spans="1:14" x14ac:dyDescent="0.2">
      <c r="A59" s="1" t="s">
        <v>163</v>
      </c>
      <c r="B59" s="3" t="s">
        <v>161</v>
      </c>
      <c r="C59" s="18" t="s">
        <v>165</v>
      </c>
      <c r="D59" s="5">
        <f t="shared" si="0"/>
        <v>0.73</v>
      </c>
      <c r="E59" s="379">
        <v>0.67</v>
      </c>
      <c r="F59" s="379">
        <v>0.69</v>
      </c>
      <c r="G59" s="379">
        <v>0.64</v>
      </c>
      <c r="H59" s="379">
        <v>0.64</v>
      </c>
      <c r="I59" s="379">
        <v>0.68</v>
      </c>
      <c r="J59" s="379">
        <v>0.7</v>
      </c>
      <c r="K59" s="379">
        <v>0.73</v>
      </c>
      <c r="L59" s="379">
        <v>0.75</v>
      </c>
      <c r="M59" s="379">
        <v>0.73</v>
      </c>
      <c r="N59" s="379">
        <v>0.73</v>
      </c>
    </row>
    <row r="60" spans="1:14" x14ac:dyDescent="0.2">
      <c r="A60" s="1" t="s">
        <v>166</v>
      </c>
      <c r="B60" s="3" t="s">
        <v>164</v>
      </c>
      <c r="C60" s="18" t="s">
        <v>168</v>
      </c>
      <c r="D60" s="5">
        <f t="shared" si="0"/>
        <v>0.68</v>
      </c>
      <c r="E60" s="379">
        <v>0.64</v>
      </c>
      <c r="F60" s="379">
        <v>0.59</v>
      </c>
      <c r="G60" s="379">
        <v>0.64</v>
      </c>
      <c r="H60" s="379">
        <v>0.65</v>
      </c>
      <c r="I60" s="379">
        <v>0.61</v>
      </c>
      <c r="J60" s="379">
        <v>0.63</v>
      </c>
      <c r="K60" s="379">
        <v>0.67</v>
      </c>
      <c r="L60" s="379">
        <v>0.66</v>
      </c>
      <c r="M60" s="379">
        <v>0.68</v>
      </c>
      <c r="N60" s="379">
        <v>0.68</v>
      </c>
    </row>
    <row r="61" spans="1:14" x14ac:dyDescent="0.2">
      <c r="A61" s="1" t="s">
        <v>169</v>
      </c>
      <c r="B61" s="3" t="s">
        <v>167</v>
      </c>
      <c r="C61" s="18" t="s">
        <v>171</v>
      </c>
      <c r="D61" s="5">
        <f t="shared" si="0"/>
        <v>0.76</v>
      </c>
      <c r="E61" s="379">
        <v>0.66</v>
      </c>
      <c r="F61" s="379">
        <v>0.63</v>
      </c>
      <c r="G61" s="379">
        <v>0.64</v>
      </c>
      <c r="H61" s="379">
        <v>0.64</v>
      </c>
      <c r="I61" s="379">
        <v>0.65</v>
      </c>
      <c r="J61" s="379">
        <v>0.69</v>
      </c>
      <c r="K61" s="379">
        <v>0.68</v>
      </c>
      <c r="L61" s="379">
        <v>0.69</v>
      </c>
      <c r="M61" s="379">
        <v>0.73</v>
      </c>
      <c r="N61" s="379">
        <v>0.76</v>
      </c>
    </row>
    <row r="62" spans="1:14" x14ac:dyDescent="0.2">
      <c r="A62" s="1" t="s">
        <v>172</v>
      </c>
      <c r="B62" s="3" t="s">
        <v>170</v>
      </c>
      <c r="C62" s="18" t="s">
        <v>174</v>
      </c>
      <c r="D62" s="5">
        <f t="shared" si="0"/>
        <v>0.7</v>
      </c>
      <c r="E62" s="379">
        <v>0.56999999999999995</v>
      </c>
      <c r="F62" s="379">
        <v>0.57999999999999996</v>
      </c>
      <c r="G62" s="379">
        <v>0.63</v>
      </c>
      <c r="H62" s="379">
        <v>0.62</v>
      </c>
      <c r="I62" s="379">
        <v>0.57999999999999996</v>
      </c>
      <c r="J62" s="379">
        <v>0.6</v>
      </c>
      <c r="K62" s="379">
        <v>0.63</v>
      </c>
      <c r="L62" s="379">
        <v>0.7</v>
      </c>
      <c r="M62" s="379">
        <v>0.69</v>
      </c>
      <c r="N62" s="379">
        <v>0.7</v>
      </c>
    </row>
    <row r="63" spans="1:14" x14ac:dyDescent="0.2">
      <c r="A63" s="1" t="s">
        <v>175</v>
      </c>
      <c r="B63" s="3" t="s">
        <v>173</v>
      </c>
      <c r="C63" s="18" t="s">
        <v>177</v>
      </c>
      <c r="D63" s="5">
        <f t="shared" si="0"/>
        <v>0.61</v>
      </c>
      <c r="E63" s="379">
        <v>0.56000000000000005</v>
      </c>
      <c r="F63" s="379">
        <v>0.56999999999999995</v>
      </c>
      <c r="G63" s="379">
        <v>0.56999999999999995</v>
      </c>
      <c r="H63" s="379">
        <v>0.56000000000000005</v>
      </c>
      <c r="I63" s="379">
        <v>0.56999999999999995</v>
      </c>
      <c r="J63" s="379">
        <v>0.57999999999999996</v>
      </c>
      <c r="K63" s="379">
        <v>0.59</v>
      </c>
      <c r="L63" s="379">
        <v>0.61</v>
      </c>
      <c r="M63" s="379">
        <v>0.62</v>
      </c>
      <c r="N63" s="379">
        <v>0.61</v>
      </c>
    </row>
    <row r="64" spans="1:14" x14ac:dyDescent="0.2">
      <c r="A64" s="1" t="s">
        <v>178</v>
      </c>
      <c r="B64" s="3" t="s">
        <v>176</v>
      </c>
      <c r="C64" s="18" t="s">
        <v>180</v>
      </c>
      <c r="D64" s="5">
        <f t="shared" si="0"/>
        <v>0.64</v>
      </c>
      <c r="E64" s="379">
        <v>0.59</v>
      </c>
      <c r="F64" s="379">
        <v>0.56999999999999995</v>
      </c>
      <c r="G64" s="379">
        <v>0.57999999999999996</v>
      </c>
      <c r="H64" s="379">
        <v>0.59</v>
      </c>
      <c r="I64" s="379">
        <v>0.56999999999999995</v>
      </c>
      <c r="J64" s="379">
        <v>0.6</v>
      </c>
      <c r="K64" s="379">
        <v>0.62</v>
      </c>
      <c r="L64" s="379">
        <v>0.62</v>
      </c>
      <c r="M64" s="379">
        <v>0.63</v>
      </c>
      <c r="N64" s="379">
        <v>0.64</v>
      </c>
    </row>
    <row r="65" spans="1:14" x14ac:dyDescent="0.2">
      <c r="A65" s="1" t="s">
        <v>181</v>
      </c>
      <c r="B65" s="3" t="s">
        <v>179</v>
      </c>
      <c r="C65" s="18" t="s">
        <v>183</v>
      </c>
      <c r="D65" s="5">
        <f t="shared" si="0"/>
        <v>0.67</v>
      </c>
      <c r="E65" s="379">
        <v>0.6</v>
      </c>
      <c r="F65" s="379">
        <v>0.56999999999999995</v>
      </c>
      <c r="G65" s="379">
        <v>0.6</v>
      </c>
      <c r="H65" s="379">
        <v>0.59</v>
      </c>
      <c r="I65" s="379">
        <v>0.6</v>
      </c>
      <c r="J65" s="379">
        <v>0.6</v>
      </c>
      <c r="K65" s="379">
        <v>0.63</v>
      </c>
      <c r="L65" s="379">
        <v>0.66</v>
      </c>
      <c r="M65" s="379">
        <v>0.68</v>
      </c>
      <c r="N65" s="379">
        <v>0.67</v>
      </c>
    </row>
    <row r="66" spans="1:14" x14ac:dyDescent="0.2">
      <c r="A66" s="1" t="s">
        <v>184</v>
      </c>
      <c r="B66" s="3" t="s">
        <v>182</v>
      </c>
      <c r="C66" s="18" t="s">
        <v>186</v>
      </c>
      <c r="D66" s="5">
        <f t="shared" si="0"/>
        <v>0.77</v>
      </c>
      <c r="E66" s="379">
        <v>0.7</v>
      </c>
      <c r="F66" s="379">
        <v>0.69</v>
      </c>
      <c r="G66" s="379">
        <v>0.73</v>
      </c>
      <c r="H66" s="379">
        <v>0.7</v>
      </c>
      <c r="I66" s="379">
        <v>0.7</v>
      </c>
      <c r="J66" s="379">
        <v>0.72</v>
      </c>
      <c r="K66" s="379">
        <v>0.72</v>
      </c>
      <c r="L66" s="379">
        <v>0.74</v>
      </c>
      <c r="M66" s="379">
        <v>0.76</v>
      </c>
      <c r="N66" s="379">
        <v>0.77</v>
      </c>
    </row>
    <row r="67" spans="1:14" x14ac:dyDescent="0.2">
      <c r="A67" s="1" t="s">
        <v>187</v>
      </c>
      <c r="B67" s="3" t="s">
        <v>185</v>
      </c>
      <c r="C67" s="18" t="s">
        <v>189</v>
      </c>
      <c r="D67" s="5">
        <f t="shared" si="0"/>
        <v>0.66</v>
      </c>
      <c r="E67" s="379">
        <v>0.61</v>
      </c>
      <c r="F67" s="379">
        <v>0.59</v>
      </c>
      <c r="G67" s="379">
        <v>0.61</v>
      </c>
      <c r="H67" s="379">
        <v>0.59</v>
      </c>
      <c r="I67" s="379">
        <v>0.59</v>
      </c>
      <c r="J67" s="379">
        <v>0.56999999999999995</v>
      </c>
      <c r="K67" s="379">
        <v>0.6</v>
      </c>
      <c r="L67" s="379">
        <v>0.6</v>
      </c>
      <c r="M67" s="379">
        <v>0.64</v>
      </c>
      <c r="N67" s="379">
        <v>0.66</v>
      </c>
    </row>
    <row r="68" spans="1:14" x14ac:dyDescent="0.2">
      <c r="A68" s="1" t="s">
        <v>190</v>
      </c>
      <c r="B68" s="3" t="s">
        <v>188</v>
      </c>
      <c r="C68" s="18" t="s">
        <v>192</v>
      </c>
      <c r="D68" s="5">
        <f t="shared" si="0"/>
        <v>0.78</v>
      </c>
      <c r="E68" s="379">
        <v>0.71</v>
      </c>
      <c r="F68" s="379">
        <v>0.73</v>
      </c>
      <c r="G68" s="379">
        <v>0.76</v>
      </c>
      <c r="H68" s="379">
        <v>0.73</v>
      </c>
      <c r="I68" s="379">
        <v>0.72</v>
      </c>
      <c r="J68" s="379">
        <v>0.72</v>
      </c>
      <c r="K68" s="379">
        <v>0.72</v>
      </c>
      <c r="L68" s="379">
        <v>0.75</v>
      </c>
      <c r="M68" s="379">
        <v>0.77</v>
      </c>
      <c r="N68" s="379">
        <v>0.78</v>
      </c>
    </row>
    <row r="69" spans="1:14" x14ac:dyDescent="0.2">
      <c r="A69" s="1" t="s">
        <v>193</v>
      </c>
      <c r="B69" s="3" t="s">
        <v>191</v>
      </c>
      <c r="C69" s="18" t="s">
        <v>195</v>
      </c>
      <c r="D69" s="5">
        <f t="shared" si="0"/>
        <v>0.69</v>
      </c>
      <c r="E69" s="379">
        <v>0.62</v>
      </c>
      <c r="F69" s="379">
        <v>0.61</v>
      </c>
      <c r="G69" s="379">
        <v>0.57999999999999996</v>
      </c>
      <c r="H69" s="379">
        <v>0.57999999999999996</v>
      </c>
      <c r="I69" s="379">
        <v>0.62</v>
      </c>
      <c r="J69" s="379">
        <v>0.63</v>
      </c>
      <c r="K69" s="379">
        <v>0.64</v>
      </c>
      <c r="L69" s="379">
        <v>0.69</v>
      </c>
      <c r="M69" s="379">
        <v>0.7</v>
      </c>
      <c r="N69" s="379">
        <v>0.69</v>
      </c>
    </row>
    <row r="70" spans="1:14" x14ac:dyDescent="0.2">
      <c r="A70" s="1" t="s">
        <v>196</v>
      </c>
      <c r="B70" s="3" t="s">
        <v>194</v>
      </c>
      <c r="C70" s="18" t="s">
        <v>198</v>
      </c>
      <c r="D70" s="5">
        <f t="shared" ref="D70:D133" si="1">N70</f>
        <v>0.64</v>
      </c>
      <c r="E70" s="379">
        <v>0.48</v>
      </c>
      <c r="F70" s="379">
        <v>0.52</v>
      </c>
      <c r="G70" s="379">
        <v>0.5</v>
      </c>
      <c r="H70" s="379">
        <v>0.53</v>
      </c>
      <c r="I70" s="379">
        <v>0.53</v>
      </c>
      <c r="J70" s="379">
        <v>0.56999999999999995</v>
      </c>
      <c r="K70" s="379">
        <v>0.57999999999999996</v>
      </c>
      <c r="L70" s="379">
        <v>0.57999999999999996</v>
      </c>
      <c r="M70" s="379">
        <v>0.62</v>
      </c>
      <c r="N70" s="379">
        <v>0.64</v>
      </c>
    </row>
    <row r="71" spans="1:14" x14ac:dyDescent="0.2">
      <c r="A71" s="1" t="s">
        <v>199</v>
      </c>
      <c r="B71" s="3" t="s">
        <v>197</v>
      </c>
      <c r="C71" s="18" t="s">
        <v>201</v>
      </c>
      <c r="D71" s="5">
        <f t="shared" si="1"/>
        <v>0.67</v>
      </c>
      <c r="E71" s="379">
        <v>0.51</v>
      </c>
      <c r="F71" s="379">
        <v>0.54</v>
      </c>
      <c r="G71" s="379">
        <v>0.56999999999999995</v>
      </c>
      <c r="H71" s="379">
        <v>0.57999999999999996</v>
      </c>
      <c r="I71" s="379">
        <v>0.6</v>
      </c>
      <c r="J71" s="379">
        <v>0.61</v>
      </c>
      <c r="K71" s="379">
        <v>0.63</v>
      </c>
      <c r="L71" s="379">
        <v>0.64</v>
      </c>
      <c r="M71" s="379">
        <v>0.63</v>
      </c>
      <c r="N71" s="379">
        <v>0.67</v>
      </c>
    </row>
    <row r="72" spans="1:14" x14ac:dyDescent="0.2">
      <c r="A72" s="1" t="s">
        <v>202</v>
      </c>
      <c r="B72" s="3" t="s">
        <v>200</v>
      </c>
      <c r="C72" s="18" t="s">
        <v>204</v>
      </c>
      <c r="D72" s="5">
        <f t="shared" si="1"/>
        <v>0.69</v>
      </c>
      <c r="E72" s="379">
        <v>0.53</v>
      </c>
      <c r="F72" s="379">
        <v>0.56000000000000005</v>
      </c>
      <c r="G72" s="379">
        <v>0.57999999999999996</v>
      </c>
      <c r="H72" s="379">
        <v>0.61</v>
      </c>
      <c r="I72" s="379">
        <v>0.59</v>
      </c>
      <c r="J72" s="379">
        <v>0.64</v>
      </c>
      <c r="K72" s="379">
        <v>0.66</v>
      </c>
      <c r="L72" s="379">
        <v>0.69</v>
      </c>
      <c r="M72" s="379">
        <v>0.69</v>
      </c>
      <c r="N72" s="379">
        <v>0.69</v>
      </c>
    </row>
    <row r="73" spans="1:14" x14ac:dyDescent="0.2">
      <c r="A73" s="1" t="s">
        <v>205</v>
      </c>
      <c r="B73" s="3" t="s">
        <v>203</v>
      </c>
      <c r="C73" s="18" t="s">
        <v>207</v>
      </c>
      <c r="D73" s="5">
        <f t="shared" si="1"/>
        <v>0.72</v>
      </c>
      <c r="E73" s="379">
        <v>0.63</v>
      </c>
      <c r="F73" s="379">
        <v>0.64</v>
      </c>
      <c r="G73" s="379">
        <v>0.64</v>
      </c>
      <c r="H73" s="379">
        <v>0.65</v>
      </c>
      <c r="I73" s="379">
        <v>0.65</v>
      </c>
      <c r="J73" s="379">
        <v>0.68</v>
      </c>
      <c r="K73" s="379">
        <v>0.69</v>
      </c>
      <c r="L73" s="379">
        <v>0.69</v>
      </c>
      <c r="M73" s="379">
        <v>0.71</v>
      </c>
      <c r="N73" s="379">
        <v>0.72</v>
      </c>
    </row>
    <row r="74" spans="1:14" x14ac:dyDescent="0.2">
      <c r="A74" s="1" t="s">
        <v>208</v>
      </c>
      <c r="B74" s="3" t="s">
        <v>206</v>
      </c>
      <c r="C74" s="18" t="s">
        <v>210</v>
      </c>
      <c r="D74" s="5">
        <f t="shared" si="1"/>
        <v>0.72</v>
      </c>
      <c r="E74" s="379">
        <v>0.64</v>
      </c>
      <c r="F74" s="379">
        <v>0.63</v>
      </c>
      <c r="G74" s="379">
        <v>0.64</v>
      </c>
      <c r="H74" s="379">
        <v>0.68</v>
      </c>
      <c r="I74" s="379">
        <v>0.7</v>
      </c>
      <c r="J74" s="379">
        <v>0.69</v>
      </c>
      <c r="K74" s="379">
        <v>0.71</v>
      </c>
      <c r="L74" s="379">
        <v>0.71</v>
      </c>
      <c r="M74" s="379">
        <v>0.73</v>
      </c>
      <c r="N74" s="379">
        <v>0.72</v>
      </c>
    </row>
    <row r="75" spans="1:14" x14ac:dyDescent="0.2">
      <c r="A75" s="1" t="s">
        <v>211</v>
      </c>
      <c r="B75" s="3" t="s">
        <v>209</v>
      </c>
      <c r="C75" s="18" t="s">
        <v>213</v>
      </c>
      <c r="D75" s="5">
        <f t="shared" si="1"/>
        <v>0.64</v>
      </c>
      <c r="E75" s="379">
        <v>0.54</v>
      </c>
      <c r="F75" s="379">
        <v>0.51</v>
      </c>
      <c r="G75" s="379">
        <v>0.55000000000000004</v>
      </c>
      <c r="H75" s="379">
        <v>0.56999999999999995</v>
      </c>
      <c r="I75" s="379">
        <v>0.56000000000000005</v>
      </c>
      <c r="J75" s="379">
        <v>0.56999999999999995</v>
      </c>
      <c r="K75" s="379">
        <v>0.61</v>
      </c>
      <c r="L75" s="379">
        <v>0.61</v>
      </c>
      <c r="M75" s="379">
        <v>0.62</v>
      </c>
      <c r="N75" s="379">
        <v>0.64</v>
      </c>
    </row>
    <row r="76" spans="1:14" x14ac:dyDescent="0.2">
      <c r="A76" s="1" t="s">
        <v>214</v>
      </c>
      <c r="B76" s="3" t="s">
        <v>212</v>
      </c>
      <c r="C76" s="18" t="s">
        <v>216</v>
      </c>
      <c r="D76" s="5">
        <f t="shared" si="1"/>
        <v>0.67</v>
      </c>
      <c r="E76" s="379">
        <v>0.55000000000000004</v>
      </c>
      <c r="F76" s="379">
        <v>0.56999999999999995</v>
      </c>
      <c r="G76" s="379">
        <v>0.56999999999999995</v>
      </c>
      <c r="H76" s="379">
        <v>0.56000000000000005</v>
      </c>
      <c r="I76" s="379">
        <v>0.56999999999999995</v>
      </c>
      <c r="J76" s="379">
        <v>0.59</v>
      </c>
      <c r="K76" s="379">
        <v>0.61</v>
      </c>
      <c r="L76" s="379">
        <v>0.64</v>
      </c>
      <c r="M76" s="379">
        <v>0.67</v>
      </c>
      <c r="N76" s="379">
        <v>0.67</v>
      </c>
    </row>
    <row r="77" spans="1:14" x14ac:dyDescent="0.2">
      <c r="A77" s="1" t="s">
        <v>217</v>
      </c>
      <c r="B77" s="3" t="s">
        <v>215</v>
      </c>
      <c r="C77" s="18" t="s">
        <v>219</v>
      </c>
      <c r="D77" s="5">
        <f t="shared" si="1"/>
        <v>0.66</v>
      </c>
      <c r="E77" s="379">
        <v>0.56999999999999995</v>
      </c>
      <c r="F77" s="379">
        <v>0.56999999999999995</v>
      </c>
      <c r="G77" s="379">
        <v>0.56000000000000005</v>
      </c>
      <c r="H77" s="379">
        <v>0.57999999999999996</v>
      </c>
      <c r="I77" s="379">
        <v>0.57999999999999996</v>
      </c>
      <c r="J77" s="379">
        <v>0.57999999999999996</v>
      </c>
      <c r="K77" s="379">
        <v>0.62</v>
      </c>
      <c r="L77" s="379">
        <v>0.6</v>
      </c>
      <c r="M77" s="379">
        <v>0.65</v>
      </c>
      <c r="N77" s="379">
        <v>0.66</v>
      </c>
    </row>
    <row r="78" spans="1:14" x14ac:dyDescent="0.2">
      <c r="A78" s="1" t="s">
        <v>220</v>
      </c>
      <c r="B78" s="3" t="s">
        <v>218</v>
      </c>
      <c r="C78" s="18" t="s">
        <v>222</v>
      </c>
      <c r="D78" s="5">
        <f t="shared" si="1"/>
        <v>0.72</v>
      </c>
      <c r="E78" s="379">
        <v>0.62</v>
      </c>
      <c r="F78" s="379">
        <v>0.61</v>
      </c>
      <c r="G78" s="379">
        <v>0.61</v>
      </c>
      <c r="H78" s="379">
        <v>0.61</v>
      </c>
      <c r="I78" s="379">
        <v>0.63</v>
      </c>
      <c r="J78" s="379">
        <v>0.69</v>
      </c>
      <c r="K78" s="379">
        <v>0.68</v>
      </c>
      <c r="L78" s="379">
        <v>0.7</v>
      </c>
      <c r="M78" s="379">
        <v>0.72</v>
      </c>
      <c r="N78" s="379">
        <v>0.72</v>
      </c>
    </row>
    <row r="79" spans="1:14" x14ac:dyDescent="0.2">
      <c r="A79" s="1" t="s">
        <v>223</v>
      </c>
      <c r="B79" s="3" t="s">
        <v>221</v>
      </c>
      <c r="C79" s="18" t="s">
        <v>225</v>
      </c>
      <c r="D79" s="5">
        <f t="shared" si="1"/>
        <v>0.72</v>
      </c>
      <c r="E79" s="379">
        <v>0.6</v>
      </c>
      <c r="F79" s="379">
        <v>0.6</v>
      </c>
      <c r="G79" s="379">
        <v>0.61</v>
      </c>
      <c r="H79" s="379">
        <v>0.63</v>
      </c>
      <c r="I79" s="379">
        <v>0.62</v>
      </c>
      <c r="J79" s="379">
        <v>0.61</v>
      </c>
      <c r="K79" s="379">
        <v>0.61</v>
      </c>
      <c r="L79" s="379">
        <v>0.68</v>
      </c>
      <c r="M79" s="379">
        <v>0.71</v>
      </c>
      <c r="N79" s="379">
        <v>0.72</v>
      </c>
    </row>
    <row r="80" spans="1:14" x14ac:dyDescent="0.2">
      <c r="A80" s="1" t="s">
        <v>226</v>
      </c>
      <c r="B80" s="3" t="s">
        <v>224</v>
      </c>
      <c r="C80" s="18" t="s">
        <v>228</v>
      </c>
      <c r="D80" s="5">
        <f t="shared" si="1"/>
        <v>0.71</v>
      </c>
      <c r="E80" s="379">
        <v>0.61</v>
      </c>
      <c r="F80" s="379">
        <v>0.62</v>
      </c>
      <c r="G80" s="379">
        <v>0.67</v>
      </c>
      <c r="H80" s="379">
        <v>0.66</v>
      </c>
      <c r="I80" s="379">
        <v>0.66</v>
      </c>
      <c r="J80" s="379">
        <v>0.62</v>
      </c>
      <c r="K80" s="379">
        <v>0.67</v>
      </c>
      <c r="L80" s="379">
        <v>0.71</v>
      </c>
      <c r="M80" s="379">
        <v>0.73</v>
      </c>
      <c r="N80" s="379">
        <v>0.71</v>
      </c>
    </row>
    <row r="81" spans="1:14" x14ac:dyDescent="0.2">
      <c r="A81" s="1" t="s">
        <v>229</v>
      </c>
      <c r="B81" s="3" t="s">
        <v>227</v>
      </c>
      <c r="C81" s="18" t="s">
        <v>231</v>
      </c>
      <c r="D81" s="5">
        <f t="shared" si="1"/>
        <v>0.73</v>
      </c>
      <c r="E81" s="379">
        <v>0.66</v>
      </c>
      <c r="F81" s="379">
        <v>0.67</v>
      </c>
      <c r="G81" s="379">
        <v>0.65</v>
      </c>
      <c r="H81" s="379">
        <v>0.66</v>
      </c>
      <c r="I81" s="379">
        <v>0.66</v>
      </c>
      <c r="J81" s="379">
        <v>0.64</v>
      </c>
      <c r="K81" s="379">
        <v>0.7</v>
      </c>
      <c r="L81" s="379">
        <v>0.73</v>
      </c>
      <c r="M81" s="379">
        <v>0.74</v>
      </c>
      <c r="N81" s="379">
        <v>0.73</v>
      </c>
    </row>
    <row r="82" spans="1:14" x14ac:dyDescent="0.2">
      <c r="A82" s="1" t="s">
        <v>232</v>
      </c>
      <c r="B82" s="3" t="s">
        <v>230</v>
      </c>
      <c r="C82" s="18" t="s">
        <v>234</v>
      </c>
      <c r="D82" s="5">
        <f t="shared" si="1"/>
        <v>0.71</v>
      </c>
      <c r="E82" s="379">
        <v>0.61</v>
      </c>
      <c r="F82" s="379">
        <v>0.63</v>
      </c>
      <c r="G82" s="379">
        <v>0.64</v>
      </c>
      <c r="H82" s="379">
        <v>0.65</v>
      </c>
      <c r="I82" s="379">
        <v>0.63</v>
      </c>
      <c r="J82" s="379">
        <v>0.63</v>
      </c>
      <c r="K82" s="379">
        <v>0.64</v>
      </c>
      <c r="L82" s="379">
        <v>0.67</v>
      </c>
      <c r="M82" s="379">
        <v>0.7</v>
      </c>
      <c r="N82" s="379">
        <v>0.71</v>
      </c>
    </row>
    <row r="83" spans="1:14" x14ac:dyDescent="0.2">
      <c r="A83" s="1" t="s">
        <v>235</v>
      </c>
      <c r="B83" s="3" t="s">
        <v>233</v>
      </c>
      <c r="C83" s="18" t="s">
        <v>237</v>
      </c>
      <c r="D83" s="5">
        <f t="shared" si="1"/>
        <v>0.68</v>
      </c>
      <c r="E83" s="379">
        <v>0.56000000000000005</v>
      </c>
      <c r="F83" s="379">
        <v>0.59</v>
      </c>
      <c r="G83" s="379">
        <v>0.57999999999999996</v>
      </c>
      <c r="H83" s="379">
        <v>0.65</v>
      </c>
      <c r="I83" s="379">
        <v>0.61</v>
      </c>
      <c r="J83" s="379">
        <v>0.62</v>
      </c>
      <c r="K83" s="379">
        <v>0.65</v>
      </c>
      <c r="L83" s="379">
        <v>0.64</v>
      </c>
      <c r="M83" s="379">
        <v>0.63</v>
      </c>
      <c r="N83" s="379">
        <v>0.68</v>
      </c>
    </row>
    <row r="84" spans="1:14" x14ac:dyDescent="0.2">
      <c r="A84" s="1" t="s">
        <v>238</v>
      </c>
      <c r="B84" s="3" t="s">
        <v>236</v>
      </c>
      <c r="C84" s="18" t="s">
        <v>240</v>
      </c>
      <c r="D84" s="5">
        <f t="shared" si="1"/>
        <v>0.6</v>
      </c>
      <c r="E84" s="379">
        <v>0.55000000000000004</v>
      </c>
      <c r="F84" s="379">
        <v>0.55000000000000004</v>
      </c>
      <c r="G84" s="379">
        <v>0.55000000000000004</v>
      </c>
      <c r="H84" s="379">
        <v>0.57999999999999996</v>
      </c>
      <c r="I84" s="379">
        <v>0.55000000000000004</v>
      </c>
      <c r="J84" s="379">
        <v>0.56000000000000005</v>
      </c>
      <c r="K84" s="379">
        <v>0.56999999999999995</v>
      </c>
      <c r="L84" s="379">
        <v>0.59</v>
      </c>
      <c r="M84" s="379">
        <v>0.63</v>
      </c>
      <c r="N84" s="379">
        <v>0.6</v>
      </c>
    </row>
    <row r="85" spans="1:14" x14ac:dyDescent="0.2">
      <c r="A85" s="1" t="s">
        <v>241</v>
      </c>
      <c r="B85" s="3" t="s">
        <v>239</v>
      </c>
      <c r="C85" s="18" t="s">
        <v>243</v>
      </c>
      <c r="D85" s="5">
        <f t="shared" si="1"/>
        <v>0.67</v>
      </c>
      <c r="E85" s="379">
        <v>0.61</v>
      </c>
      <c r="F85" s="379">
        <v>0.6</v>
      </c>
      <c r="G85" s="379">
        <v>0.62</v>
      </c>
      <c r="H85" s="379">
        <v>0.59</v>
      </c>
      <c r="I85" s="379">
        <v>0.6</v>
      </c>
      <c r="J85" s="379">
        <v>0.63</v>
      </c>
      <c r="K85" s="379">
        <v>0.64</v>
      </c>
      <c r="L85" s="379">
        <v>0.63</v>
      </c>
      <c r="M85" s="379">
        <v>0.66</v>
      </c>
      <c r="N85" s="379">
        <v>0.67</v>
      </c>
    </row>
    <row r="86" spans="1:14" x14ac:dyDescent="0.2">
      <c r="A86" s="1" t="s">
        <v>244</v>
      </c>
      <c r="B86" s="3" t="s">
        <v>242</v>
      </c>
      <c r="C86" s="18" t="s">
        <v>246</v>
      </c>
      <c r="D86" s="5">
        <f t="shared" si="1"/>
        <v>0.66</v>
      </c>
      <c r="E86" s="379">
        <v>0.6</v>
      </c>
      <c r="F86" s="379">
        <v>0.61</v>
      </c>
      <c r="G86" s="379">
        <v>0.61</v>
      </c>
      <c r="H86" s="379">
        <v>0.62</v>
      </c>
      <c r="I86" s="379">
        <v>0.63</v>
      </c>
      <c r="J86" s="379">
        <v>0.61</v>
      </c>
      <c r="K86" s="379">
        <v>0.66</v>
      </c>
      <c r="L86" s="379">
        <v>0.66</v>
      </c>
      <c r="M86" s="379">
        <v>0.69</v>
      </c>
      <c r="N86" s="379">
        <v>0.66</v>
      </c>
    </row>
    <row r="87" spans="1:14" x14ac:dyDescent="0.2">
      <c r="A87" s="1" t="s">
        <v>247</v>
      </c>
      <c r="B87" s="3" t="s">
        <v>245</v>
      </c>
      <c r="C87" s="18" t="s">
        <v>249</v>
      </c>
      <c r="D87" s="5">
        <f t="shared" si="1"/>
        <v>0.56000000000000005</v>
      </c>
      <c r="E87" s="379">
        <v>0.49</v>
      </c>
      <c r="F87" s="379">
        <v>0.49</v>
      </c>
      <c r="G87" s="379">
        <v>0.48</v>
      </c>
      <c r="H87" s="379">
        <v>0.45</v>
      </c>
      <c r="I87" s="379">
        <v>0.48</v>
      </c>
      <c r="J87" s="379">
        <v>0.5</v>
      </c>
      <c r="K87" s="379">
        <v>0.52</v>
      </c>
      <c r="L87" s="379">
        <v>0.57999999999999996</v>
      </c>
      <c r="M87" s="379">
        <v>0.56999999999999995</v>
      </c>
      <c r="N87" s="379">
        <v>0.56000000000000005</v>
      </c>
    </row>
    <row r="88" spans="1:14" x14ac:dyDescent="0.2">
      <c r="A88" s="1" t="s">
        <v>250</v>
      </c>
      <c r="B88" s="3" t="s">
        <v>248</v>
      </c>
      <c r="C88" s="18" t="s">
        <v>252</v>
      </c>
      <c r="D88" s="5">
        <f t="shared" si="1"/>
        <v>0.75</v>
      </c>
      <c r="E88" s="379">
        <v>0.67</v>
      </c>
      <c r="F88" s="379">
        <v>0.7</v>
      </c>
      <c r="G88" s="379">
        <v>0.69</v>
      </c>
      <c r="H88" s="379">
        <v>0.65</v>
      </c>
      <c r="I88" s="379">
        <v>0.67</v>
      </c>
      <c r="J88" s="379">
        <v>0.67</v>
      </c>
      <c r="K88" s="379">
        <v>0.7</v>
      </c>
      <c r="L88" s="379">
        <v>0.71</v>
      </c>
      <c r="M88" s="379">
        <v>0.75</v>
      </c>
      <c r="N88" s="379">
        <v>0.75</v>
      </c>
    </row>
    <row r="89" spans="1:14" x14ac:dyDescent="0.2">
      <c r="A89" s="1" t="s">
        <v>253</v>
      </c>
      <c r="B89" s="3" t="s">
        <v>251</v>
      </c>
      <c r="C89" s="18" t="s">
        <v>255</v>
      </c>
      <c r="D89" s="5">
        <f t="shared" si="1"/>
        <v>0.63</v>
      </c>
      <c r="E89" s="379">
        <v>0.54</v>
      </c>
      <c r="F89" s="379">
        <v>0.54</v>
      </c>
      <c r="G89" s="379">
        <v>0.52</v>
      </c>
      <c r="H89" s="379">
        <v>0.52</v>
      </c>
      <c r="I89" s="379">
        <v>0.55000000000000004</v>
      </c>
      <c r="J89" s="379">
        <v>0.55000000000000004</v>
      </c>
      <c r="K89" s="379">
        <v>0.54</v>
      </c>
      <c r="L89" s="379">
        <v>0.61</v>
      </c>
      <c r="M89" s="379">
        <v>0.61</v>
      </c>
      <c r="N89" s="379">
        <v>0.63</v>
      </c>
    </row>
    <row r="90" spans="1:14" x14ac:dyDescent="0.2">
      <c r="A90" s="1" t="s">
        <v>256</v>
      </c>
      <c r="B90" s="3" t="s">
        <v>254</v>
      </c>
      <c r="C90" s="18" t="s">
        <v>258</v>
      </c>
      <c r="D90" s="5">
        <f t="shared" si="1"/>
        <v>0.56000000000000005</v>
      </c>
      <c r="E90" s="379">
        <v>0.52</v>
      </c>
      <c r="F90" s="379">
        <v>0.53</v>
      </c>
      <c r="G90" s="379">
        <v>0.49</v>
      </c>
      <c r="H90" s="379">
        <v>0.5</v>
      </c>
      <c r="I90" s="379">
        <v>0.5</v>
      </c>
      <c r="J90" s="379">
        <v>0.55000000000000004</v>
      </c>
      <c r="K90" s="379">
        <v>0.56000000000000005</v>
      </c>
      <c r="L90" s="379">
        <v>0.57999999999999996</v>
      </c>
      <c r="M90" s="379">
        <v>0.57999999999999996</v>
      </c>
      <c r="N90" s="379">
        <v>0.56000000000000005</v>
      </c>
    </row>
    <row r="91" spans="1:14" x14ac:dyDescent="0.2">
      <c r="A91" s="1" t="s">
        <v>259</v>
      </c>
      <c r="B91" s="3" t="s">
        <v>257</v>
      </c>
      <c r="C91" s="18" t="s">
        <v>261</v>
      </c>
      <c r="D91" s="5">
        <f t="shared" si="1"/>
        <v>0.65</v>
      </c>
      <c r="E91" s="379">
        <v>0.56999999999999995</v>
      </c>
      <c r="F91" s="379">
        <v>0.57999999999999996</v>
      </c>
      <c r="G91" s="379">
        <v>0.56999999999999995</v>
      </c>
      <c r="H91" s="379">
        <v>0.56000000000000005</v>
      </c>
      <c r="I91" s="379">
        <v>0.56999999999999995</v>
      </c>
      <c r="J91" s="379">
        <v>0.56999999999999995</v>
      </c>
      <c r="K91" s="379">
        <v>0.55000000000000004</v>
      </c>
      <c r="L91" s="379">
        <v>0.6</v>
      </c>
      <c r="M91" s="379">
        <v>0.62</v>
      </c>
      <c r="N91" s="379">
        <v>0.65</v>
      </c>
    </row>
    <row r="92" spans="1:14" x14ac:dyDescent="0.2">
      <c r="A92" s="1" t="s">
        <v>262</v>
      </c>
      <c r="B92" s="3" t="s">
        <v>260</v>
      </c>
      <c r="C92" s="18" t="s">
        <v>264</v>
      </c>
      <c r="D92" s="5">
        <f t="shared" si="1"/>
        <v>0.7</v>
      </c>
      <c r="E92" s="379">
        <v>0.63</v>
      </c>
      <c r="F92" s="379">
        <v>0.65</v>
      </c>
      <c r="G92" s="379">
        <v>0.63</v>
      </c>
      <c r="H92" s="379">
        <v>0.63</v>
      </c>
      <c r="I92" s="379">
        <v>0.61</v>
      </c>
      <c r="J92" s="379">
        <v>0.64</v>
      </c>
      <c r="K92" s="379">
        <v>0.69</v>
      </c>
      <c r="L92" s="379">
        <v>0.67</v>
      </c>
      <c r="M92" s="379">
        <v>0.69</v>
      </c>
      <c r="N92" s="379">
        <v>0.7</v>
      </c>
    </row>
    <row r="93" spans="1:14" x14ac:dyDescent="0.2">
      <c r="A93" s="1" t="s">
        <v>265</v>
      </c>
      <c r="B93" s="3" t="s">
        <v>263</v>
      </c>
      <c r="C93" s="18" t="s">
        <v>267</v>
      </c>
      <c r="D93" s="5">
        <f t="shared" si="1"/>
        <v>0.7</v>
      </c>
      <c r="E93" s="379">
        <v>0.61</v>
      </c>
      <c r="F93" s="379">
        <v>0.61</v>
      </c>
      <c r="G93" s="379">
        <v>0.59</v>
      </c>
      <c r="H93" s="379">
        <v>0.62</v>
      </c>
      <c r="I93" s="379">
        <v>0.63</v>
      </c>
      <c r="J93" s="379">
        <v>0.65</v>
      </c>
      <c r="K93" s="379">
        <v>0.65</v>
      </c>
      <c r="L93" s="379">
        <v>0.63</v>
      </c>
      <c r="M93" s="379">
        <v>0.7</v>
      </c>
      <c r="N93" s="379">
        <v>0.7</v>
      </c>
    </row>
    <row r="94" spans="1:14" x14ac:dyDescent="0.2">
      <c r="A94" s="1" t="s">
        <v>268</v>
      </c>
      <c r="B94" s="3" t="s">
        <v>266</v>
      </c>
      <c r="C94" s="18" t="s">
        <v>270</v>
      </c>
      <c r="D94" s="5">
        <f t="shared" si="1"/>
        <v>0.7</v>
      </c>
      <c r="E94" s="379">
        <v>0.64</v>
      </c>
      <c r="F94" s="379">
        <v>0.66</v>
      </c>
      <c r="G94" s="379">
        <v>0.66</v>
      </c>
      <c r="H94" s="379">
        <v>0.63</v>
      </c>
      <c r="I94" s="379">
        <v>0.63</v>
      </c>
      <c r="J94" s="379">
        <v>0.66</v>
      </c>
      <c r="K94" s="379">
        <v>0.66</v>
      </c>
      <c r="L94" s="379">
        <v>0.73</v>
      </c>
      <c r="M94" s="379">
        <v>0.71</v>
      </c>
      <c r="N94" s="379">
        <v>0.7</v>
      </c>
    </row>
    <row r="95" spans="1:14" x14ac:dyDescent="0.2">
      <c r="A95" s="1" t="s">
        <v>271</v>
      </c>
      <c r="B95" s="3" t="s">
        <v>269</v>
      </c>
      <c r="C95" s="18" t="s">
        <v>273</v>
      </c>
      <c r="D95" s="5">
        <f t="shared" si="1"/>
        <v>0.63</v>
      </c>
      <c r="E95" s="379">
        <v>0.54</v>
      </c>
      <c r="F95" s="379">
        <v>0.54</v>
      </c>
      <c r="G95" s="379">
        <v>0.56000000000000005</v>
      </c>
      <c r="H95" s="379">
        <v>0.56000000000000005</v>
      </c>
      <c r="I95" s="379">
        <v>0.56000000000000005</v>
      </c>
      <c r="J95" s="379">
        <v>0.57999999999999996</v>
      </c>
      <c r="K95" s="379">
        <v>0.57999999999999996</v>
      </c>
      <c r="L95" s="379">
        <v>0.57999999999999996</v>
      </c>
      <c r="M95" s="379">
        <v>0.63</v>
      </c>
      <c r="N95" s="379">
        <v>0.63</v>
      </c>
    </row>
    <row r="96" spans="1:14" x14ac:dyDescent="0.2">
      <c r="A96" s="1" t="s">
        <v>274</v>
      </c>
      <c r="B96" s="3" t="s">
        <v>272</v>
      </c>
      <c r="C96" s="6" t="s">
        <v>276</v>
      </c>
      <c r="D96" s="5">
        <f t="shared" si="1"/>
        <v>0.56999999999999995</v>
      </c>
      <c r="E96" s="379">
        <v>0.41</v>
      </c>
      <c r="F96" s="379">
        <v>0.43</v>
      </c>
      <c r="G96" s="379">
        <v>0.43</v>
      </c>
      <c r="H96" s="379">
        <v>0.47</v>
      </c>
      <c r="I96" s="379">
        <v>0.47</v>
      </c>
      <c r="J96" s="379">
        <v>0.53</v>
      </c>
      <c r="K96" s="379">
        <v>0.55000000000000004</v>
      </c>
      <c r="L96" s="379">
        <v>0.59</v>
      </c>
      <c r="M96" s="379">
        <v>0.62</v>
      </c>
      <c r="N96" s="379">
        <v>0.56999999999999995</v>
      </c>
    </row>
    <row r="97" spans="1:14" x14ac:dyDescent="0.2">
      <c r="A97" s="1" t="s">
        <v>277</v>
      </c>
      <c r="B97" s="3" t="s">
        <v>275</v>
      </c>
      <c r="C97" s="18" t="s">
        <v>279</v>
      </c>
      <c r="D97" s="5">
        <f t="shared" si="1"/>
        <v>0.77</v>
      </c>
      <c r="E97" s="379">
        <v>0.68</v>
      </c>
      <c r="F97" s="379">
        <v>0.68</v>
      </c>
      <c r="G97" s="379">
        <v>0.63</v>
      </c>
      <c r="H97" s="379">
        <v>0.64</v>
      </c>
      <c r="I97" s="379">
        <v>0.67</v>
      </c>
      <c r="J97" s="379">
        <v>0.69</v>
      </c>
      <c r="K97" s="379">
        <v>0.74</v>
      </c>
      <c r="L97" s="379">
        <v>0.76</v>
      </c>
      <c r="M97" s="379">
        <v>0.75</v>
      </c>
      <c r="N97" s="379">
        <v>0.77</v>
      </c>
    </row>
    <row r="98" spans="1:14" x14ac:dyDescent="0.2">
      <c r="A98" s="1" t="s">
        <v>280</v>
      </c>
      <c r="B98" s="3" t="s">
        <v>278</v>
      </c>
      <c r="C98" s="18" t="s">
        <v>282</v>
      </c>
      <c r="D98" s="5">
        <f t="shared" si="1"/>
        <v>0.73</v>
      </c>
      <c r="E98" s="379">
        <v>0.6</v>
      </c>
      <c r="F98" s="379">
        <v>0.6</v>
      </c>
      <c r="G98" s="379">
        <v>0.61</v>
      </c>
      <c r="H98" s="379">
        <v>0.61</v>
      </c>
      <c r="I98" s="379">
        <v>0.64</v>
      </c>
      <c r="J98" s="379">
        <v>0.66</v>
      </c>
      <c r="K98" s="379">
        <v>0.66</v>
      </c>
      <c r="L98" s="379">
        <v>0.66</v>
      </c>
      <c r="M98" s="379">
        <v>0.72</v>
      </c>
      <c r="N98" s="379">
        <v>0.73</v>
      </c>
    </row>
    <row r="99" spans="1:14" x14ac:dyDescent="0.2">
      <c r="A99" s="1" t="s">
        <v>283</v>
      </c>
      <c r="B99" s="3" t="s">
        <v>281</v>
      </c>
      <c r="C99" s="18" t="s">
        <v>285</v>
      </c>
      <c r="D99" s="5">
        <f t="shared" si="1"/>
        <v>0.72</v>
      </c>
      <c r="E99" s="379">
        <v>0.5</v>
      </c>
      <c r="F99" s="379">
        <v>0.56000000000000005</v>
      </c>
      <c r="G99" s="379">
        <v>0.5</v>
      </c>
      <c r="H99" s="379">
        <v>0.48</v>
      </c>
      <c r="I99" s="379">
        <v>0.49</v>
      </c>
      <c r="J99" s="379">
        <v>0.55000000000000004</v>
      </c>
      <c r="K99" s="379">
        <v>0.49</v>
      </c>
      <c r="L99" s="379">
        <v>0.59</v>
      </c>
      <c r="M99" s="379">
        <v>0.72</v>
      </c>
      <c r="N99" s="379">
        <v>0.72</v>
      </c>
    </row>
    <row r="100" spans="1:14" x14ac:dyDescent="0.2">
      <c r="A100" s="1" t="s">
        <v>286</v>
      </c>
      <c r="B100" s="3" t="s">
        <v>284</v>
      </c>
      <c r="C100" s="18" t="s">
        <v>288</v>
      </c>
      <c r="D100" s="5">
        <f t="shared" si="1"/>
        <v>0.8</v>
      </c>
      <c r="E100" s="379">
        <v>0.7</v>
      </c>
      <c r="F100" s="379">
        <v>0.68</v>
      </c>
      <c r="G100" s="379">
        <v>0.7</v>
      </c>
      <c r="H100" s="379">
        <v>0.73</v>
      </c>
      <c r="I100" s="379">
        <v>0.7</v>
      </c>
      <c r="J100" s="379">
        <v>0.72</v>
      </c>
      <c r="K100" s="379">
        <v>0.74</v>
      </c>
      <c r="L100" s="379">
        <v>0.76</v>
      </c>
      <c r="M100" s="379">
        <v>0.78</v>
      </c>
      <c r="N100" s="379">
        <v>0.8</v>
      </c>
    </row>
    <row r="101" spans="1:14" x14ac:dyDescent="0.2">
      <c r="A101" s="1" t="s">
        <v>289</v>
      </c>
      <c r="B101" s="3" t="s">
        <v>287</v>
      </c>
      <c r="C101" s="18" t="s">
        <v>291</v>
      </c>
      <c r="D101" s="5">
        <f t="shared" si="1"/>
        <v>0.8</v>
      </c>
      <c r="E101" s="379">
        <v>0.65</v>
      </c>
      <c r="F101" s="379">
        <v>0.7</v>
      </c>
      <c r="G101" s="379">
        <v>0.67</v>
      </c>
      <c r="H101" s="379">
        <v>0.72</v>
      </c>
      <c r="I101" s="379">
        <v>0.71</v>
      </c>
      <c r="J101" s="379">
        <v>0.73</v>
      </c>
      <c r="K101" s="379">
        <v>0.76</v>
      </c>
      <c r="L101" s="379">
        <v>0.79</v>
      </c>
      <c r="M101" s="379">
        <v>0.84</v>
      </c>
      <c r="N101" s="379">
        <v>0.8</v>
      </c>
    </row>
    <row r="102" spans="1:14" x14ac:dyDescent="0.2">
      <c r="A102" s="1" t="s">
        <v>444</v>
      </c>
      <c r="B102" s="3" t="s">
        <v>290</v>
      </c>
      <c r="C102" s="18" t="s">
        <v>446</v>
      </c>
      <c r="D102" s="5">
        <f t="shared" si="1"/>
        <v>1</v>
      </c>
      <c r="E102" s="379">
        <v>1</v>
      </c>
      <c r="F102" s="379">
        <v>0.86</v>
      </c>
      <c r="G102" s="379">
        <v>0.78</v>
      </c>
      <c r="H102" s="379">
        <v>1</v>
      </c>
      <c r="I102" s="379">
        <v>0.87</v>
      </c>
      <c r="J102" s="379">
        <v>1</v>
      </c>
      <c r="K102" s="379">
        <v>0.79</v>
      </c>
      <c r="L102" s="379" t="s">
        <v>453</v>
      </c>
      <c r="M102" s="379">
        <v>0.79</v>
      </c>
      <c r="N102" s="379">
        <v>1</v>
      </c>
    </row>
    <row r="103" spans="1:14" x14ac:dyDescent="0.2">
      <c r="A103" s="1" t="s">
        <v>292</v>
      </c>
      <c r="B103" s="3" t="s">
        <v>445</v>
      </c>
      <c r="C103" s="18" t="s">
        <v>294</v>
      </c>
      <c r="D103" s="5">
        <f t="shared" si="1"/>
        <v>0.75</v>
      </c>
      <c r="E103" s="379">
        <v>0.6</v>
      </c>
      <c r="F103" s="379">
        <v>0.63</v>
      </c>
      <c r="G103" s="379">
        <v>0.65</v>
      </c>
      <c r="H103" s="379">
        <v>0.62</v>
      </c>
      <c r="I103" s="379">
        <v>0.65</v>
      </c>
      <c r="J103" s="379">
        <v>0.64</v>
      </c>
      <c r="K103" s="379">
        <v>0.72</v>
      </c>
      <c r="L103" s="379">
        <v>0.69</v>
      </c>
      <c r="M103" s="379">
        <v>0.75</v>
      </c>
      <c r="N103" s="379">
        <v>0.75</v>
      </c>
    </row>
    <row r="104" spans="1:14" x14ac:dyDescent="0.2">
      <c r="A104" s="1" t="s">
        <v>295</v>
      </c>
      <c r="B104" s="3" t="s">
        <v>293</v>
      </c>
      <c r="C104" s="18" t="s">
        <v>297</v>
      </c>
      <c r="D104" s="5">
        <f t="shared" si="1"/>
        <v>0.72</v>
      </c>
      <c r="E104" s="379">
        <v>0.61</v>
      </c>
      <c r="F104" s="379">
        <v>0.59</v>
      </c>
      <c r="G104" s="379">
        <v>0.57999999999999996</v>
      </c>
      <c r="H104" s="379">
        <v>0.6</v>
      </c>
      <c r="I104" s="379">
        <v>0.63</v>
      </c>
      <c r="J104" s="379">
        <v>0.57999999999999996</v>
      </c>
      <c r="K104" s="379">
        <v>0.65</v>
      </c>
      <c r="L104" s="379">
        <v>0.71</v>
      </c>
      <c r="M104" s="379">
        <v>0.72</v>
      </c>
      <c r="N104" s="379">
        <v>0.72</v>
      </c>
    </row>
    <row r="105" spans="1:14" x14ac:dyDescent="0.2">
      <c r="A105" s="1" t="s">
        <v>298</v>
      </c>
      <c r="B105" s="3" t="s">
        <v>296</v>
      </c>
      <c r="C105" s="18" t="s">
        <v>300</v>
      </c>
      <c r="D105" s="5">
        <f t="shared" si="1"/>
        <v>0.65</v>
      </c>
      <c r="E105" s="379">
        <v>0.52</v>
      </c>
      <c r="F105" s="379">
        <v>0.56999999999999995</v>
      </c>
      <c r="G105" s="379">
        <v>0.57999999999999996</v>
      </c>
      <c r="H105" s="379">
        <v>0.57999999999999996</v>
      </c>
      <c r="I105" s="379">
        <v>0.59</v>
      </c>
      <c r="J105" s="379">
        <v>0.63</v>
      </c>
      <c r="K105" s="379">
        <v>0.63</v>
      </c>
      <c r="L105" s="379">
        <v>0.64</v>
      </c>
      <c r="M105" s="379">
        <v>0.65</v>
      </c>
      <c r="N105" s="379">
        <v>0.65</v>
      </c>
    </row>
    <row r="106" spans="1:14" x14ac:dyDescent="0.2">
      <c r="A106" s="1" t="s">
        <v>301</v>
      </c>
      <c r="B106" s="3" t="s">
        <v>299</v>
      </c>
      <c r="C106" s="18" t="s">
        <v>303</v>
      </c>
      <c r="D106" s="5">
        <f t="shared" si="1"/>
        <v>0.78</v>
      </c>
      <c r="E106" s="379">
        <v>0.59</v>
      </c>
      <c r="F106" s="379">
        <v>0.59</v>
      </c>
      <c r="G106" s="379">
        <v>0.64</v>
      </c>
      <c r="H106" s="379">
        <v>0.61</v>
      </c>
      <c r="I106" s="379">
        <v>0.66</v>
      </c>
      <c r="J106" s="379">
        <v>0.63</v>
      </c>
      <c r="K106" s="379">
        <v>0.65</v>
      </c>
      <c r="L106" s="379">
        <v>0.71</v>
      </c>
      <c r="M106" s="379">
        <v>0.76</v>
      </c>
      <c r="N106" s="379">
        <v>0.78</v>
      </c>
    </row>
    <row r="107" spans="1:14" x14ac:dyDescent="0.2">
      <c r="A107" s="1" t="s">
        <v>304</v>
      </c>
      <c r="B107" s="3" t="s">
        <v>302</v>
      </c>
      <c r="C107" s="18" t="s">
        <v>306</v>
      </c>
      <c r="D107" s="5">
        <f t="shared" si="1"/>
        <v>0.72</v>
      </c>
      <c r="E107" s="379">
        <v>0.5</v>
      </c>
      <c r="F107" s="379">
        <v>0.5</v>
      </c>
      <c r="G107" s="379">
        <v>0.56000000000000005</v>
      </c>
      <c r="H107" s="379">
        <v>0.59</v>
      </c>
      <c r="I107" s="379">
        <v>0.67</v>
      </c>
      <c r="J107" s="379">
        <v>0.64</v>
      </c>
      <c r="K107" s="379">
        <v>0.66</v>
      </c>
      <c r="L107" s="379">
        <v>0.7</v>
      </c>
      <c r="M107" s="379">
        <v>0.71</v>
      </c>
      <c r="N107" s="379">
        <v>0.72</v>
      </c>
    </row>
    <row r="108" spans="1:14" x14ac:dyDescent="0.2">
      <c r="A108" s="1" t="s">
        <v>307</v>
      </c>
      <c r="B108" s="3" t="s">
        <v>305</v>
      </c>
      <c r="C108" s="18" t="s">
        <v>309</v>
      </c>
      <c r="D108" s="5">
        <f t="shared" si="1"/>
        <v>0.78</v>
      </c>
      <c r="E108" s="379">
        <v>0.65</v>
      </c>
      <c r="F108" s="379">
        <v>0.67</v>
      </c>
      <c r="G108" s="379">
        <v>0.67</v>
      </c>
      <c r="H108" s="379">
        <v>0.7</v>
      </c>
      <c r="I108" s="379">
        <v>0.7</v>
      </c>
      <c r="J108" s="379">
        <v>0.67</v>
      </c>
      <c r="K108" s="379">
        <v>0.74</v>
      </c>
      <c r="L108" s="379">
        <v>0.77</v>
      </c>
      <c r="M108" s="379">
        <v>0.81</v>
      </c>
      <c r="N108" s="379">
        <v>0.78</v>
      </c>
    </row>
    <row r="109" spans="1:14" x14ac:dyDescent="0.2">
      <c r="A109" s="1" t="s">
        <v>310</v>
      </c>
      <c r="B109" s="3" t="s">
        <v>308</v>
      </c>
      <c r="C109" s="18" t="s">
        <v>312</v>
      </c>
      <c r="D109" s="5">
        <f t="shared" si="1"/>
        <v>0.75</v>
      </c>
      <c r="E109" s="379">
        <v>0.56999999999999995</v>
      </c>
      <c r="F109" s="379">
        <v>0.57999999999999996</v>
      </c>
      <c r="G109" s="379">
        <v>0.61</v>
      </c>
      <c r="H109" s="379">
        <v>0.61</v>
      </c>
      <c r="I109" s="379">
        <v>0.56999999999999995</v>
      </c>
      <c r="J109" s="379">
        <v>0.63</v>
      </c>
      <c r="K109" s="379">
        <v>0.64</v>
      </c>
      <c r="L109" s="379">
        <v>0.74</v>
      </c>
      <c r="M109" s="379">
        <v>0.73</v>
      </c>
      <c r="N109" s="379">
        <v>0.75</v>
      </c>
    </row>
    <row r="110" spans="1:14" x14ac:dyDescent="0.2">
      <c r="A110" s="1" t="s">
        <v>313</v>
      </c>
      <c r="B110" s="3" t="s">
        <v>311</v>
      </c>
      <c r="C110" s="18" t="s">
        <v>315</v>
      </c>
      <c r="D110" s="5">
        <f t="shared" si="1"/>
        <v>0.76</v>
      </c>
      <c r="E110" s="379">
        <v>0.63</v>
      </c>
      <c r="F110" s="379">
        <v>0.6</v>
      </c>
      <c r="G110" s="379">
        <v>0.6</v>
      </c>
      <c r="H110" s="379">
        <v>0.62</v>
      </c>
      <c r="I110" s="379">
        <v>0.56000000000000005</v>
      </c>
      <c r="J110" s="379">
        <v>0.6</v>
      </c>
      <c r="K110" s="379">
        <v>0.62</v>
      </c>
      <c r="L110" s="379">
        <v>0.72</v>
      </c>
      <c r="M110" s="379">
        <v>0.77</v>
      </c>
      <c r="N110" s="379">
        <v>0.76</v>
      </c>
    </row>
    <row r="111" spans="1:14" x14ac:dyDescent="0.2">
      <c r="A111" s="1" t="s">
        <v>316</v>
      </c>
      <c r="B111" s="3" t="s">
        <v>314</v>
      </c>
      <c r="C111" s="18" t="s">
        <v>318</v>
      </c>
      <c r="D111" s="5">
        <f t="shared" si="1"/>
        <v>0.69</v>
      </c>
      <c r="E111" s="379">
        <v>0.55000000000000004</v>
      </c>
      <c r="F111" s="379">
        <v>0.54</v>
      </c>
      <c r="G111" s="379">
        <v>0.55000000000000004</v>
      </c>
      <c r="H111" s="379">
        <v>0.54</v>
      </c>
      <c r="I111" s="379">
        <v>0.56999999999999995</v>
      </c>
      <c r="J111" s="379">
        <v>0.54</v>
      </c>
      <c r="K111" s="379">
        <v>0.61</v>
      </c>
      <c r="L111" s="379">
        <v>0.62</v>
      </c>
      <c r="M111" s="379">
        <v>0.66</v>
      </c>
      <c r="N111" s="379">
        <v>0.69</v>
      </c>
    </row>
    <row r="112" spans="1:14" x14ac:dyDescent="0.2">
      <c r="A112" s="1" t="s">
        <v>319</v>
      </c>
      <c r="B112" s="3" t="s">
        <v>317</v>
      </c>
      <c r="C112" s="18" t="s">
        <v>321</v>
      </c>
      <c r="D112" s="5">
        <f t="shared" si="1"/>
        <v>0.75</v>
      </c>
      <c r="E112" s="379">
        <v>0.59</v>
      </c>
      <c r="F112" s="379">
        <v>0.62</v>
      </c>
      <c r="G112" s="379">
        <v>0.59</v>
      </c>
      <c r="H112" s="379">
        <v>0.56000000000000005</v>
      </c>
      <c r="I112" s="379">
        <v>0.57999999999999996</v>
      </c>
      <c r="J112" s="379">
        <v>0.63</v>
      </c>
      <c r="K112" s="379">
        <v>0.59</v>
      </c>
      <c r="L112" s="379">
        <v>0.66</v>
      </c>
      <c r="M112" s="379">
        <v>0.73</v>
      </c>
      <c r="N112" s="379">
        <v>0.75</v>
      </c>
    </row>
    <row r="113" spans="1:14" x14ac:dyDescent="0.2">
      <c r="A113" s="1" t="s">
        <v>322</v>
      </c>
      <c r="B113" s="3" t="s">
        <v>320</v>
      </c>
      <c r="C113" s="18" t="s">
        <v>324</v>
      </c>
      <c r="D113" s="5">
        <f t="shared" si="1"/>
        <v>0.68</v>
      </c>
      <c r="E113" s="379">
        <v>0.54</v>
      </c>
      <c r="F113" s="379">
        <v>0.56999999999999995</v>
      </c>
      <c r="G113" s="379">
        <v>0.61</v>
      </c>
      <c r="H113" s="379">
        <v>0.56999999999999995</v>
      </c>
      <c r="I113" s="379">
        <v>0.57999999999999996</v>
      </c>
      <c r="J113" s="379">
        <v>0.61</v>
      </c>
      <c r="K113" s="379">
        <v>0.57999999999999996</v>
      </c>
      <c r="L113" s="379">
        <v>0.73</v>
      </c>
      <c r="M113" s="379">
        <v>0.72</v>
      </c>
      <c r="N113" s="379">
        <v>0.68</v>
      </c>
    </row>
    <row r="114" spans="1:14" x14ac:dyDescent="0.2">
      <c r="A114" s="1" t="s">
        <v>325</v>
      </c>
      <c r="B114" s="3" t="s">
        <v>323</v>
      </c>
      <c r="C114" s="18" t="s">
        <v>327</v>
      </c>
      <c r="D114" s="5">
        <f t="shared" si="1"/>
        <v>0.77</v>
      </c>
      <c r="E114" s="379">
        <v>0.6</v>
      </c>
      <c r="F114" s="379">
        <v>0.6</v>
      </c>
      <c r="G114" s="379">
        <v>0.66</v>
      </c>
      <c r="H114" s="379">
        <v>0.69</v>
      </c>
      <c r="I114" s="379">
        <v>0.67</v>
      </c>
      <c r="J114" s="379">
        <v>0.72</v>
      </c>
      <c r="K114" s="379">
        <v>0.73</v>
      </c>
      <c r="L114" s="379">
        <v>0.75</v>
      </c>
      <c r="M114" s="379">
        <v>0.76</v>
      </c>
      <c r="N114" s="379">
        <v>0.77</v>
      </c>
    </row>
    <row r="115" spans="1:14" x14ac:dyDescent="0.2">
      <c r="A115" s="1" t="s">
        <v>328</v>
      </c>
      <c r="B115" s="3" t="s">
        <v>326</v>
      </c>
      <c r="C115" s="18" t="s">
        <v>330</v>
      </c>
      <c r="D115" s="5">
        <f t="shared" si="1"/>
        <v>0.81</v>
      </c>
      <c r="E115" s="379">
        <v>0.59</v>
      </c>
      <c r="F115" s="379">
        <v>0.7</v>
      </c>
      <c r="G115" s="379">
        <v>0.65</v>
      </c>
      <c r="H115" s="379">
        <v>0.7</v>
      </c>
      <c r="I115" s="379">
        <v>0.71</v>
      </c>
      <c r="J115" s="379">
        <v>0.73</v>
      </c>
      <c r="K115" s="379">
        <v>0.75</v>
      </c>
      <c r="L115" s="379">
        <v>0.79</v>
      </c>
      <c r="M115" s="379">
        <v>0.82</v>
      </c>
      <c r="N115" s="379">
        <v>0.81</v>
      </c>
    </row>
    <row r="116" spans="1:14" x14ac:dyDescent="0.2">
      <c r="A116" s="1" t="s">
        <v>331</v>
      </c>
      <c r="B116" s="3" t="s">
        <v>329</v>
      </c>
      <c r="C116" s="18" t="s">
        <v>333</v>
      </c>
      <c r="D116" s="5">
        <f t="shared" si="1"/>
        <v>0.84</v>
      </c>
      <c r="E116" s="379">
        <v>0.73</v>
      </c>
      <c r="F116" s="379">
        <v>0.66</v>
      </c>
      <c r="G116" s="379">
        <v>0.73</v>
      </c>
      <c r="H116" s="379">
        <v>0.78</v>
      </c>
      <c r="I116" s="379">
        <v>0.8</v>
      </c>
      <c r="J116" s="379">
        <v>0.76</v>
      </c>
      <c r="K116" s="379">
        <v>0.77</v>
      </c>
      <c r="L116" s="379">
        <v>0.74</v>
      </c>
      <c r="M116" s="379">
        <v>0.81</v>
      </c>
      <c r="N116" s="379">
        <v>0.84</v>
      </c>
    </row>
    <row r="117" spans="1:14" x14ac:dyDescent="0.2">
      <c r="A117" s="1" t="s">
        <v>334</v>
      </c>
      <c r="B117" s="3" t="s">
        <v>332</v>
      </c>
      <c r="C117" s="18" t="s">
        <v>336</v>
      </c>
      <c r="D117" s="5">
        <f t="shared" si="1"/>
        <v>0.81</v>
      </c>
      <c r="E117" s="379">
        <v>0.57999999999999996</v>
      </c>
      <c r="F117" s="379">
        <v>0.62</v>
      </c>
      <c r="G117" s="379">
        <v>0.62</v>
      </c>
      <c r="H117" s="379">
        <v>0.66</v>
      </c>
      <c r="I117" s="379">
        <v>0.65</v>
      </c>
      <c r="J117" s="379">
        <v>0.69</v>
      </c>
      <c r="K117" s="379">
        <v>0.74</v>
      </c>
      <c r="L117" s="379">
        <v>0.76</v>
      </c>
      <c r="M117" s="379">
        <v>0.77</v>
      </c>
      <c r="N117" s="379">
        <v>0.81</v>
      </c>
    </row>
    <row r="118" spans="1:14" x14ac:dyDescent="0.2">
      <c r="A118" s="1" t="s">
        <v>337</v>
      </c>
      <c r="B118" s="3" t="s">
        <v>335</v>
      </c>
      <c r="C118" s="18" t="s">
        <v>339</v>
      </c>
      <c r="D118" s="5">
        <f t="shared" si="1"/>
        <v>0.79</v>
      </c>
      <c r="E118" s="379">
        <v>0.59</v>
      </c>
      <c r="F118" s="379">
        <v>0.56000000000000005</v>
      </c>
      <c r="G118" s="379">
        <v>0.57999999999999996</v>
      </c>
      <c r="H118" s="379">
        <v>0.66</v>
      </c>
      <c r="I118" s="379">
        <v>0.66</v>
      </c>
      <c r="J118" s="379">
        <v>0.69</v>
      </c>
      <c r="K118" s="379">
        <v>0.71</v>
      </c>
      <c r="L118" s="379">
        <v>0.73</v>
      </c>
      <c r="M118" s="379">
        <v>0.8</v>
      </c>
      <c r="N118" s="379">
        <v>0.79</v>
      </c>
    </row>
    <row r="119" spans="1:14" x14ac:dyDescent="0.2">
      <c r="A119" s="1" t="s">
        <v>340</v>
      </c>
      <c r="B119" s="3" t="s">
        <v>338</v>
      </c>
      <c r="C119" s="18" t="s">
        <v>342</v>
      </c>
      <c r="D119" s="5">
        <f t="shared" si="1"/>
        <v>0.77</v>
      </c>
      <c r="E119" s="379">
        <v>0.65</v>
      </c>
      <c r="F119" s="379">
        <v>0.64</v>
      </c>
      <c r="G119" s="379">
        <v>0.64</v>
      </c>
      <c r="H119" s="379">
        <v>0.68</v>
      </c>
      <c r="I119" s="379">
        <v>0.63</v>
      </c>
      <c r="J119" s="379">
        <v>0.65</v>
      </c>
      <c r="K119" s="379">
        <v>0.73</v>
      </c>
      <c r="L119" s="379">
        <v>0.73</v>
      </c>
      <c r="M119" s="379">
        <v>0.77</v>
      </c>
      <c r="N119" s="379">
        <v>0.77</v>
      </c>
    </row>
    <row r="120" spans="1:14" x14ac:dyDescent="0.2">
      <c r="A120" s="1" t="s">
        <v>343</v>
      </c>
      <c r="B120" s="3" t="s">
        <v>341</v>
      </c>
      <c r="C120" s="18" t="s">
        <v>345</v>
      </c>
      <c r="D120" s="5">
        <f t="shared" si="1"/>
        <v>0.65</v>
      </c>
      <c r="E120" s="379">
        <v>0.41</v>
      </c>
      <c r="F120" s="379">
        <v>0.46</v>
      </c>
      <c r="G120" s="379">
        <v>0.45</v>
      </c>
      <c r="H120" s="379">
        <v>0.45</v>
      </c>
      <c r="I120" s="379">
        <v>0.46</v>
      </c>
      <c r="J120" s="379">
        <v>0.43</v>
      </c>
      <c r="K120" s="379">
        <v>0.51</v>
      </c>
      <c r="L120" s="379">
        <v>0.6</v>
      </c>
      <c r="M120" s="379">
        <v>0.64</v>
      </c>
      <c r="N120" s="379">
        <v>0.65</v>
      </c>
    </row>
    <row r="121" spans="1:14" x14ac:dyDescent="0.2">
      <c r="A121" s="1" t="s">
        <v>346</v>
      </c>
      <c r="B121" s="3" t="s">
        <v>344</v>
      </c>
      <c r="C121" s="18" t="s">
        <v>348</v>
      </c>
      <c r="D121" s="5">
        <f t="shared" si="1"/>
        <v>0.78</v>
      </c>
      <c r="E121" s="379">
        <v>0.55000000000000004</v>
      </c>
      <c r="F121" s="379">
        <v>0.62</v>
      </c>
      <c r="G121" s="379">
        <v>0.61</v>
      </c>
      <c r="H121" s="379">
        <v>0.6</v>
      </c>
      <c r="I121" s="379">
        <v>0.61</v>
      </c>
      <c r="J121" s="379">
        <v>0.59</v>
      </c>
      <c r="K121" s="379">
        <v>0.64</v>
      </c>
      <c r="L121" s="379">
        <v>0.67</v>
      </c>
      <c r="M121" s="379">
        <v>0.73</v>
      </c>
      <c r="N121" s="379">
        <v>0.78</v>
      </c>
    </row>
    <row r="122" spans="1:14" x14ac:dyDescent="0.2">
      <c r="A122" s="1" t="s">
        <v>349</v>
      </c>
      <c r="B122" s="3" t="s">
        <v>347</v>
      </c>
      <c r="C122" s="18" t="s">
        <v>351</v>
      </c>
      <c r="D122" s="5">
        <f t="shared" si="1"/>
        <v>0.9</v>
      </c>
      <c r="E122" s="379">
        <v>0.72</v>
      </c>
      <c r="F122" s="379">
        <v>0.76</v>
      </c>
      <c r="G122" s="379">
        <v>0.79</v>
      </c>
      <c r="H122" s="379">
        <v>0.8</v>
      </c>
      <c r="I122" s="379">
        <v>0.8</v>
      </c>
      <c r="J122" s="379">
        <v>0.8</v>
      </c>
      <c r="K122" s="379">
        <v>0.79</v>
      </c>
      <c r="L122" s="379">
        <v>0.81</v>
      </c>
      <c r="M122" s="379">
        <v>0.88</v>
      </c>
      <c r="N122" s="379">
        <v>0.9</v>
      </c>
    </row>
    <row r="123" spans="1:14" x14ac:dyDescent="0.2">
      <c r="A123" s="1" t="s">
        <v>352</v>
      </c>
      <c r="B123" s="3" t="s">
        <v>350</v>
      </c>
      <c r="C123" s="18" t="s">
        <v>354</v>
      </c>
      <c r="D123" s="5">
        <f t="shared" si="1"/>
        <v>0.8</v>
      </c>
      <c r="E123" s="379">
        <v>0.61</v>
      </c>
      <c r="F123" s="379">
        <v>0.6</v>
      </c>
      <c r="G123" s="379">
        <v>0.61</v>
      </c>
      <c r="H123" s="379">
        <v>0.68</v>
      </c>
      <c r="I123" s="379">
        <v>0.66</v>
      </c>
      <c r="J123" s="379">
        <v>0.66</v>
      </c>
      <c r="K123" s="379">
        <v>0.71</v>
      </c>
      <c r="L123" s="379">
        <v>0.75</v>
      </c>
      <c r="M123" s="379">
        <v>0.76</v>
      </c>
      <c r="N123" s="379">
        <v>0.8</v>
      </c>
    </row>
    <row r="124" spans="1:14" x14ac:dyDescent="0.2">
      <c r="A124" s="1" t="s">
        <v>355</v>
      </c>
      <c r="B124" s="3" t="s">
        <v>353</v>
      </c>
      <c r="C124" s="18" t="s">
        <v>357</v>
      </c>
      <c r="D124" s="5">
        <f t="shared" si="1"/>
        <v>0.75</v>
      </c>
      <c r="E124" s="379">
        <v>0.64</v>
      </c>
      <c r="F124" s="379">
        <v>0.67</v>
      </c>
      <c r="G124" s="379">
        <v>0.69</v>
      </c>
      <c r="H124" s="379">
        <v>0.66</v>
      </c>
      <c r="I124" s="379">
        <v>0.66</v>
      </c>
      <c r="J124" s="379">
        <v>0.67</v>
      </c>
      <c r="K124" s="379">
        <v>0.71</v>
      </c>
      <c r="L124" s="379">
        <v>0.73</v>
      </c>
      <c r="M124" s="379">
        <v>0.78</v>
      </c>
      <c r="N124" s="379">
        <v>0.75</v>
      </c>
    </row>
    <row r="125" spans="1:14" x14ac:dyDescent="0.2">
      <c r="A125" s="1" t="s">
        <v>358</v>
      </c>
      <c r="B125" s="3" t="s">
        <v>356</v>
      </c>
      <c r="C125" s="18" t="s">
        <v>360</v>
      </c>
      <c r="D125" s="5">
        <f t="shared" si="1"/>
        <v>0.72</v>
      </c>
      <c r="E125" s="379">
        <v>0.49</v>
      </c>
      <c r="F125" s="379">
        <v>0.48</v>
      </c>
      <c r="G125" s="379">
        <v>0.5</v>
      </c>
      <c r="H125" s="379">
        <v>0.51</v>
      </c>
      <c r="I125" s="379">
        <v>0.55000000000000004</v>
      </c>
      <c r="J125" s="379">
        <v>0.62</v>
      </c>
      <c r="K125" s="379">
        <v>0.61</v>
      </c>
      <c r="L125" s="379">
        <v>0.67</v>
      </c>
      <c r="M125" s="379">
        <v>0.72</v>
      </c>
      <c r="N125" s="379">
        <v>0.72</v>
      </c>
    </row>
    <row r="126" spans="1:14" x14ac:dyDescent="0.2">
      <c r="A126" s="1" t="s">
        <v>361</v>
      </c>
      <c r="B126" s="3" t="s">
        <v>359</v>
      </c>
      <c r="C126" s="18" t="s">
        <v>363</v>
      </c>
      <c r="D126" s="5">
        <f t="shared" si="1"/>
        <v>0.73</v>
      </c>
      <c r="E126" s="379">
        <v>0.51</v>
      </c>
      <c r="F126" s="379">
        <v>0.49</v>
      </c>
      <c r="G126" s="379">
        <v>0.52</v>
      </c>
      <c r="H126" s="379">
        <v>0.56999999999999995</v>
      </c>
      <c r="I126" s="379">
        <v>0.56000000000000005</v>
      </c>
      <c r="J126" s="379">
        <v>0.48</v>
      </c>
      <c r="K126" s="379">
        <v>0.56000000000000005</v>
      </c>
      <c r="L126" s="379">
        <v>0.66</v>
      </c>
      <c r="M126" s="379">
        <v>0.66</v>
      </c>
      <c r="N126" s="379">
        <v>0.73</v>
      </c>
    </row>
    <row r="127" spans="1:14" x14ac:dyDescent="0.2">
      <c r="A127" s="1" t="s">
        <v>364</v>
      </c>
      <c r="B127" s="3" t="s">
        <v>362</v>
      </c>
      <c r="C127" s="18" t="s">
        <v>366</v>
      </c>
      <c r="D127" s="5">
        <f t="shared" si="1"/>
        <v>0.81</v>
      </c>
      <c r="E127" s="379">
        <v>0.73</v>
      </c>
      <c r="F127" s="379">
        <v>0.66</v>
      </c>
      <c r="G127" s="379">
        <v>0.71</v>
      </c>
      <c r="H127" s="379">
        <v>0.77</v>
      </c>
      <c r="I127" s="379">
        <v>0.72</v>
      </c>
      <c r="J127" s="379">
        <v>0.75</v>
      </c>
      <c r="K127" s="379">
        <v>0.78</v>
      </c>
      <c r="L127" s="379">
        <v>0.81</v>
      </c>
      <c r="M127" s="379">
        <v>0.87</v>
      </c>
      <c r="N127" s="379">
        <v>0.81</v>
      </c>
    </row>
    <row r="128" spans="1:14" x14ac:dyDescent="0.2">
      <c r="A128" s="1" t="s">
        <v>367</v>
      </c>
      <c r="B128" s="3" t="s">
        <v>365</v>
      </c>
      <c r="C128" s="18" t="s">
        <v>369</v>
      </c>
      <c r="D128" s="5">
        <f t="shared" si="1"/>
        <v>0.82</v>
      </c>
      <c r="E128" s="379">
        <v>0.55000000000000004</v>
      </c>
      <c r="F128" s="379">
        <v>0.61</v>
      </c>
      <c r="G128" s="379">
        <v>0.67</v>
      </c>
      <c r="H128" s="379">
        <v>0.74</v>
      </c>
      <c r="I128" s="379">
        <v>0.69</v>
      </c>
      <c r="J128" s="379">
        <v>0.74</v>
      </c>
      <c r="K128" s="379">
        <v>0.7</v>
      </c>
      <c r="L128" s="379">
        <v>0.78</v>
      </c>
      <c r="M128" s="379">
        <v>0.82</v>
      </c>
      <c r="N128" s="379">
        <v>0.82</v>
      </c>
    </row>
    <row r="129" spans="1:14" x14ac:dyDescent="0.2">
      <c r="A129" s="1" t="s">
        <v>370</v>
      </c>
      <c r="B129" s="3" t="s">
        <v>368</v>
      </c>
      <c r="C129" s="18" t="s">
        <v>371</v>
      </c>
      <c r="D129" s="5">
        <f t="shared" si="1"/>
        <v>0.78</v>
      </c>
      <c r="E129" s="379">
        <v>0.72</v>
      </c>
      <c r="F129" s="379">
        <v>0.74</v>
      </c>
      <c r="G129" s="379">
        <v>0.68</v>
      </c>
      <c r="H129" s="379">
        <v>0.7</v>
      </c>
      <c r="I129" s="379">
        <v>0.67</v>
      </c>
      <c r="J129" s="379">
        <v>0.7</v>
      </c>
      <c r="K129" s="379">
        <v>0.75</v>
      </c>
      <c r="L129" s="379">
        <v>0.82</v>
      </c>
      <c r="M129" s="379">
        <v>0.78</v>
      </c>
      <c r="N129" s="379">
        <v>0.78</v>
      </c>
    </row>
    <row r="130" spans="1:14" x14ac:dyDescent="0.2">
      <c r="A130" s="1" t="s">
        <v>372</v>
      </c>
      <c r="B130" s="3">
        <v>11</v>
      </c>
      <c r="C130" s="18" t="s">
        <v>373</v>
      </c>
      <c r="D130" s="5">
        <f t="shared" si="1"/>
        <v>0.78</v>
      </c>
      <c r="E130" s="379">
        <v>0.67</v>
      </c>
      <c r="F130" s="379">
        <v>0.66</v>
      </c>
      <c r="G130" s="379">
        <v>0.67</v>
      </c>
      <c r="H130" s="379">
        <v>0.66</v>
      </c>
      <c r="I130" s="379">
        <v>0.67</v>
      </c>
      <c r="J130" s="379">
        <v>0.68</v>
      </c>
      <c r="K130" s="379">
        <v>0.69</v>
      </c>
      <c r="L130" s="379">
        <v>0.7</v>
      </c>
      <c r="M130" s="379">
        <v>0.76</v>
      </c>
      <c r="N130" s="379">
        <v>0.78</v>
      </c>
    </row>
    <row r="131" spans="1:14" x14ac:dyDescent="0.2">
      <c r="A131" s="1" t="s">
        <v>374</v>
      </c>
      <c r="B131" s="3">
        <v>12</v>
      </c>
      <c r="C131" s="18" t="s">
        <v>375</v>
      </c>
      <c r="D131" s="5">
        <f t="shared" si="1"/>
        <v>0.72</v>
      </c>
      <c r="E131" s="379">
        <v>0.62</v>
      </c>
      <c r="F131" s="379">
        <v>0.63</v>
      </c>
      <c r="G131" s="379">
        <v>0.66</v>
      </c>
      <c r="H131" s="379">
        <v>0.68</v>
      </c>
      <c r="I131" s="379">
        <v>0.64</v>
      </c>
      <c r="J131" s="379">
        <v>0.64</v>
      </c>
      <c r="K131" s="379">
        <v>0.67</v>
      </c>
      <c r="L131" s="379">
        <v>0.67</v>
      </c>
      <c r="M131" s="379">
        <v>0.71</v>
      </c>
      <c r="N131" s="379">
        <v>0.72</v>
      </c>
    </row>
    <row r="132" spans="1:14" x14ac:dyDescent="0.2">
      <c r="A132" s="1" t="s">
        <v>376</v>
      </c>
      <c r="B132" s="3">
        <v>16</v>
      </c>
      <c r="C132" s="18" t="s">
        <v>377</v>
      </c>
      <c r="D132" s="5">
        <f t="shared" si="1"/>
        <v>0.71</v>
      </c>
      <c r="E132" s="379">
        <v>0.57999999999999996</v>
      </c>
      <c r="F132" s="379">
        <v>0.62</v>
      </c>
      <c r="G132" s="379">
        <v>0.65</v>
      </c>
      <c r="H132" s="379">
        <v>0.66</v>
      </c>
      <c r="I132" s="379">
        <v>0.62</v>
      </c>
      <c r="J132" s="379">
        <v>0.66</v>
      </c>
      <c r="K132" s="379">
        <v>0.69</v>
      </c>
      <c r="L132" s="379">
        <v>0.7</v>
      </c>
      <c r="M132" s="379">
        <v>0.71</v>
      </c>
      <c r="N132" s="379">
        <v>0.71</v>
      </c>
    </row>
    <row r="133" spans="1:14" x14ac:dyDescent="0.2">
      <c r="A133" s="1" t="s">
        <v>378</v>
      </c>
      <c r="B133" s="3">
        <v>17</v>
      </c>
      <c r="C133" s="18" t="s">
        <v>379</v>
      </c>
      <c r="D133" s="5">
        <f t="shared" si="1"/>
        <v>0.77</v>
      </c>
      <c r="E133" s="379">
        <v>0.65</v>
      </c>
      <c r="F133" s="379">
        <v>0.66</v>
      </c>
      <c r="G133" s="379">
        <v>0.68</v>
      </c>
      <c r="H133" s="379">
        <v>0.7</v>
      </c>
      <c r="I133" s="379">
        <v>0.67</v>
      </c>
      <c r="J133" s="379">
        <v>0.71</v>
      </c>
      <c r="K133" s="379">
        <v>0.73</v>
      </c>
      <c r="L133" s="379">
        <v>0.72</v>
      </c>
      <c r="M133" s="379">
        <v>0.77</v>
      </c>
      <c r="N133" s="379">
        <v>0.77</v>
      </c>
    </row>
    <row r="134" spans="1:14" x14ac:dyDescent="0.2">
      <c r="A134" s="1" t="s">
        <v>380</v>
      </c>
      <c r="B134" s="3">
        <v>18</v>
      </c>
      <c r="C134" s="18" t="s">
        <v>381</v>
      </c>
      <c r="D134" s="5">
        <f t="shared" ref="D134:D166" si="2">N134</f>
        <v>0.77</v>
      </c>
      <c r="E134" s="379">
        <v>0.66</v>
      </c>
      <c r="F134" s="379">
        <v>0.68</v>
      </c>
      <c r="G134" s="379">
        <v>0.67</v>
      </c>
      <c r="H134" s="379">
        <v>0.7</v>
      </c>
      <c r="I134" s="379">
        <v>0.69</v>
      </c>
      <c r="J134" s="379">
        <v>0.7</v>
      </c>
      <c r="K134" s="379">
        <v>0.73</v>
      </c>
      <c r="L134" s="379">
        <v>0.71</v>
      </c>
      <c r="M134" s="379">
        <v>0.75</v>
      </c>
      <c r="N134" s="379">
        <v>0.77</v>
      </c>
    </row>
    <row r="135" spans="1:14" x14ac:dyDescent="0.2">
      <c r="A135" s="1" t="s">
        <v>382</v>
      </c>
      <c r="B135" s="3">
        <v>19</v>
      </c>
      <c r="C135" s="18" t="s">
        <v>383</v>
      </c>
      <c r="D135" s="5">
        <f t="shared" si="2"/>
        <v>0.71</v>
      </c>
      <c r="E135" s="379">
        <v>0.65</v>
      </c>
      <c r="F135" s="379">
        <v>0.66</v>
      </c>
      <c r="G135" s="379">
        <v>0.68</v>
      </c>
      <c r="H135" s="379">
        <v>0.66</v>
      </c>
      <c r="I135" s="379">
        <v>0.66</v>
      </c>
      <c r="J135" s="379">
        <v>0.69</v>
      </c>
      <c r="K135" s="379">
        <v>0.69</v>
      </c>
      <c r="L135" s="379">
        <v>0.69</v>
      </c>
      <c r="M135" s="379">
        <v>0.7</v>
      </c>
      <c r="N135" s="379">
        <v>0.71</v>
      </c>
    </row>
    <row r="136" spans="1:14" x14ac:dyDescent="0.2">
      <c r="A136" s="1" t="s">
        <v>384</v>
      </c>
      <c r="B136" s="3">
        <v>21</v>
      </c>
      <c r="C136" s="18" t="s">
        <v>385</v>
      </c>
      <c r="D136" s="5">
        <f t="shared" si="2"/>
        <v>0.7</v>
      </c>
      <c r="E136" s="379">
        <v>0.6</v>
      </c>
      <c r="F136" s="379">
        <v>0.6</v>
      </c>
      <c r="G136" s="379">
        <v>0.59</v>
      </c>
      <c r="H136" s="379">
        <v>0.59</v>
      </c>
      <c r="I136" s="379">
        <v>0.6</v>
      </c>
      <c r="J136" s="379">
        <v>0.63</v>
      </c>
      <c r="K136" s="379">
        <v>0.64</v>
      </c>
      <c r="L136" s="379">
        <v>0.66</v>
      </c>
      <c r="M136" s="379">
        <v>0.7</v>
      </c>
      <c r="N136" s="379">
        <v>0.7</v>
      </c>
    </row>
    <row r="137" spans="1:14" x14ac:dyDescent="0.2">
      <c r="A137" s="1" t="s">
        <v>386</v>
      </c>
      <c r="B137" s="3">
        <v>22</v>
      </c>
      <c r="C137" s="18" t="s">
        <v>387</v>
      </c>
      <c r="D137" s="5">
        <f t="shared" si="2"/>
        <v>0.76</v>
      </c>
      <c r="E137" s="379">
        <v>0.66</v>
      </c>
      <c r="F137" s="379">
        <v>0.67</v>
      </c>
      <c r="G137" s="379">
        <v>0.67</v>
      </c>
      <c r="H137" s="379">
        <v>0.72</v>
      </c>
      <c r="I137" s="379">
        <v>0.71</v>
      </c>
      <c r="J137" s="379">
        <v>0.71</v>
      </c>
      <c r="K137" s="379">
        <v>0.73</v>
      </c>
      <c r="L137" s="379">
        <v>0.73</v>
      </c>
      <c r="M137" s="379">
        <v>0.76</v>
      </c>
      <c r="N137" s="379">
        <v>0.76</v>
      </c>
    </row>
    <row r="138" spans="1:14" x14ac:dyDescent="0.2">
      <c r="A138" s="1" t="s">
        <v>388</v>
      </c>
      <c r="B138" s="3">
        <v>23</v>
      </c>
      <c r="C138" s="18" t="s">
        <v>389</v>
      </c>
      <c r="D138" s="5">
        <f t="shared" si="2"/>
        <v>0.79</v>
      </c>
      <c r="E138" s="379">
        <v>0.65</v>
      </c>
      <c r="F138" s="379">
        <v>0.66</v>
      </c>
      <c r="G138" s="379">
        <v>0.69</v>
      </c>
      <c r="H138" s="379">
        <v>0.7</v>
      </c>
      <c r="I138" s="379">
        <v>0.69</v>
      </c>
      <c r="J138" s="379">
        <v>0.69</v>
      </c>
      <c r="K138" s="379">
        <v>0.72</v>
      </c>
      <c r="L138" s="379">
        <v>0.75</v>
      </c>
      <c r="M138" s="379">
        <v>0.78</v>
      </c>
      <c r="N138" s="379">
        <v>0.79</v>
      </c>
    </row>
    <row r="139" spans="1:14" x14ac:dyDescent="0.2">
      <c r="A139" s="1" t="s">
        <v>390</v>
      </c>
      <c r="B139" s="3">
        <v>24</v>
      </c>
      <c r="C139" s="18" t="s">
        <v>391</v>
      </c>
      <c r="D139" s="5">
        <f t="shared" si="2"/>
        <v>0.78</v>
      </c>
      <c r="E139" s="379">
        <v>0.68</v>
      </c>
      <c r="F139" s="379">
        <v>0.69</v>
      </c>
      <c r="G139" s="379">
        <v>0.67</v>
      </c>
      <c r="H139" s="379">
        <v>0.71</v>
      </c>
      <c r="I139" s="379">
        <v>0.68</v>
      </c>
      <c r="J139" s="379">
        <v>0.69</v>
      </c>
      <c r="K139" s="379">
        <v>0.71</v>
      </c>
      <c r="L139" s="379">
        <v>0.74</v>
      </c>
      <c r="M139" s="379">
        <v>0.78</v>
      </c>
      <c r="N139" s="379">
        <v>0.78</v>
      </c>
    </row>
    <row r="140" spans="1:14" x14ac:dyDescent="0.2">
      <c r="A140" s="1" t="s">
        <v>392</v>
      </c>
      <c r="B140" s="3">
        <v>26</v>
      </c>
      <c r="C140" s="18" t="s">
        <v>393</v>
      </c>
      <c r="D140" s="5">
        <f t="shared" si="2"/>
        <v>0.75</v>
      </c>
      <c r="E140" s="379">
        <v>0.61</v>
      </c>
      <c r="F140" s="379">
        <v>0.62</v>
      </c>
      <c r="G140" s="379">
        <v>0.64</v>
      </c>
      <c r="H140" s="379">
        <v>0.63</v>
      </c>
      <c r="I140" s="379">
        <v>0.64</v>
      </c>
      <c r="J140" s="379">
        <v>0.67</v>
      </c>
      <c r="K140" s="379">
        <v>0.69</v>
      </c>
      <c r="L140" s="379">
        <v>0.69</v>
      </c>
      <c r="M140" s="379">
        <v>0.71</v>
      </c>
      <c r="N140" s="379">
        <v>0.75</v>
      </c>
    </row>
    <row r="141" spans="1:14" x14ac:dyDescent="0.2">
      <c r="A141" s="1" t="s">
        <v>394</v>
      </c>
      <c r="B141" s="3">
        <v>29</v>
      </c>
      <c r="C141" s="18" t="s">
        <v>395</v>
      </c>
      <c r="D141" s="5">
        <f t="shared" si="2"/>
        <v>0.71</v>
      </c>
      <c r="E141" s="379">
        <v>0.64</v>
      </c>
      <c r="F141" s="379">
        <v>0.65</v>
      </c>
      <c r="G141" s="379">
        <v>0.65</v>
      </c>
      <c r="H141" s="379">
        <v>0.66</v>
      </c>
      <c r="I141" s="379">
        <v>0.63</v>
      </c>
      <c r="J141" s="379">
        <v>0.67</v>
      </c>
      <c r="K141" s="379">
        <v>0.7</v>
      </c>
      <c r="L141" s="379">
        <v>0.7</v>
      </c>
      <c r="M141" s="379">
        <v>0.72</v>
      </c>
      <c r="N141" s="379">
        <v>0.71</v>
      </c>
    </row>
    <row r="142" spans="1:14" x14ac:dyDescent="0.2">
      <c r="A142" s="1" t="s">
        <v>396</v>
      </c>
      <c r="B142" s="3">
        <v>30</v>
      </c>
      <c r="C142" s="18" t="s">
        <v>397</v>
      </c>
      <c r="D142" s="5">
        <f t="shared" si="2"/>
        <v>0.74</v>
      </c>
      <c r="E142" s="379">
        <v>0.65</v>
      </c>
      <c r="F142" s="379">
        <v>0.64</v>
      </c>
      <c r="G142" s="379">
        <v>0.66</v>
      </c>
      <c r="H142" s="379">
        <v>0.66</v>
      </c>
      <c r="I142" s="379">
        <v>0.66</v>
      </c>
      <c r="J142" s="379">
        <v>0.7</v>
      </c>
      <c r="K142" s="379">
        <v>0.71</v>
      </c>
      <c r="L142" s="379">
        <v>0.71</v>
      </c>
      <c r="M142" s="379">
        <v>0.73</v>
      </c>
      <c r="N142" s="379">
        <v>0.74</v>
      </c>
    </row>
    <row r="143" spans="1:14" x14ac:dyDescent="0.2">
      <c r="A143" s="1" t="s">
        <v>398</v>
      </c>
      <c r="B143" s="3">
        <v>31</v>
      </c>
      <c r="C143" s="18" t="s">
        <v>399</v>
      </c>
      <c r="D143" s="5">
        <f t="shared" si="2"/>
        <v>0.69</v>
      </c>
      <c r="E143" s="379">
        <v>0.59</v>
      </c>
      <c r="F143" s="379">
        <v>0.59</v>
      </c>
      <c r="G143" s="379">
        <v>0.6</v>
      </c>
      <c r="H143" s="379">
        <v>0.61</v>
      </c>
      <c r="I143" s="379">
        <v>0.59</v>
      </c>
      <c r="J143" s="379">
        <v>0.63</v>
      </c>
      <c r="K143" s="379">
        <v>0.66</v>
      </c>
      <c r="L143" s="379">
        <v>0.68</v>
      </c>
      <c r="M143" s="379">
        <v>0.7</v>
      </c>
      <c r="N143" s="379">
        <v>0.69</v>
      </c>
    </row>
    <row r="144" spans="1:14" x14ac:dyDescent="0.2">
      <c r="A144" s="1" t="s">
        <v>400</v>
      </c>
      <c r="B144" s="3">
        <v>32</v>
      </c>
      <c r="C144" s="18" t="s">
        <v>401</v>
      </c>
      <c r="D144" s="5">
        <f t="shared" si="2"/>
        <v>0.73</v>
      </c>
      <c r="E144" s="379">
        <v>0.57999999999999996</v>
      </c>
      <c r="F144" s="379">
        <v>0.6</v>
      </c>
      <c r="G144" s="379">
        <v>0.6</v>
      </c>
      <c r="H144" s="379">
        <v>0.6</v>
      </c>
      <c r="I144" s="379">
        <v>0.59</v>
      </c>
      <c r="J144" s="379">
        <v>0.63</v>
      </c>
      <c r="K144" s="379">
        <v>0.64</v>
      </c>
      <c r="L144" s="379">
        <v>0.67</v>
      </c>
      <c r="M144" s="379">
        <v>0.7</v>
      </c>
      <c r="N144" s="379">
        <v>0.73</v>
      </c>
    </row>
    <row r="145" spans="1:14" x14ac:dyDescent="0.2">
      <c r="A145" s="1" t="s">
        <v>402</v>
      </c>
      <c r="B145" s="3">
        <v>33</v>
      </c>
      <c r="C145" s="18" t="s">
        <v>403</v>
      </c>
      <c r="D145" s="5">
        <f t="shared" si="2"/>
        <v>0.7</v>
      </c>
      <c r="E145" s="379">
        <v>0.62</v>
      </c>
      <c r="F145" s="379">
        <v>0.63</v>
      </c>
      <c r="G145" s="379">
        <v>0.65</v>
      </c>
      <c r="H145" s="379">
        <v>0.62</v>
      </c>
      <c r="I145" s="379">
        <v>0.61</v>
      </c>
      <c r="J145" s="379">
        <v>0.63</v>
      </c>
      <c r="K145" s="379">
        <v>0.65</v>
      </c>
      <c r="L145" s="379">
        <v>0.67</v>
      </c>
      <c r="M145" s="379">
        <v>0.69</v>
      </c>
      <c r="N145" s="379">
        <v>0.7</v>
      </c>
    </row>
    <row r="146" spans="1:14" x14ac:dyDescent="0.2">
      <c r="A146" s="1" t="s">
        <v>404</v>
      </c>
      <c r="B146" s="3">
        <v>34</v>
      </c>
      <c r="C146" s="18" t="s">
        <v>405</v>
      </c>
      <c r="D146" s="5">
        <f t="shared" si="2"/>
        <v>0.78</v>
      </c>
      <c r="E146" s="379">
        <v>0.69</v>
      </c>
      <c r="F146" s="379">
        <v>0.64</v>
      </c>
      <c r="G146" s="379">
        <v>0.66</v>
      </c>
      <c r="H146" s="379">
        <v>0.68</v>
      </c>
      <c r="I146" s="379">
        <v>0.69</v>
      </c>
      <c r="J146" s="379">
        <v>0.68</v>
      </c>
      <c r="K146" s="379">
        <v>0.68</v>
      </c>
      <c r="L146" s="379">
        <v>0.72</v>
      </c>
      <c r="M146" s="379">
        <v>0.74</v>
      </c>
      <c r="N146" s="379">
        <v>0.78</v>
      </c>
    </row>
    <row r="147" spans="1:14" x14ac:dyDescent="0.2">
      <c r="A147" s="1" t="s">
        <v>406</v>
      </c>
      <c r="B147" s="3">
        <v>36</v>
      </c>
      <c r="C147" s="18" t="s">
        <v>407</v>
      </c>
      <c r="D147" s="5">
        <f t="shared" si="2"/>
        <v>0.69</v>
      </c>
      <c r="E147" s="379">
        <v>0.64</v>
      </c>
      <c r="F147" s="379">
        <v>0.65</v>
      </c>
      <c r="G147" s="379">
        <v>0.64</v>
      </c>
      <c r="H147" s="379">
        <v>0.63</v>
      </c>
      <c r="I147" s="379">
        <v>0.63</v>
      </c>
      <c r="J147" s="379">
        <v>0.65</v>
      </c>
      <c r="K147" s="379">
        <v>0.67</v>
      </c>
      <c r="L147" s="379">
        <v>0.71</v>
      </c>
      <c r="M147" s="379">
        <v>0.71</v>
      </c>
      <c r="N147" s="379">
        <v>0.69</v>
      </c>
    </row>
    <row r="148" spans="1:14" x14ac:dyDescent="0.2">
      <c r="A148" s="1" t="s">
        <v>447</v>
      </c>
      <c r="B148" s="3">
        <v>37</v>
      </c>
      <c r="C148" s="18" t="s">
        <v>449</v>
      </c>
      <c r="D148" s="5">
        <f t="shared" si="2"/>
        <v>0.71</v>
      </c>
      <c r="E148" s="379">
        <v>0.6</v>
      </c>
      <c r="F148" s="379">
        <v>0.63</v>
      </c>
      <c r="G148" s="379">
        <v>0.65</v>
      </c>
      <c r="H148" s="379">
        <v>0.65</v>
      </c>
      <c r="I148" s="379">
        <v>0.68</v>
      </c>
      <c r="J148" s="379">
        <v>0.65</v>
      </c>
      <c r="K148" s="379">
        <v>0.63</v>
      </c>
      <c r="L148" s="379">
        <v>0.64</v>
      </c>
      <c r="M148" s="379">
        <v>0.69</v>
      </c>
      <c r="N148" s="379">
        <v>0.71</v>
      </c>
    </row>
    <row r="149" spans="1:14" x14ac:dyDescent="0.2">
      <c r="A149" s="1" t="s">
        <v>408</v>
      </c>
      <c r="B149" s="3">
        <v>38</v>
      </c>
      <c r="C149" s="18" t="s">
        <v>409</v>
      </c>
      <c r="D149" s="5">
        <f t="shared" si="2"/>
        <v>0.79</v>
      </c>
      <c r="E149" s="379">
        <v>0.68</v>
      </c>
      <c r="F149" s="379">
        <v>0.69</v>
      </c>
      <c r="G149" s="379">
        <v>0.69</v>
      </c>
      <c r="H149" s="379">
        <v>0.68</v>
      </c>
      <c r="I149" s="379">
        <v>0.7</v>
      </c>
      <c r="J149" s="379">
        <v>0.71</v>
      </c>
      <c r="K149" s="379">
        <v>0.74</v>
      </c>
      <c r="L149" s="379">
        <v>0.77</v>
      </c>
      <c r="M149" s="379">
        <v>0.79</v>
      </c>
      <c r="N149" s="379">
        <v>0.79</v>
      </c>
    </row>
    <row r="150" spans="1:14" x14ac:dyDescent="0.2">
      <c r="A150" s="1" t="s">
        <v>410</v>
      </c>
      <c r="B150" s="3">
        <v>40</v>
      </c>
      <c r="C150" s="18" t="s">
        <v>411</v>
      </c>
      <c r="D150" s="5">
        <f t="shared" si="2"/>
        <v>0.74</v>
      </c>
      <c r="E150" s="379">
        <v>0.63</v>
      </c>
      <c r="F150" s="379">
        <v>0.66</v>
      </c>
      <c r="G150" s="379">
        <v>0.66</v>
      </c>
      <c r="H150" s="379">
        <v>0.66</v>
      </c>
      <c r="I150" s="379">
        <v>0.68</v>
      </c>
      <c r="J150" s="379">
        <v>0.69</v>
      </c>
      <c r="K150" s="379">
        <v>0.71</v>
      </c>
      <c r="L150" s="379">
        <v>0.73</v>
      </c>
      <c r="M150" s="379">
        <v>0.78</v>
      </c>
      <c r="N150" s="379">
        <v>0.74</v>
      </c>
    </row>
    <row r="151" spans="1:14" x14ac:dyDescent="0.2">
      <c r="A151" s="1" t="s">
        <v>412</v>
      </c>
      <c r="B151" s="3">
        <v>41</v>
      </c>
      <c r="C151" s="18" t="s">
        <v>413</v>
      </c>
      <c r="D151" s="5">
        <f t="shared" si="2"/>
        <v>0.71</v>
      </c>
      <c r="E151" s="379">
        <v>0.59</v>
      </c>
      <c r="F151" s="379">
        <v>0.6</v>
      </c>
      <c r="G151" s="379">
        <v>0.62</v>
      </c>
      <c r="H151" s="379">
        <v>0.62</v>
      </c>
      <c r="I151" s="379">
        <v>0.65</v>
      </c>
      <c r="J151" s="379">
        <v>0.65</v>
      </c>
      <c r="K151" s="379">
        <v>0.68</v>
      </c>
      <c r="L151" s="379">
        <v>0.69</v>
      </c>
      <c r="M151" s="379">
        <v>0.69</v>
      </c>
      <c r="N151" s="379">
        <v>0.71</v>
      </c>
    </row>
    <row r="152" spans="1:14" x14ac:dyDescent="0.2">
      <c r="A152" s="1" t="s">
        <v>414</v>
      </c>
      <c r="B152" s="3">
        <v>42</v>
      </c>
      <c r="C152" s="18" t="s">
        <v>415</v>
      </c>
      <c r="D152" s="5">
        <f t="shared" si="2"/>
        <v>0.72</v>
      </c>
      <c r="E152" s="379">
        <v>0.57999999999999996</v>
      </c>
      <c r="F152" s="379">
        <v>0.61</v>
      </c>
      <c r="G152" s="379">
        <v>0.61</v>
      </c>
      <c r="H152" s="379">
        <v>0.61</v>
      </c>
      <c r="I152" s="379">
        <v>0.57999999999999996</v>
      </c>
      <c r="J152" s="379">
        <v>0.62</v>
      </c>
      <c r="K152" s="379">
        <v>0.66</v>
      </c>
      <c r="L152" s="379">
        <v>0.7</v>
      </c>
      <c r="M152" s="379">
        <v>0.71</v>
      </c>
      <c r="N152" s="379">
        <v>0.72</v>
      </c>
    </row>
    <row r="153" spans="1:14" x14ac:dyDescent="0.2">
      <c r="A153" s="1" t="s">
        <v>416</v>
      </c>
      <c r="B153" s="3">
        <v>43</v>
      </c>
      <c r="C153" s="18" t="s">
        <v>417</v>
      </c>
      <c r="D153" s="5">
        <f t="shared" si="2"/>
        <v>0.8</v>
      </c>
      <c r="E153" s="379">
        <v>0.73</v>
      </c>
      <c r="F153" s="379">
        <v>0.73</v>
      </c>
      <c r="G153" s="379">
        <v>0.72</v>
      </c>
      <c r="H153" s="379">
        <v>0.73</v>
      </c>
      <c r="I153" s="379">
        <v>0.73</v>
      </c>
      <c r="J153" s="379">
        <v>0.73</v>
      </c>
      <c r="K153" s="379">
        <v>0.74</v>
      </c>
      <c r="L153" s="379">
        <v>0.78</v>
      </c>
      <c r="M153" s="379">
        <v>0.8</v>
      </c>
      <c r="N153" s="379">
        <v>0.8</v>
      </c>
    </row>
    <row r="154" spans="1:14" x14ac:dyDescent="0.2">
      <c r="A154" s="1" t="s">
        <v>418</v>
      </c>
      <c r="B154" s="3">
        <v>44</v>
      </c>
      <c r="C154" s="18" t="s">
        <v>419</v>
      </c>
      <c r="D154" s="5">
        <f t="shared" si="2"/>
        <v>0.74</v>
      </c>
      <c r="E154" s="379">
        <v>0.66</v>
      </c>
      <c r="F154" s="379">
        <v>0.68</v>
      </c>
      <c r="G154" s="379">
        <v>0.69</v>
      </c>
      <c r="H154" s="379">
        <v>0.71</v>
      </c>
      <c r="I154" s="379">
        <v>0.68</v>
      </c>
      <c r="J154" s="379">
        <v>0.66</v>
      </c>
      <c r="K154" s="379">
        <v>0.69</v>
      </c>
      <c r="L154" s="379">
        <v>0.67</v>
      </c>
      <c r="M154" s="379">
        <v>0.72</v>
      </c>
      <c r="N154" s="379">
        <v>0.74</v>
      </c>
    </row>
    <row r="155" spans="1:14" x14ac:dyDescent="0.2">
      <c r="A155" s="1" t="s">
        <v>420</v>
      </c>
      <c r="B155" s="3">
        <v>45</v>
      </c>
      <c r="C155" s="18" t="s">
        <v>421</v>
      </c>
      <c r="D155" s="5">
        <f t="shared" si="2"/>
        <v>0.77</v>
      </c>
      <c r="E155" s="379">
        <v>0.68</v>
      </c>
      <c r="F155" s="379">
        <v>0.7</v>
      </c>
      <c r="G155" s="379">
        <v>0.69</v>
      </c>
      <c r="H155" s="379">
        <v>0.7</v>
      </c>
      <c r="I155" s="379">
        <v>0.67</v>
      </c>
      <c r="J155" s="379">
        <v>0.69</v>
      </c>
      <c r="K155" s="379">
        <v>0.68</v>
      </c>
      <c r="L155" s="379">
        <v>0.74</v>
      </c>
      <c r="M155" s="379">
        <v>0.75</v>
      </c>
      <c r="N155" s="379">
        <v>0.77</v>
      </c>
    </row>
    <row r="156" spans="1:14" x14ac:dyDescent="0.2">
      <c r="A156" s="1" t="s">
        <v>422</v>
      </c>
      <c r="B156" s="3">
        <v>47</v>
      </c>
      <c r="C156" s="250" t="s">
        <v>423</v>
      </c>
      <c r="D156" s="5">
        <f t="shared" si="2"/>
        <v>0.74</v>
      </c>
      <c r="E156" s="379">
        <v>0.62</v>
      </c>
      <c r="F156" s="379">
        <v>0.65</v>
      </c>
      <c r="G156" s="379">
        <v>0.66</v>
      </c>
      <c r="H156" s="379">
        <v>0.67</v>
      </c>
      <c r="I156" s="379">
        <v>0.65</v>
      </c>
      <c r="J156" s="379">
        <v>0.65</v>
      </c>
      <c r="K156" s="379">
        <v>0.65</v>
      </c>
      <c r="L156" s="379">
        <v>0.66</v>
      </c>
      <c r="M156" s="379">
        <v>0.72</v>
      </c>
      <c r="N156" s="379">
        <v>0.74</v>
      </c>
    </row>
    <row r="157" spans="1:14" x14ac:dyDescent="0.2">
      <c r="A157" s="33" t="s">
        <v>489</v>
      </c>
      <c r="B157" s="33"/>
      <c r="C157" s="34" t="s">
        <v>428</v>
      </c>
      <c r="D157" s="5">
        <f t="shared" si="2"/>
        <v>0.7</v>
      </c>
      <c r="E157" s="379">
        <v>0.61</v>
      </c>
      <c r="F157" s="379">
        <v>0.62</v>
      </c>
      <c r="G157" s="379">
        <v>0.64</v>
      </c>
      <c r="H157" s="379">
        <v>0.65</v>
      </c>
      <c r="I157" s="379">
        <v>0.64</v>
      </c>
      <c r="J157" s="379">
        <v>0.63</v>
      </c>
      <c r="K157" s="379">
        <v>0.66</v>
      </c>
      <c r="L157" s="379">
        <v>0.69</v>
      </c>
      <c r="M157" s="379">
        <v>0.69</v>
      </c>
      <c r="N157" s="379">
        <v>0.7</v>
      </c>
    </row>
    <row r="158" spans="1:14" x14ac:dyDescent="0.2">
      <c r="A158" s="33" t="s">
        <v>490</v>
      </c>
      <c r="B158" s="33"/>
      <c r="C158" s="34" t="s">
        <v>429</v>
      </c>
      <c r="D158" s="5">
        <f t="shared" si="2"/>
        <v>0.7</v>
      </c>
      <c r="E158" s="379">
        <v>0.62</v>
      </c>
      <c r="F158" s="379">
        <v>0.62</v>
      </c>
      <c r="G158" s="379">
        <v>0.63</v>
      </c>
      <c r="H158" s="379">
        <v>0.64</v>
      </c>
      <c r="I158" s="379">
        <v>0.63</v>
      </c>
      <c r="J158" s="379">
        <v>0.64</v>
      </c>
      <c r="K158" s="379">
        <v>0.67</v>
      </c>
      <c r="L158" s="379">
        <v>0.68</v>
      </c>
      <c r="M158" s="379">
        <v>0.7</v>
      </c>
      <c r="N158" s="379">
        <v>0.7</v>
      </c>
    </row>
    <row r="159" spans="1:14" x14ac:dyDescent="0.2">
      <c r="A159" s="33" t="s">
        <v>491</v>
      </c>
      <c r="B159" s="33"/>
      <c r="C159" s="34" t="s">
        <v>734</v>
      </c>
      <c r="D159" s="5">
        <f t="shared" si="2"/>
        <v>0.7</v>
      </c>
      <c r="E159" s="379">
        <v>0.61</v>
      </c>
      <c r="F159" s="379">
        <v>0.61</v>
      </c>
      <c r="G159" s="379">
        <v>0.61</v>
      </c>
      <c r="H159" s="379">
        <v>0.61</v>
      </c>
      <c r="I159" s="379">
        <v>0.62</v>
      </c>
      <c r="J159" s="379">
        <v>0.64</v>
      </c>
      <c r="K159" s="379">
        <v>0.64</v>
      </c>
      <c r="L159" s="379">
        <v>0.67</v>
      </c>
      <c r="M159" s="379">
        <v>0.69</v>
      </c>
      <c r="N159" s="379">
        <v>0.7</v>
      </c>
    </row>
    <row r="160" spans="1:14" x14ac:dyDescent="0.2">
      <c r="A160" s="33" t="s">
        <v>492</v>
      </c>
      <c r="B160" s="33"/>
      <c r="C160" s="34" t="s">
        <v>431</v>
      </c>
      <c r="D160" s="5">
        <f t="shared" si="2"/>
        <v>0.7</v>
      </c>
      <c r="E160" s="379">
        <v>0.6</v>
      </c>
      <c r="F160" s="379">
        <v>0.61</v>
      </c>
      <c r="G160" s="379">
        <v>0.62</v>
      </c>
      <c r="H160" s="379">
        <v>0.62</v>
      </c>
      <c r="I160" s="379">
        <v>0.61</v>
      </c>
      <c r="J160" s="379">
        <v>0.64</v>
      </c>
      <c r="K160" s="379">
        <v>0.66</v>
      </c>
      <c r="L160" s="379">
        <v>0.68</v>
      </c>
      <c r="M160" s="379">
        <v>0.7</v>
      </c>
      <c r="N160" s="379">
        <v>0.7</v>
      </c>
    </row>
    <row r="161" spans="1:14" x14ac:dyDescent="0.2">
      <c r="A161" s="33" t="s">
        <v>493</v>
      </c>
      <c r="B161" s="33"/>
      <c r="C161" s="34" t="s">
        <v>432</v>
      </c>
      <c r="D161" s="5">
        <f t="shared" si="2"/>
        <v>0.67</v>
      </c>
      <c r="E161" s="379">
        <v>0.59</v>
      </c>
      <c r="F161" s="379">
        <v>0.6</v>
      </c>
      <c r="G161" s="379">
        <v>0.6</v>
      </c>
      <c r="H161" s="379">
        <v>0.61</v>
      </c>
      <c r="I161" s="379">
        <v>0.6</v>
      </c>
      <c r="J161" s="379">
        <v>0.61</v>
      </c>
      <c r="K161" s="379">
        <v>0.62</v>
      </c>
      <c r="L161" s="379">
        <v>0.64</v>
      </c>
      <c r="M161" s="379">
        <v>0.67</v>
      </c>
      <c r="N161" s="379">
        <v>0.67</v>
      </c>
    </row>
    <row r="162" spans="1:14" x14ac:dyDescent="0.2">
      <c r="A162" s="33" t="s">
        <v>494</v>
      </c>
      <c r="B162" s="33"/>
      <c r="C162" s="34" t="s">
        <v>735</v>
      </c>
      <c r="D162" s="5">
        <f t="shared" si="2"/>
        <v>0.73</v>
      </c>
      <c r="E162" s="379">
        <v>0.62</v>
      </c>
      <c r="F162" s="379">
        <v>0.62</v>
      </c>
      <c r="G162" s="379">
        <v>0.62</v>
      </c>
      <c r="H162" s="379">
        <v>0.62</v>
      </c>
      <c r="I162" s="379">
        <v>0.61</v>
      </c>
      <c r="J162" s="379">
        <v>0.64</v>
      </c>
      <c r="K162" s="379">
        <v>0.66</v>
      </c>
      <c r="L162" s="379">
        <v>0.69</v>
      </c>
      <c r="M162" s="379">
        <v>0.72</v>
      </c>
      <c r="N162" s="379">
        <v>0.73</v>
      </c>
    </row>
    <row r="163" spans="1:14" x14ac:dyDescent="0.2">
      <c r="A163" s="33" t="s">
        <v>495</v>
      </c>
      <c r="B163" s="33"/>
      <c r="C163" s="34" t="s">
        <v>427</v>
      </c>
      <c r="D163" s="5">
        <f t="shared" si="2"/>
        <v>0.76</v>
      </c>
      <c r="E163" s="379">
        <v>0.59</v>
      </c>
      <c r="F163" s="379">
        <v>0.6</v>
      </c>
      <c r="G163" s="379">
        <v>0.61</v>
      </c>
      <c r="H163" s="379">
        <v>0.63</v>
      </c>
      <c r="I163" s="379">
        <v>0.63</v>
      </c>
      <c r="J163" s="379">
        <v>0.65</v>
      </c>
      <c r="K163" s="379">
        <v>0.67</v>
      </c>
      <c r="L163" s="379">
        <v>0.71</v>
      </c>
      <c r="M163" s="379">
        <v>0.75</v>
      </c>
      <c r="N163" s="379">
        <v>0.76</v>
      </c>
    </row>
    <row r="164" spans="1:14" x14ac:dyDescent="0.2">
      <c r="A164" s="33" t="s">
        <v>496</v>
      </c>
      <c r="B164" s="33"/>
      <c r="C164" s="34" t="s">
        <v>426</v>
      </c>
      <c r="D164" s="5">
        <f t="shared" si="2"/>
        <v>0.71</v>
      </c>
      <c r="E164" s="379">
        <v>0.61</v>
      </c>
      <c r="F164" s="379">
        <v>0.61</v>
      </c>
      <c r="G164" s="379">
        <v>0.62</v>
      </c>
      <c r="H164" s="379">
        <v>0.61</v>
      </c>
      <c r="I164" s="379">
        <v>0.62</v>
      </c>
      <c r="J164" s="379">
        <v>0.65</v>
      </c>
      <c r="K164" s="379">
        <v>0.66</v>
      </c>
      <c r="L164" s="379">
        <v>0.67</v>
      </c>
      <c r="M164" s="379">
        <v>0.7</v>
      </c>
      <c r="N164" s="379">
        <v>0.71</v>
      </c>
    </row>
    <row r="165" spans="1:14" x14ac:dyDescent="0.2">
      <c r="A165" s="33" t="s">
        <v>497</v>
      </c>
      <c r="B165" s="33"/>
      <c r="C165" s="34" t="s">
        <v>433</v>
      </c>
      <c r="D165" s="5">
        <f t="shared" si="2"/>
        <v>0.76</v>
      </c>
      <c r="E165" s="379">
        <v>0.65</v>
      </c>
      <c r="F165" s="379">
        <v>0.66</v>
      </c>
      <c r="G165" s="379">
        <v>0.67</v>
      </c>
      <c r="H165" s="379">
        <v>0.68</v>
      </c>
      <c r="I165" s="379">
        <v>0.67</v>
      </c>
      <c r="J165" s="379">
        <v>0.69</v>
      </c>
      <c r="K165" s="379">
        <v>0.71</v>
      </c>
      <c r="L165" s="379">
        <v>0.73</v>
      </c>
      <c r="M165" s="379">
        <v>0.75</v>
      </c>
      <c r="N165" s="379">
        <v>0.76</v>
      </c>
    </row>
    <row r="166" spans="1:14" x14ac:dyDescent="0.2">
      <c r="A166" s="154" t="s">
        <v>498</v>
      </c>
      <c r="B166" s="155">
        <v>64</v>
      </c>
      <c r="C166" s="156" t="s">
        <v>424</v>
      </c>
      <c r="D166" s="5">
        <f t="shared" si="2"/>
        <v>0.73</v>
      </c>
      <c r="E166" s="379">
        <v>0.62</v>
      </c>
      <c r="F166" s="379">
        <v>0.62</v>
      </c>
      <c r="G166" s="379">
        <v>0.63</v>
      </c>
      <c r="H166" s="379">
        <v>0.64</v>
      </c>
      <c r="I166" s="379">
        <v>0.63</v>
      </c>
      <c r="J166" s="379">
        <v>0.65</v>
      </c>
      <c r="K166" s="379">
        <v>0.67</v>
      </c>
      <c r="L166" s="379">
        <v>0.7</v>
      </c>
      <c r="M166" s="379">
        <v>0.72</v>
      </c>
      <c r="N166" s="379">
        <v>0.73</v>
      </c>
    </row>
    <row r="167" spans="1:14" x14ac:dyDescent="0.2">
      <c r="A167" s="134"/>
      <c r="B167" s="134"/>
      <c r="C167" s="134"/>
      <c r="D167" s="134"/>
      <c r="E167" s="134"/>
      <c r="F167" s="134"/>
      <c r="G167" s="134"/>
      <c r="H167" s="134"/>
      <c r="I167" s="134"/>
      <c r="J167" s="134"/>
      <c r="K167" s="134"/>
      <c r="L167" s="134"/>
      <c r="M167" s="134"/>
    </row>
    <row r="168" spans="1:14" x14ac:dyDescent="0.2">
      <c r="A168" s="134"/>
      <c r="B168" s="134"/>
      <c r="C168" s="134"/>
      <c r="D168" s="134"/>
      <c r="E168" s="134"/>
      <c r="F168" s="134"/>
      <c r="G168" s="134"/>
      <c r="H168" s="134"/>
      <c r="I168" s="134"/>
      <c r="J168" s="134"/>
      <c r="K168" s="134"/>
      <c r="L168" s="134"/>
      <c r="M168" s="134"/>
    </row>
    <row r="169" spans="1:14" x14ac:dyDescent="0.2">
      <c r="A169" s="380" t="s">
        <v>857</v>
      </c>
      <c r="B169" s="134"/>
      <c r="C169" s="134"/>
      <c r="D169" s="134"/>
      <c r="E169" s="134"/>
      <c r="F169" s="134"/>
      <c r="G169" s="134"/>
      <c r="H169" s="134"/>
      <c r="I169" s="134"/>
      <c r="J169" s="134"/>
      <c r="K169" s="134"/>
      <c r="L169" s="134"/>
      <c r="M169" s="134"/>
    </row>
    <row r="170" spans="1:14" x14ac:dyDescent="0.2">
      <c r="A170" s="134"/>
      <c r="B170" s="134"/>
      <c r="C170" s="134"/>
      <c r="D170" s="134"/>
      <c r="E170" s="134"/>
      <c r="F170" s="134"/>
      <c r="G170" s="134"/>
      <c r="H170" s="134"/>
      <c r="I170" s="134"/>
      <c r="J170" s="134"/>
      <c r="K170" s="134"/>
      <c r="L170" s="134"/>
      <c r="M170" s="134"/>
    </row>
    <row r="171" spans="1:14" x14ac:dyDescent="0.2">
      <c r="A171" s="334" t="s">
        <v>826</v>
      </c>
      <c r="B171" s="134"/>
      <c r="C171" s="134"/>
      <c r="D171" s="134"/>
      <c r="E171" s="134"/>
      <c r="F171" s="134"/>
      <c r="G171" s="134"/>
      <c r="H171" s="134"/>
      <c r="I171" s="134"/>
      <c r="J171" s="134"/>
      <c r="K171" s="134"/>
      <c r="L171" s="134"/>
      <c r="M171" s="134"/>
    </row>
    <row r="172" spans="1:14" x14ac:dyDescent="0.2">
      <c r="A172" s="134"/>
      <c r="B172" s="134"/>
      <c r="C172" s="134"/>
      <c r="D172" s="134"/>
      <c r="E172" s="134"/>
      <c r="F172" s="134"/>
      <c r="G172" s="134"/>
      <c r="H172" s="134"/>
      <c r="I172" s="134"/>
      <c r="J172" s="134"/>
      <c r="K172" s="134"/>
      <c r="L172" s="134"/>
      <c r="M172" s="134"/>
    </row>
    <row r="173" spans="1:14" x14ac:dyDescent="0.2">
      <c r="A173" s="134"/>
      <c r="B173" s="134"/>
      <c r="C173" s="134"/>
      <c r="D173" s="134"/>
      <c r="E173" s="134"/>
      <c r="F173" s="134"/>
      <c r="G173" s="134"/>
      <c r="H173" s="134"/>
      <c r="I173" s="134"/>
      <c r="J173" s="134"/>
      <c r="K173" s="134"/>
      <c r="L173" s="134"/>
      <c r="M173" s="134"/>
    </row>
    <row r="174" spans="1:14" x14ac:dyDescent="0.2">
      <c r="A174" s="134"/>
      <c r="B174" s="134"/>
      <c r="C174" s="134"/>
      <c r="D174" s="134"/>
      <c r="E174" s="134"/>
      <c r="F174" s="134"/>
      <c r="G174" s="134"/>
      <c r="H174" s="134"/>
      <c r="I174" s="134"/>
      <c r="J174" s="134"/>
      <c r="K174" s="134"/>
      <c r="L174" s="134"/>
      <c r="M174" s="134"/>
    </row>
    <row r="175" spans="1:14" x14ac:dyDescent="0.2">
      <c r="A175" s="134"/>
      <c r="B175" s="134"/>
      <c r="C175" s="134"/>
      <c r="D175" s="134"/>
      <c r="E175" s="134"/>
      <c r="F175" s="134"/>
      <c r="G175" s="134"/>
      <c r="H175" s="134"/>
      <c r="I175" s="134"/>
      <c r="J175" s="134"/>
      <c r="K175" s="134"/>
      <c r="L175" s="134"/>
      <c r="M175" s="134"/>
    </row>
    <row r="176" spans="1:14" x14ac:dyDescent="0.2">
      <c r="A176" s="134"/>
      <c r="B176" s="134"/>
      <c r="C176" s="134"/>
      <c r="D176" s="134"/>
      <c r="E176" s="134"/>
      <c r="F176" s="134"/>
      <c r="G176" s="134"/>
      <c r="H176" s="134"/>
      <c r="I176" s="134"/>
      <c r="J176" s="134"/>
      <c r="K176" s="134"/>
      <c r="L176" s="134"/>
      <c r="M176" s="134"/>
    </row>
    <row r="177" spans="1:13" x14ac:dyDescent="0.2">
      <c r="A177" s="134"/>
      <c r="B177" s="134"/>
      <c r="C177" s="134"/>
      <c r="D177" s="134"/>
      <c r="E177" s="134"/>
      <c r="F177" s="134"/>
      <c r="G177" s="134"/>
      <c r="H177" s="134"/>
      <c r="I177" s="134"/>
      <c r="J177" s="134"/>
      <c r="K177" s="134"/>
      <c r="L177" s="134"/>
      <c r="M177" s="134"/>
    </row>
    <row r="178" spans="1:13" x14ac:dyDescent="0.2">
      <c r="A178" s="134"/>
      <c r="B178" s="134"/>
      <c r="C178" s="134"/>
      <c r="D178" s="134"/>
      <c r="E178" s="134"/>
      <c r="F178" s="134"/>
      <c r="G178" s="134"/>
      <c r="H178" s="134"/>
      <c r="I178" s="134"/>
      <c r="J178" s="134"/>
      <c r="K178" s="134"/>
      <c r="L178" s="134"/>
      <c r="M178" s="134"/>
    </row>
    <row r="179" spans="1:13" x14ac:dyDescent="0.2">
      <c r="A179" s="134"/>
      <c r="B179" s="134"/>
      <c r="C179" s="134"/>
      <c r="D179" s="134"/>
      <c r="E179" s="134"/>
      <c r="F179" s="134"/>
      <c r="G179" s="134"/>
      <c r="H179" s="134"/>
      <c r="I179" s="134"/>
      <c r="J179" s="134"/>
      <c r="K179" s="134"/>
      <c r="L179" s="134"/>
      <c r="M179" s="134"/>
    </row>
    <row r="180" spans="1:13" x14ac:dyDescent="0.2">
      <c r="A180" s="134"/>
      <c r="B180" s="134"/>
      <c r="C180" s="134"/>
      <c r="D180" s="134"/>
      <c r="E180" s="134"/>
      <c r="F180" s="134"/>
      <c r="G180" s="134"/>
      <c r="H180" s="134"/>
      <c r="I180" s="134"/>
      <c r="J180" s="134"/>
      <c r="K180" s="134"/>
      <c r="L180" s="134"/>
      <c r="M180" s="134"/>
    </row>
    <row r="181" spans="1:13" x14ac:dyDescent="0.2">
      <c r="A181" s="134"/>
      <c r="B181" s="134"/>
      <c r="C181" s="134"/>
      <c r="D181" s="134"/>
      <c r="E181" s="134"/>
      <c r="F181" s="134"/>
      <c r="G181" s="134"/>
      <c r="H181" s="134"/>
      <c r="I181" s="134"/>
      <c r="J181" s="134"/>
      <c r="K181" s="134"/>
      <c r="L181" s="134"/>
      <c r="M181" s="134"/>
    </row>
    <row r="182" spans="1:13" x14ac:dyDescent="0.2">
      <c r="A182" s="134"/>
      <c r="B182" s="134"/>
      <c r="C182" s="134"/>
      <c r="D182" s="134"/>
      <c r="E182" s="134"/>
      <c r="F182" s="134"/>
      <c r="G182" s="134"/>
      <c r="H182" s="134"/>
      <c r="I182" s="134"/>
      <c r="J182" s="134"/>
      <c r="K182" s="134"/>
      <c r="L182" s="134"/>
      <c r="M182" s="134"/>
    </row>
    <row r="183" spans="1:13" x14ac:dyDescent="0.2">
      <c r="A183" s="134"/>
      <c r="B183" s="134"/>
      <c r="C183" s="134"/>
      <c r="D183" s="134"/>
      <c r="E183" s="134"/>
      <c r="F183" s="134"/>
      <c r="G183" s="134"/>
      <c r="H183" s="134"/>
      <c r="I183" s="134"/>
      <c r="J183" s="134"/>
      <c r="K183" s="134"/>
      <c r="L183" s="134"/>
      <c r="M183" s="134"/>
    </row>
    <row r="184" spans="1:13" x14ac:dyDescent="0.2">
      <c r="A184" s="134"/>
      <c r="B184" s="134"/>
      <c r="C184" s="134"/>
      <c r="D184" s="134"/>
      <c r="E184" s="134"/>
      <c r="F184" s="134"/>
      <c r="G184" s="134"/>
      <c r="H184" s="134"/>
      <c r="I184" s="134"/>
      <c r="J184" s="134"/>
      <c r="K184" s="134"/>
      <c r="L184" s="134"/>
      <c r="M184" s="134"/>
    </row>
    <row r="185" spans="1:13" x14ac:dyDescent="0.2">
      <c r="A185" s="134"/>
      <c r="B185" s="134"/>
      <c r="C185" s="134"/>
      <c r="D185" s="134"/>
      <c r="E185" s="134"/>
      <c r="F185" s="134"/>
      <c r="G185" s="134"/>
      <c r="H185" s="134"/>
      <c r="I185" s="134"/>
      <c r="J185" s="134"/>
      <c r="K185" s="134"/>
      <c r="L185" s="134"/>
      <c r="M185" s="134"/>
    </row>
    <row r="186" spans="1:13" x14ac:dyDescent="0.2">
      <c r="A186" s="134"/>
      <c r="B186" s="134"/>
      <c r="C186" s="134"/>
      <c r="D186" s="134"/>
      <c r="E186" s="134"/>
      <c r="F186" s="134"/>
      <c r="G186" s="134"/>
      <c r="H186" s="134"/>
      <c r="I186" s="134"/>
      <c r="J186" s="134"/>
      <c r="K186" s="134"/>
      <c r="L186" s="134"/>
      <c r="M186" s="134"/>
    </row>
    <row r="187" spans="1:13" x14ac:dyDescent="0.2">
      <c r="A187" s="134"/>
      <c r="B187" s="134"/>
      <c r="C187" s="134"/>
      <c r="D187" s="134"/>
      <c r="E187" s="134"/>
      <c r="F187" s="134"/>
      <c r="G187" s="134"/>
      <c r="H187" s="134"/>
      <c r="I187" s="134"/>
      <c r="J187" s="134"/>
      <c r="K187" s="134"/>
      <c r="L187" s="134"/>
      <c r="M187" s="134"/>
    </row>
    <row r="188" spans="1:13" x14ac:dyDescent="0.2">
      <c r="A188" s="134"/>
      <c r="B188" s="134"/>
      <c r="C188" s="134"/>
      <c r="D188" s="134"/>
      <c r="E188" s="134"/>
      <c r="F188" s="134"/>
      <c r="G188" s="134"/>
      <c r="H188" s="134"/>
      <c r="I188" s="134"/>
      <c r="J188" s="134"/>
      <c r="K188" s="134"/>
      <c r="L188" s="134"/>
      <c r="M188" s="134"/>
    </row>
    <row r="189" spans="1:13" x14ac:dyDescent="0.2">
      <c r="A189" s="134"/>
      <c r="B189" s="134"/>
      <c r="C189" s="134"/>
      <c r="D189" s="134"/>
      <c r="E189" s="134"/>
      <c r="F189" s="134"/>
      <c r="G189" s="134"/>
      <c r="H189" s="134"/>
      <c r="I189" s="134"/>
      <c r="J189" s="134"/>
      <c r="K189" s="134"/>
      <c r="L189" s="134"/>
      <c r="M189" s="134"/>
    </row>
    <row r="190" spans="1:13" x14ac:dyDescent="0.2">
      <c r="A190" s="134"/>
      <c r="B190" s="134"/>
      <c r="C190" s="134"/>
      <c r="D190" s="134"/>
      <c r="E190" s="134"/>
      <c r="F190" s="134"/>
      <c r="G190" s="134"/>
      <c r="H190" s="134"/>
      <c r="I190" s="134"/>
      <c r="J190" s="134"/>
      <c r="K190" s="134"/>
      <c r="L190" s="134"/>
      <c r="M190" s="134"/>
    </row>
    <row r="191" spans="1:13" x14ac:dyDescent="0.2">
      <c r="A191" s="134"/>
      <c r="B191" s="134"/>
      <c r="C191" s="134"/>
      <c r="D191" s="134"/>
      <c r="E191" s="134"/>
      <c r="F191" s="134"/>
      <c r="G191" s="134"/>
      <c r="H191" s="134"/>
      <c r="I191" s="134"/>
      <c r="J191" s="134"/>
      <c r="K191" s="134"/>
      <c r="L191" s="134"/>
      <c r="M191" s="134"/>
    </row>
    <row r="192" spans="1:13" x14ac:dyDescent="0.2">
      <c r="A192" s="134"/>
      <c r="B192" s="134"/>
      <c r="C192" s="134"/>
      <c r="D192" s="134"/>
      <c r="E192" s="134"/>
      <c r="F192" s="134"/>
      <c r="G192" s="134"/>
      <c r="H192" s="134"/>
      <c r="I192" s="134"/>
      <c r="J192" s="134"/>
      <c r="K192" s="134"/>
      <c r="L192" s="134"/>
      <c r="M192" s="134"/>
    </row>
    <row r="193" spans="1:13" x14ac:dyDescent="0.2">
      <c r="A193" s="134"/>
      <c r="B193" s="134"/>
      <c r="C193" s="134"/>
      <c r="D193" s="134"/>
      <c r="E193" s="134"/>
      <c r="F193" s="134"/>
      <c r="G193" s="134"/>
      <c r="H193" s="134"/>
      <c r="I193" s="134"/>
      <c r="J193" s="134"/>
      <c r="K193" s="134"/>
      <c r="L193" s="134"/>
      <c r="M193" s="134"/>
    </row>
    <row r="194" spans="1:13" x14ac:dyDescent="0.2">
      <c r="A194" s="134"/>
      <c r="B194" s="134"/>
      <c r="C194" s="134"/>
      <c r="D194" s="134"/>
      <c r="E194" s="134"/>
      <c r="F194" s="134"/>
      <c r="G194" s="134"/>
      <c r="H194" s="134"/>
      <c r="I194" s="134"/>
      <c r="J194" s="134"/>
      <c r="K194" s="134"/>
      <c r="L194" s="134"/>
      <c r="M194" s="134"/>
    </row>
    <row r="195" spans="1:13" x14ac:dyDescent="0.2">
      <c r="A195" s="134"/>
      <c r="B195" s="134"/>
      <c r="C195" s="134"/>
      <c r="D195" s="134"/>
      <c r="E195" s="134"/>
      <c r="F195" s="134"/>
      <c r="G195" s="134"/>
      <c r="H195" s="134"/>
      <c r="I195" s="134"/>
      <c r="J195" s="134"/>
      <c r="K195" s="134"/>
      <c r="L195" s="134"/>
      <c r="M195" s="134"/>
    </row>
    <row r="196" spans="1:13" x14ac:dyDescent="0.2">
      <c r="A196" s="134"/>
      <c r="B196" s="134"/>
      <c r="C196" s="134"/>
      <c r="D196" s="134"/>
      <c r="E196" s="134"/>
      <c r="F196" s="134"/>
      <c r="G196" s="134"/>
      <c r="H196" s="134"/>
      <c r="I196" s="134"/>
      <c r="J196" s="134"/>
      <c r="K196" s="134"/>
      <c r="L196" s="134"/>
      <c r="M196" s="134"/>
    </row>
    <row r="197" spans="1:13" x14ac:dyDescent="0.2">
      <c r="A197" s="134"/>
      <c r="B197" s="134"/>
      <c r="C197" s="134"/>
      <c r="D197" s="134"/>
      <c r="E197" s="134"/>
      <c r="F197" s="134"/>
      <c r="G197" s="134"/>
      <c r="H197" s="134"/>
      <c r="I197" s="134"/>
      <c r="J197" s="134"/>
      <c r="K197" s="134"/>
      <c r="L197" s="134"/>
      <c r="M197" s="134"/>
    </row>
    <row r="198" spans="1:13" x14ac:dyDescent="0.2">
      <c r="A198" s="134"/>
      <c r="B198" s="134"/>
      <c r="C198" s="134"/>
      <c r="D198" s="134"/>
      <c r="E198" s="134"/>
      <c r="F198" s="134"/>
      <c r="G198" s="134"/>
      <c r="H198" s="134"/>
      <c r="I198" s="134"/>
      <c r="J198" s="134"/>
      <c r="K198" s="134"/>
      <c r="L198" s="134"/>
      <c r="M198" s="134"/>
    </row>
    <row r="199" spans="1:13" x14ac:dyDescent="0.2">
      <c r="A199" s="134"/>
      <c r="B199" s="134"/>
      <c r="C199" s="134"/>
      <c r="D199" s="134"/>
      <c r="E199" s="134"/>
      <c r="F199" s="134"/>
      <c r="G199" s="134"/>
      <c r="H199" s="134"/>
      <c r="I199" s="134"/>
      <c r="J199" s="134"/>
      <c r="K199" s="134"/>
      <c r="L199" s="134"/>
      <c r="M199" s="134"/>
    </row>
    <row r="200" spans="1:13" x14ac:dyDescent="0.2">
      <c r="A200" s="134"/>
      <c r="B200" s="134"/>
      <c r="C200" s="134"/>
      <c r="D200" s="134"/>
      <c r="E200" s="134"/>
      <c r="F200" s="134"/>
      <c r="G200" s="134"/>
      <c r="H200" s="134"/>
      <c r="I200" s="134"/>
      <c r="J200" s="134"/>
      <c r="K200" s="134"/>
      <c r="L200" s="134"/>
      <c r="M200" s="134"/>
    </row>
    <row r="201" spans="1:13" x14ac:dyDescent="0.2">
      <c r="A201" s="134"/>
      <c r="B201" s="134"/>
      <c r="C201" s="134"/>
      <c r="D201" s="134"/>
      <c r="E201" s="134"/>
      <c r="F201" s="134"/>
      <c r="G201" s="134"/>
      <c r="H201" s="134"/>
      <c r="I201" s="134"/>
      <c r="J201" s="134"/>
      <c r="K201" s="134"/>
      <c r="L201" s="134"/>
      <c r="M201" s="134"/>
    </row>
    <row r="202" spans="1:13" x14ac:dyDescent="0.2">
      <c r="A202" s="134"/>
      <c r="B202" s="134"/>
      <c r="C202" s="134"/>
      <c r="D202" s="134"/>
      <c r="E202" s="134"/>
      <c r="F202" s="134"/>
      <c r="G202" s="134"/>
      <c r="H202" s="134"/>
      <c r="I202" s="134"/>
      <c r="J202" s="134"/>
      <c r="K202" s="134"/>
      <c r="L202" s="134"/>
      <c r="M202" s="134"/>
    </row>
    <row r="203" spans="1:13" x14ac:dyDescent="0.2">
      <c r="A203" s="134"/>
      <c r="B203" s="134"/>
      <c r="C203" s="134"/>
      <c r="D203" s="134"/>
      <c r="E203" s="134"/>
      <c r="F203" s="134"/>
      <c r="G203" s="134"/>
      <c r="H203" s="134"/>
      <c r="I203" s="134"/>
      <c r="J203" s="134"/>
      <c r="K203" s="134"/>
      <c r="L203" s="134"/>
      <c r="M203" s="134"/>
    </row>
    <row r="204" spans="1:13" x14ac:dyDescent="0.2">
      <c r="A204" s="134"/>
      <c r="B204" s="134"/>
      <c r="C204" s="134"/>
      <c r="D204" s="134"/>
      <c r="E204" s="134"/>
      <c r="F204" s="134"/>
      <c r="G204" s="134"/>
      <c r="H204" s="134"/>
      <c r="I204" s="134"/>
      <c r="J204" s="134"/>
      <c r="K204" s="134"/>
      <c r="L204" s="134"/>
      <c r="M204" s="134"/>
    </row>
    <row r="205" spans="1:13" x14ac:dyDescent="0.2">
      <c r="A205" s="134"/>
      <c r="B205" s="134"/>
      <c r="C205" s="134"/>
      <c r="D205" s="134"/>
      <c r="E205" s="134"/>
      <c r="F205" s="134"/>
      <c r="G205" s="134"/>
      <c r="H205" s="134"/>
      <c r="I205" s="134"/>
      <c r="J205" s="134"/>
      <c r="K205" s="134"/>
      <c r="L205" s="134"/>
      <c r="M205" s="134"/>
    </row>
    <row r="206" spans="1:13" x14ac:dyDescent="0.2">
      <c r="A206" s="134"/>
      <c r="B206" s="134"/>
      <c r="C206" s="134"/>
      <c r="D206" s="134"/>
      <c r="E206" s="134"/>
      <c r="F206" s="134"/>
      <c r="G206" s="134"/>
      <c r="H206" s="134"/>
      <c r="I206" s="134"/>
      <c r="J206" s="134"/>
      <c r="K206" s="134"/>
      <c r="L206" s="134"/>
      <c r="M206" s="134"/>
    </row>
    <row r="207" spans="1:13" x14ac:dyDescent="0.2">
      <c r="A207" s="134"/>
      <c r="B207" s="134"/>
      <c r="C207" s="134"/>
      <c r="D207" s="134"/>
      <c r="E207" s="134"/>
      <c r="F207" s="134"/>
      <c r="G207" s="134"/>
      <c r="H207" s="134"/>
      <c r="I207" s="134"/>
      <c r="J207" s="134"/>
      <c r="K207" s="134"/>
      <c r="L207" s="134"/>
      <c r="M207" s="134"/>
    </row>
    <row r="208" spans="1:13" x14ac:dyDescent="0.2">
      <c r="A208" s="134"/>
      <c r="B208" s="134"/>
      <c r="C208" s="134"/>
      <c r="D208" s="134"/>
      <c r="E208" s="134"/>
      <c r="F208" s="134"/>
      <c r="G208" s="134"/>
      <c r="H208" s="134"/>
      <c r="I208" s="134"/>
      <c r="J208" s="134"/>
      <c r="K208" s="134"/>
      <c r="L208" s="134"/>
      <c r="M208" s="134"/>
    </row>
    <row r="209" spans="1:13" x14ac:dyDescent="0.2">
      <c r="A209" s="134"/>
      <c r="B209" s="134"/>
      <c r="C209" s="134"/>
      <c r="D209" s="134"/>
      <c r="E209" s="134"/>
      <c r="F209" s="134"/>
      <c r="G209" s="134"/>
      <c r="H209" s="134"/>
      <c r="I209" s="134"/>
      <c r="J209" s="134"/>
      <c r="K209" s="134"/>
      <c r="L209" s="134"/>
      <c r="M209" s="134"/>
    </row>
    <row r="210" spans="1:13" x14ac:dyDescent="0.2">
      <c r="A210" s="134"/>
      <c r="B210" s="134"/>
      <c r="C210" s="134"/>
      <c r="D210" s="134"/>
      <c r="E210" s="134"/>
      <c r="F210" s="134"/>
      <c r="G210" s="134"/>
      <c r="H210" s="134"/>
      <c r="I210" s="134"/>
      <c r="J210" s="134"/>
      <c r="K210" s="134"/>
      <c r="L210" s="134"/>
      <c r="M210" s="134"/>
    </row>
    <row r="211" spans="1:13" x14ac:dyDescent="0.2">
      <c r="A211" s="134"/>
      <c r="B211" s="134"/>
      <c r="C211" s="134"/>
      <c r="D211" s="134"/>
      <c r="E211" s="134"/>
      <c r="F211" s="134"/>
      <c r="G211" s="134"/>
      <c r="H211" s="134"/>
      <c r="I211" s="134"/>
      <c r="J211" s="134"/>
      <c r="K211" s="134"/>
      <c r="L211" s="134"/>
      <c r="M211" s="134"/>
    </row>
    <row r="212" spans="1:13" x14ac:dyDescent="0.2">
      <c r="A212" s="134"/>
      <c r="B212" s="134"/>
      <c r="C212" s="134"/>
      <c r="D212" s="134"/>
      <c r="E212" s="134"/>
      <c r="F212" s="134"/>
      <c r="G212" s="134"/>
      <c r="H212" s="134"/>
      <c r="I212" s="134"/>
      <c r="J212" s="134"/>
      <c r="K212" s="134"/>
      <c r="L212" s="134"/>
      <c r="M212" s="134"/>
    </row>
    <row r="213" spans="1:13" x14ac:dyDescent="0.2">
      <c r="A213" s="134"/>
      <c r="B213" s="134"/>
      <c r="C213" s="134"/>
      <c r="D213" s="134"/>
      <c r="E213" s="134"/>
      <c r="F213" s="134"/>
      <c r="G213" s="134"/>
      <c r="H213" s="134"/>
      <c r="I213" s="134"/>
      <c r="J213" s="134"/>
      <c r="K213" s="134"/>
      <c r="L213" s="134"/>
      <c r="M213" s="134"/>
    </row>
    <row r="214" spans="1:13" x14ac:dyDescent="0.2">
      <c r="A214" s="134"/>
      <c r="B214" s="134"/>
      <c r="C214" s="134"/>
      <c r="D214" s="134"/>
      <c r="E214" s="134"/>
      <c r="F214" s="134"/>
      <c r="G214" s="134"/>
      <c r="H214" s="134"/>
      <c r="I214" s="134"/>
      <c r="J214" s="134"/>
      <c r="K214" s="134"/>
      <c r="L214" s="134"/>
      <c r="M214" s="134"/>
    </row>
    <row r="215" spans="1:13" x14ac:dyDescent="0.2">
      <c r="A215" s="134"/>
      <c r="B215" s="134"/>
      <c r="C215" s="134"/>
      <c r="D215" s="134"/>
      <c r="E215" s="134"/>
      <c r="F215" s="134"/>
      <c r="G215" s="134"/>
      <c r="H215" s="134"/>
      <c r="I215" s="134"/>
      <c r="J215" s="134"/>
      <c r="K215" s="134"/>
      <c r="L215" s="134"/>
      <c r="M215" s="134"/>
    </row>
    <row r="216" spans="1:13" x14ac:dyDescent="0.2">
      <c r="A216" s="134"/>
      <c r="B216" s="134"/>
      <c r="C216" s="134"/>
      <c r="D216" s="134"/>
      <c r="E216" s="134"/>
      <c r="F216" s="134"/>
      <c r="G216" s="134"/>
      <c r="H216" s="134"/>
      <c r="I216" s="134"/>
      <c r="J216" s="134"/>
      <c r="K216" s="134"/>
      <c r="L216" s="134"/>
      <c r="M216" s="134"/>
    </row>
    <row r="217" spans="1:13" x14ac:dyDescent="0.2">
      <c r="A217" s="134"/>
      <c r="B217" s="134"/>
      <c r="C217" s="134"/>
      <c r="D217" s="134"/>
      <c r="E217" s="134"/>
      <c r="F217" s="134"/>
      <c r="G217" s="134"/>
      <c r="H217" s="134"/>
      <c r="I217" s="134"/>
      <c r="J217" s="134"/>
      <c r="K217" s="134"/>
      <c r="L217" s="134"/>
      <c r="M217" s="134"/>
    </row>
    <row r="218" spans="1:13" x14ac:dyDescent="0.2">
      <c r="A218" s="134"/>
      <c r="B218" s="134"/>
      <c r="C218" s="134"/>
      <c r="D218" s="134"/>
      <c r="E218" s="134"/>
      <c r="F218" s="134"/>
      <c r="G218" s="134"/>
      <c r="H218" s="134"/>
      <c r="I218" s="134"/>
      <c r="J218" s="134"/>
      <c r="K218" s="134"/>
      <c r="L218" s="134"/>
      <c r="M218" s="134"/>
    </row>
    <row r="219" spans="1:13" x14ac:dyDescent="0.2">
      <c r="A219" s="134"/>
      <c r="B219" s="134"/>
      <c r="C219" s="134"/>
      <c r="D219" s="134"/>
      <c r="E219" s="134"/>
      <c r="F219" s="134"/>
      <c r="G219" s="134"/>
      <c r="H219" s="134"/>
      <c r="I219" s="134"/>
      <c r="J219" s="134"/>
      <c r="K219" s="134"/>
      <c r="L219" s="134"/>
      <c r="M219" s="134"/>
    </row>
    <row r="220" spans="1:13" x14ac:dyDescent="0.2">
      <c r="A220" s="134"/>
      <c r="B220" s="134"/>
      <c r="C220" s="134"/>
      <c r="D220" s="134"/>
      <c r="E220" s="134"/>
      <c r="F220" s="134"/>
      <c r="G220" s="134"/>
      <c r="H220" s="134"/>
      <c r="I220" s="134"/>
      <c r="J220" s="134"/>
      <c r="K220" s="134"/>
      <c r="L220" s="134"/>
      <c r="M220" s="134"/>
    </row>
    <row r="221" spans="1:13" x14ac:dyDescent="0.2">
      <c r="A221" s="134"/>
      <c r="B221" s="134"/>
      <c r="C221" s="134"/>
      <c r="D221" s="134"/>
      <c r="E221" s="134"/>
      <c r="F221" s="134"/>
      <c r="G221" s="134"/>
      <c r="H221" s="134"/>
      <c r="I221" s="134"/>
      <c r="J221" s="134"/>
      <c r="K221" s="134"/>
      <c r="L221" s="134"/>
      <c r="M221" s="134"/>
    </row>
    <row r="222" spans="1:13" x14ac:dyDescent="0.2">
      <c r="A222" s="134"/>
      <c r="B222" s="134"/>
      <c r="C222" s="134"/>
      <c r="D222" s="134"/>
      <c r="E222" s="134"/>
      <c r="F222" s="134"/>
      <c r="G222" s="134"/>
      <c r="H222" s="134"/>
      <c r="I222" s="134"/>
      <c r="J222" s="134"/>
      <c r="K222" s="134"/>
      <c r="L222" s="134"/>
      <c r="M222" s="134"/>
    </row>
    <row r="223" spans="1:13" x14ac:dyDescent="0.2">
      <c r="A223" s="134"/>
      <c r="B223" s="134"/>
      <c r="C223" s="134"/>
      <c r="D223" s="134"/>
      <c r="E223" s="134"/>
      <c r="F223" s="134"/>
      <c r="G223" s="134"/>
      <c r="H223" s="134"/>
      <c r="I223" s="134"/>
      <c r="J223" s="134"/>
      <c r="K223" s="134"/>
      <c r="L223" s="134"/>
      <c r="M223" s="134"/>
    </row>
    <row r="224" spans="1:13" x14ac:dyDescent="0.2">
      <c r="A224" s="134"/>
      <c r="B224" s="134"/>
      <c r="C224" s="134"/>
      <c r="D224" s="134"/>
      <c r="E224" s="134"/>
      <c r="F224" s="134"/>
      <c r="G224" s="134"/>
      <c r="H224" s="134"/>
      <c r="I224" s="134"/>
      <c r="J224" s="134"/>
      <c r="K224" s="134"/>
      <c r="L224" s="134"/>
      <c r="M224" s="134"/>
    </row>
    <row r="225" spans="1:13" x14ac:dyDescent="0.2">
      <c r="A225" s="134"/>
      <c r="B225" s="134"/>
      <c r="C225" s="134"/>
      <c r="D225" s="134"/>
      <c r="E225" s="134"/>
      <c r="F225" s="134"/>
      <c r="G225" s="134"/>
      <c r="H225" s="134"/>
      <c r="I225" s="134"/>
      <c r="J225" s="134"/>
      <c r="K225" s="134"/>
      <c r="L225" s="134"/>
      <c r="M225" s="134"/>
    </row>
    <row r="226" spans="1:13" x14ac:dyDescent="0.2">
      <c r="A226" s="134"/>
      <c r="B226" s="134"/>
      <c r="C226" s="134"/>
      <c r="D226" s="134"/>
      <c r="E226" s="134"/>
      <c r="F226" s="134"/>
      <c r="G226" s="134"/>
      <c r="H226" s="134"/>
      <c r="I226" s="134"/>
      <c r="J226" s="134"/>
      <c r="K226" s="134"/>
      <c r="L226" s="134"/>
      <c r="M226" s="134"/>
    </row>
    <row r="227" spans="1:13" x14ac:dyDescent="0.2">
      <c r="A227" s="134"/>
      <c r="B227" s="134"/>
      <c r="C227" s="134"/>
      <c r="D227" s="134"/>
      <c r="E227" s="134"/>
      <c r="F227" s="134"/>
      <c r="G227" s="134"/>
      <c r="H227" s="134"/>
      <c r="I227" s="134"/>
      <c r="J227" s="134"/>
      <c r="K227" s="134"/>
      <c r="L227" s="134"/>
      <c r="M227" s="134"/>
    </row>
    <row r="228" spans="1:13" x14ac:dyDescent="0.2">
      <c r="A228" s="134"/>
      <c r="B228" s="134"/>
      <c r="C228" s="134"/>
      <c r="D228" s="134"/>
      <c r="E228" s="134"/>
      <c r="F228" s="134"/>
      <c r="G228" s="134"/>
      <c r="H228" s="134"/>
      <c r="I228" s="134"/>
      <c r="J228" s="134"/>
      <c r="K228" s="134"/>
      <c r="L228" s="134"/>
      <c r="M228" s="134"/>
    </row>
    <row r="229" spans="1:13" x14ac:dyDescent="0.2">
      <c r="A229" s="134"/>
      <c r="B229" s="134"/>
      <c r="C229" s="134"/>
      <c r="D229" s="134"/>
      <c r="E229" s="134"/>
      <c r="F229" s="134"/>
      <c r="G229" s="134"/>
      <c r="H229" s="134"/>
      <c r="I229" s="134"/>
      <c r="J229" s="134"/>
      <c r="K229" s="134"/>
      <c r="L229" s="134"/>
      <c r="M229" s="134"/>
    </row>
    <row r="230" spans="1:13" x14ac:dyDescent="0.2">
      <c r="A230" s="134"/>
      <c r="B230" s="134"/>
      <c r="C230" s="134"/>
      <c r="D230" s="134"/>
      <c r="E230" s="134"/>
      <c r="F230" s="134"/>
      <c r="G230" s="134"/>
      <c r="H230" s="134"/>
      <c r="I230" s="134"/>
      <c r="J230" s="134"/>
      <c r="K230" s="134"/>
      <c r="L230" s="134"/>
      <c r="M230" s="134"/>
    </row>
    <row r="231" spans="1:13" x14ac:dyDescent="0.2">
      <c r="A231" s="134"/>
      <c r="B231" s="134"/>
      <c r="C231" s="134"/>
      <c r="D231" s="134"/>
      <c r="E231" s="134"/>
      <c r="F231" s="134"/>
      <c r="G231" s="134"/>
      <c r="H231" s="134"/>
      <c r="I231" s="134"/>
      <c r="J231" s="134"/>
      <c r="K231" s="134"/>
      <c r="L231" s="134"/>
      <c r="M231" s="134"/>
    </row>
    <row r="232" spans="1:13" x14ac:dyDescent="0.2">
      <c r="A232" s="134"/>
      <c r="B232" s="134"/>
      <c r="C232" s="134"/>
      <c r="D232" s="134"/>
      <c r="E232" s="134"/>
      <c r="F232" s="134"/>
      <c r="G232" s="134"/>
      <c r="H232" s="134"/>
      <c r="I232" s="134"/>
      <c r="J232" s="134"/>
      <c r="K232" s="134"/>
      <c r="L232" s="134"/>
      <c r="M232" s="134"/>
    </row>
    <row r="233" spans="1:13" x14ac:dyDescent="0.2">
      <c r="A233" s="134"/>
      <c r="B233" s="134"/>
      <c r="C233" s="134"/>
      <c r="D233" s="134"/>
      <c r="E233" s="134"/>
      <c r="F233" s="134"/>
      <c r="G233" s="134"/>
      <c r="H233" s="134"/>
      <c r="I233" s="134"/>
      <c r="J233" s="134"/>
      <c r="K233" s="134"/>
      <c r="L233" s="134"/>
      <c r="M233" s="134"/>
    </row>
    <row r="234" spans="1:13" x14ac:dyDescent="0.2">
      <c r="A234" s="134"/>
      <c r="B234" s="134"/>
      <c r="C234" s="134"/>
      <c r="D234" s="134"/>
      <c r="E234" s="134"/>
      <c r="F234" s="134"/>
      <c r="G234" s="134"/>
      <c r="H234" s="134"/>
      <c r="I234" s="134"/>
      <c r="J234" s="134"/>
      <c r="K234" s="134"/>
      <c r="L234" s="134"/>
      <c r="M234" s="134"/>
    </row>
    <row r="235" spans="1:13" x14ac:dyDescent="0.2">
      <c r="A235" s="134"/>
      <c r="B235" s="134"/>
      <c r="C235" s="134"/>
      <c r="D235" s="134"/>
      <c r="E235" s="134"/>
      <c r="F235" s="134"/>
      <c r="G235" s="134"/>
      <c r="H235" s="134"/>
      <c r="I235" s="134"/>
      <c r="J235" s="134"/>
      <c r="K235" s="134"/>
      <c r="L235" s="134"/>
      <c r="M235" s="134"/>
    </row>
    <row r="236" spans="1:13" x14ac:dyDescent="0.2">
      <c r="A236" s="134"/>
      <c r="B236" s="134"/>
      <c r="C236" s="134"/>
      <c r="D236" s="134"/>
      <c r="E236" s="134"/>
      <c r="F236" s="134"/>
      <c r="G236" s="134"/>
      <c r="H236" s="134"/>
      <c r="I236" s="134"/>
      <c r="J236" s="134"/>
      <c r="K236" s="134"/>
      <c r="L236" s="134"/>
      <c r="M236" s="134"/>
    </row>
    <row r="237" spans="1:13" x14ac:dyDescent="0.2">
      <c r="A237" s="134"/>
      <c r="B237" s="134"/>
      <c r="C237" s="134"/>
      <c r="D237" s="134"/>
      <c r="E237" s="134"/>
      <c r="F237" s="134"/>
      <c r="G237" s="134"/>
      <c r="H237" s="134"/>
      <c r="I237" s="134"/>
      <c r="J237" s="134"/>
      <c r="K237" s="134"/>
      <c r="L237" s="134"/>
      <c r="M237" s="134"/>
    </row>
    <row r="238" spans="1:13" x14ac:dyDescent="0.2">
      <c r="A238" s="134"/>
      <c r="B238" s="134"/>
      <c r="C238" s="134"/>
      <c r="D238" s="134"/>
      <c r="E238" s="134"/>
      <c r="F238" s="134"/>
      <c r="G238" s="134"/>
      <c r="H238" s="134"/>
      <c r="I238" s="134"/>
      <c r="J238" s="134"/>
      <c r="K238" s="134"/>
      <c r="L238" s="134"/>
      <c r="M238" s="134"/>
    </row>
    <row r="239" spans="1:13" x14ac:dyDescent="0.2">
      <c r="A239" s="134"/>
      <c r="B239" s="134"/>
      <c r="C239" s="134"/>
      <c r="D239" s="134"/>
      <c r="E239" s="134"/>
      <c r="F239" s="134"/>
      <c r="G239" s="134"/>
      <c r="H239" s="134"/>
      <c r="I239" s="134"/>
      <c r="J239" s="134"/>
      <c r="K239" s="134"/>
      <c r="L239" s="134"/>
      <c r="M239" s="134"/>
    </row>
    <row r="240" spans="1:13" x14ac:dyDescent="0.2">
      <c r="A240" s="134"/>
      <c r="B240" s="134"/>
      <c r="C240" s="134"/>
      <c r="D240" s="134"/>
      <c r="E240" s="134"/>
      <c r="F240" s="134"/>
      <c r="G240" s="134"/>
      <c r="H240" s="134"/>
      <c r="I240" s="134"/>
      <c r="J240" s="134"/>
      <c r="K240" s="134"/>
      <c r="L240" s="134"/>
      <c r="M240" s="134"/>
    </row>
    <row r="241" spans="1:13" x14ac:dyDescent="0.2">
      <c r="A241" s="134"/>
      <c r="B241" s="134"/>
      <c r="C241" s="134"/>
      <c r="D241" s="134"/>
      <c r="E241" s="134"/>
      <c r="F241" s="134"/>
      <c r="G241" s="134"/>
      <c r="H241" s="134"/>
      <c r="I241" s="134"/>
      <c r="J241" s="134"/>
      <c r="K241" s="134"/>
      <c r="L241" s="134"/>
      <c r="M241" s="134"/>
    </row>
    <row r="242" spans="1:13" x14ac:dyDescent="0.2">
      <c r="A242" s="134"/>
      <c r="B242" s="134"/>
      <c r="C242" s="134"/>
      <c r="D242" s="134"/>
      <c r="E242" s="134"/>
      <c r="F242" s="134"/>
      <c r="G242" s="134"/>
      <c r="H242" s="134"/>
      <c r="I242" s="134"/>
      <c r="J242" s="134"/>
      <c r="K242" s="134"/>
      <c r="L242" s="134"/>
      <c r="M242" s="134"/>
    </row>
    <row r="243" spans="1:13" x14ac:dyDescent="0.2">
      <c r="A243" s="134"/>
      <c r="B243" s="134"/>
      <c r="C243" s="134"/>
      <c r="D243" s="134"/>
      <c r="E243" s="134"/>
      <c r="F243" s="134"/>
      <c r="G243" s="134"/>
      <c r="H243" s="134"/>
      <c r="I243" s="134"/>
      <c r="J243" s="134"/>
      <c r="K243" s="134"/>
      <c r="L243" s="134"/>
      <c r="M243" s="134"/>
    </row>
    <row r="244" spans="1:13" x14ac:dyDescent="0.2">
      <c r="A244" s="134"/>
      <c r="B244" s="134"/>
      <c r="C244" s="134"/>
      <c r="D244" s="134"/>
      <c r="E244" s="134"/>
      <c r="F244" s="134"/>
      <c r="G244" s="134"/>
      <c r="H244" s="134"/>
      <c r="I244" s="134"/>
      <c r="J244" s="134"/>
      <c r="K244" s="134"/>
      <c r="L244" s="134"/>
      <c r="M244" s="134"/>
    </row>
    <row r="245" spans="1:13" x14ac:dyDescent="0.2">
      <c r="A245" s="134"/>
      <c r="B245" s="134"/>
      <c r="C245" s="134"/>
      <c r="D245" s="134"/>
      <c r="E245" s="134"/>
      <c r="F245" s="134"/>
      <c r="G245" s="134"/>
      <c r="H245" s="134"/>
      <c r="I245" s="134"/>
      <c r="J245" s="134"/>
      <c r="K245" s="134"/>
      <c r="L245" s="134"/>
      <c r="M245" s="134"/>
    </row>
    <row r="246" spans="1:13" x14ac:dyDescent="0.2">
      <c r="A246" s="134"/>
      <c r="B246" s="134"/>
      <c r="C246" s="134"/>
      <c r="D246" s="134"/>
      <c r="E246" s="134"/>
      <c r="F246" s="134"/>
      <c r="G246" s="134"/>
      <c r="H246" s="134"/>
      <c r="I246" s="134"/>
      <c r="J246" s="134"/>
      <c r="K246" s="134"/>
      <c r="L246" s="134"/>
      <c r="M246" s="134"/>
    </row>
    <row r="247" spans="1:13" x14ac:dyDescent="0.2">
      <c r="A247" s="134"/>
      <c r="B247" s="134"/>
      <c r="C247" s="134"/>
      <c r="D247" s="134"/>
      <c r="E247" s="134"/>
      <c r="F247" s="134"/>
      <c r="G247" s="134"/>
      <c r="H247" s="134"/>
      <c r="I247" s="134"/>
      <c r="J247" s="134"/>
      <c r="K247" s="134"/>
      <c r="L247" s="134"/>
      <c r="M247" s="134"/>
    </row>
    <row r="248" spans="1:13" x14ac:dyDescent="0.2">
      <c r="A248" s="134"/>
      <c r="B248" s="134"/>
      <c r="C248" s="134"/>
      <c r="D248" s="134"/>
      <c r="E248" s="134"/>
      <c r="F248" s="134"/>
      <c r="G248" s="134"/>
      <c r="H248" s="134"/>
      <c r="I248" s="134"/>
      <c r="J248" s="134"/>
      <c r="K248" s="134"/>
      <c r="L248" s="134"/>
      <c r="M248" s="134"/>
    </row>
    <row r="249" spans="1:13" x14ac:dyDescent="0.2">
      <c r="A249" s="134"/>
      <c r="B249" s="134"/>
      <c r="C249" s="134"/>
      <c r="D249" s="134"/>
      <c r="E249" s="134"/>
      <c r="F249" s="134"/>
      <c r="G249" s="134"/>
      <c r="H249" s="134"/>
      <c r="I249" s="134"/>
      <c r="J249" s="134"/>
      <c r="K249" s="134"/>
      <c r="L249" s="134"/>
      <c r="M249" s="134"/>
    </row>
    <row r="250" spans="1:13" x14ac:dyDescent="0.2">
      <c r="A250" s="134"/>
      <c r="B250" s="134"/>
      <c r="C250" s="134"/>
      <c r="D250" s="134"/>
      <c r="E250" s="134"/>
      <c r="F250" s="134"/>
      <c r="G250" s="134"/>
      <c r="H250" s="134"/>
      <c r="I250" s="134"/>
      <c r="J250" s="134"/>
      <c r="K250" s="134"/>
      <c r="L250" s="134"/>
      <c r="M250" s="134"/>
    </row>
    <row r="251" spans="1:13" x14ac:dyDescent="0.2">
      <c r="A251" s="134"/>
      <c r="B251" s="134"/>
      <c r="C251" s="134"/>
      <c r="D251" s="134"/>
      <c r="E251" s="134"/>
      <c r="F251" s="134"/>
      <c r="G251" s="134"/>
      <c r="H251" s="134"/>
      <c r="I251" s="134"/>
      <c r="J251" s="134"/>
      <c r="K251" s="134"/>
      <c r="L251" s="134"/>
      <c r="M251" s="134"/>
    </row>
    <row r="252" spans="1:13" x14ac:dyDescent="0.2">
      <c r="A252" s="134"/>
      <c r="B252" s="134"/>
      <c r="C252" s="134"/>
      <c r="D252" s="134"/>
      <c r="E252" s="134"/>
      <c r="F252" s="134"/>
      <c r="G252" s="134"/>
      <c r="H252" s="134"/>
      <c r="I252" s="134"/>
      <c r="J252" s="134"/>
      <c r="K252" s="134"/>
      <c r="L252" s="134"/>
      <c r="M252" s="134"/>
    </row>
    <row r="253" spans="1:13" x14ac:dyDescent="0.2">
      <c r="A253" s="134"/>
      <c r="B253" s="134"/>
      <c r="C253" s="134"/>
      <c r="D253" s="134"/>
      <c r="E253" s="134"/>
      <c r="F253" s="134"/>
      <c r="G253" s="134"/>
      <c r="H253" s="134"/>
      <c r="I253" s="134"/>
      <c r="J253" s="134"/>
      <c r="K253" s="134"/>
      <c r="L253" s="134"/>
      <c r="M253" s="134"/>
    </row>
    <row r="254" spans="1:13" x14ac:dyDescent="0.2">
      <c r="A254" s="134"/>
      <c r="B254" s="134"/>
      <c r="C254" s="134"/>
      <c r="D254" s="134"/>
      <c r="E254" s="134"/>
      <c r="F254" s="134"/>
      <c r="G254" s="134"/>
      <c r="H254" s="134"/>
      <c r="I254" s="134"/>
      <c r="J254" s="134"/>
      <c r="K254" s="134"/>
      <c r="L254" s="134"/>
      <c r="M254" s="134"/>
    </row>
    <row r="255" spans="1:13" x14ac:dyDescent="0.2">
      <c r="A255" s="134"/>
      <c r="B255" s="134"/>
      <c r="C255" s="134"/>
      <c r="D255" s="134"/>
      <c r="E255" s="134"/>
      <c r="F255" s="134"/>
      <c r="G255" s="134"/>
      <c r="H255" s="134"/>
      <c r="I255" s="134"/>
      <c r="J255" s="134"/>
      <c r="K255" s="134"/>
      <c r="L255" s="134"/>
      <c r="M255" s="134"/>
    </row>
    <row r="256" spans="1:13" x14ac:dyDescent="0.2">
      <c r="A256" s="134"/>
      <c r="B256" s="134"/>
      <c r="C256" s="134"/>
      <c r="D256" s="134"/>
      <c r="E256" s="134"/>
      <c r="F256" s="134"/>
      <c r="G256" s="134"/>
      <c r="H256" s="134"/>
      <c r="I256" s="134"/>
      <c r="J256" s="134"/>
      <c r="K256" s="134"/>
      <c r="L256" s="134"/>
      <c r="M256" s="134"/>
    </row>
    <row r="257" spans="1:13" x14ac:dyDescent="0.2">
      <c r="A257" s="134"/>
      <c r="B257" s="134"/>
      <c r="C257" s="134"/>
      <c r="D257" s="134"/>
      <c r="E257" s="134"/>
      <c r="F257" s="134"/>
      <c r="G257" s="134"/>
      <c r="H257" s="134"/>
      <c r="I257" s="134"/>
      <c r="J257" s="134"/>
      <c r="K257" s="134"/>
      <c r="L257" s="134"/>
      <c r="M257" s="134"/>
    </row>
    <row r="258" spans="1:13" x14ac:dyDescent="0.2">
      <c r="A258" s="134"/>
      <c r="B258" s="134"/>
      <c r="C258" s="134"/>
      <c r="D258" s="134"/>
      <c r="E258" s="134"/>
      <c r="F258" s="134"/>
      <c r="G258" s="134"/>
      <c r="H258" s="134"/>
      <c r="I258" s="134"/>
      <c r="J258" s="134"/>
      <c r="K258" s="134"/>
      <c r="L258" s="134"/>
      <c r="M258" s="134"/>
    </row>
    <row r="259" spans="1:13" x14ac:dyDescent="0.2">
      <c r="A259" s="134"/>
      <c r="B259" s="134"/>
      <c r="C259" s="134"/>
      <c r="D259" s="134"/>
      <c r="E259" s="134"/>
      <c r="F259" s="134"/>
      <c r="G259" s="134"/>
      <c r="H259" s="134"/>
      <c r="I259" s="134"/>
      <c r="J259" s="134"/>
      <c r="K259" s="134"/>
      <c r="L259" s="134"/>
      <c r="M259" s="134"/>
    </row>
    <row r="260" spans="1:13" x14ac:dyDescent="0.2">
      <c r="A260" s="134"/>
      <c r="B260" s="134"/>
      <c r="C260" s="134"/>
      <c r="D260" s="134"/>
      <c r="E260" s="134"/>
      <c r="F260" s="134"/>
      <c r="G260" s="134"/>
      <c r="H260" s="134"/>
      <c r="I260" s="134"/>
      <c r="J260" s="134"/>
      <c r="K260" s="134"/>
      <c r="L260" s="134"/>
      <c r="M260" s="134"/>
    </row>
    <row r="261" spans="1:13" x14ac:dyDescent="0.2">
      <c r="A261" s="134"/>
      <c r="B261" s="134"/>
      <c r="C261" s="134"/>
      <c r="D261" s="134"/>
      <c r="E261" s="134"/>
      <c r="F261" s="134"/>
      <c r="G261" s="134"/>
      <c r="H261" s="134"/>
      <c r="I261" s="134"/>
      <c r="J261" s="134"/>
      <c r="K261" s="134"/>
      <c r="L261" s="134"/>
      <c r="M261" s="134"/>
    </row>
    <row r="262" spans="1:13" x14ac:dyDescent="0.2">
      <c r="A262" s="134"/>
      <c r="B262" s="134"/>
      <c r="C262" s="134"/>
      <c r="D262" s="134"/>
      <c r="E262" s="134"/>
      <c r="F262" s="134"/>
      <c r="G262" s="134"/>
      <c r="H262" s="134"/>
      <c r="I262" s="134"/>
      <c r="J262" s="134"/>
      <c r="K262" s="134"/>
      <c r="L262" s="134"/>
      <c r="M262" s="134"/>
    </row>
    <row r="263" spans="1:13" x14ac:dyDescent="0.2">
      <c r="A263" s="134"/>
      <c r="B263" s="134"/>
      <c r="C263" s="134"/>
      <c r="D263" s="134"/>
      <c r="E263" s="134"/>
      <c r="F263" s="134"/>
      <c r="G263" s="134"/>
      <c r="H263" s="134"/>
      <c r="I263" s="134"/>
      <c r="J263" s="134"/>
      <c r="K263" s="134"/>
      <c r="L263" s="134"/>
      <c r="M263" s="134"/>
    </row>
    <row r="264" spans="1:13" x14ac:dyDescent="0.2">
      <c r="A264" s="134"/>
      <c r="B264" s="134"/>
      <c r="C264" s="134"/>
      <c r="D264" s="134"/>
      <c r="E264" s="134"/>
      <c r="F264" s="134"/>
      <c r="G264" s="134"/>
      <c r="H264" s="134"/>
      <c r="I264" s="134"/>
      <c r="J264" s="134"/>
      <c r="K264" s="134"/>
      <c r="L264" s="134"/>
      <c r="M264" s="134"/>
    </row>
    <row r="265" spans="1:13" x14ac:dyDescent="0.2">
      <c r="A265" s="134"/>
      <c r="B265" s="134"/>
      <c r="C265" s="134"/>
      <c r="D265" s="134"/>
      <c r="E265" s="134"/>
      <c r="F265" s="134"/>
      <c r="G265" s="134"/>
      <c r="H265" s="134"/>
      <c r="I265" s="134"/>
      <c r="J265" s="134"/>
      <c r="K265" s="134"/>
      <c r="L265" s="134"/>
      <c r="M265" s="134"/>
    </row>
    <row r="266" spans="1:13" x14ac:dyDescent="0.2">
      <c r="A266" s="134"/>
      <c r="B266" s="134"/>
      <c r="C266" s="134"/>
      <c r="D266" s="134"/>
      <c r="E266" s="134"/>
      <c r="F266" s="134"/>
      <c r="G266" s="134"/>
      <c r="H266" s="134"/>
      <c r="I266" s="134"/>
      <c r="J266" s="134"/>
      <c r="K266" s="134"/>
      <c r="L266" s="134"/>
      <c r="M266" s="134"/>
    </row>
    <row r="267" spans="1:13" x14ac:dyDescent="0.2">
      <c r="A267" s="134"/>
      <c r="B267" s="134"/>
      <c r="C267" s="134"/>
      <c r="D267" s="134"/>
      <c r="E267" s="134"/>
      <c r="F267" s="134"/>
      <c r="G267" s="134"/>
      <c r="H267" s="134"/>
      <c r="I267" s="134"/>
      <c r="J267" s="134"/>
      <c r="K267" s="134"/>
      <c r="L267" s="134"/>
      <c r="M267" s="134"/>
    </row>
    <row r="268" spans="1:13" x14ac:dyDescent="0.2">
      <c r="A268" s="134"/>
      <c r="B268" s="134"/>
      <c r="C268" s="134"/>
      <c r="D268" s="134"/>
      <c r="E268" s="134"/>
      <c r="F268" s="134"/>
      <c r="G268" s="134"/>
      <c r="H268" s="134"/>
      <c r="I268" s="134"/>
      <c r="J268" s="134"/>
      <c r="K268" s="134"/>
      <c r="L268" s="134"/>
      <c r="M268" s="134"/>
    </row>
    <row r="269" spans="1:13" x14ac:dyDescent="0.2">
      <c r="A269" s="134"/>
      <c r="B269" s="134"/>
      <c r="C269" s="134"/>
      <c r="D269" s="134"/>
      <c r="E269" s="134"/>
      <c r="F269" s="134"/>
      <c r="G269" s="134"/>
      <c r="H269" s="134"/>
      <c r="I269" s="134"/>
      <c r="J269" s="134"/>
      <c r="K269" s="134"/>
      <c r="L269" s="134"/>
      <c r="M269" s="134"/>
    </row>
    <row r="270" spans="1:13" x14ac:dyDescent="0.2">
      <c r="A270" s="134"/>
      <c r="B270" s="134"/>
      <c r="C270" s="134"/>
      <c r="D270" s="134"/>
      <c r="E270" s="134"/>
      <c r="F270" s="134"/>
      <c r="G270" s="134"/>
      <c r="H270" s="134"/>
      <c r="I270" s="134"/>
      <c r="J270" s="134"/>
      <c r="K270" s="134"/>
      <c r="L270" s="134"/>
      <c r="M270" s="134"/>
    </row>
    <row r="271" spans="1:13" x14ac:dyDescent="0.2">
      <c r="A271" s="134"/>
      <c r="B271" s="134"/>
      <c r="C271" s="134"/>
      <c r="D271" s="134"/>
      <c r="E271" s="134"/>
      <c r="F271" s="134"/>
      <c r="G271" s="134"/>
      <c r="H271" s="134"/>
      <c r="I271" s="134"/>
      <c r="J271" s="134"/>
      <c r="K271" s="134"/>
      <c r="L271" s="134"/>
      <c r="M271" s="134"/>
    </row>
    <row r="272" spans="1:13" x14ac:dyDescent="0.2">
      <c r="A272" s="134"/>
      <c r="B272" s="134"/>
      <c r="C272" s="134"/>
      <c r="D272" s="134"/>
      <c r="E272" s="134"/>
      <c r="F272" s="134"/>
      <c r="G272" s="134"/>
      <c r="H272" s="134"/>
      <c r="I272" s="134"/>
      <c r="J272" s="134"/>
      <c r="K272" s="134"/>
      <c r="L272" s="134"/>
      <c r="M272" s="134"/>
    </row>
    <row r="273" spans="1:13" x14ac:dyDescent="0.2">
      <c r="A273" s="134"/>
      <c r="B273" s="134"/>
      <c r="C273" s="134"/>
      <c r="D273" s="134"/>
      <c r="E273" s="134"/>
      <c r="F273" s="134"/>
      <c r="G273" s="134"/>
      <c r="H273" s="134"/>
      <c r="I273" s="134"/>
      <c r="J273" s="134"/>
      <c r="K273" s="134"/>
      <c r="L273" s="134"/>
      <c r="M273" s="134"/>
    </row>
    <row r="274" spans="1:13" x14ac:dyDescent="0.2">
      <c r="A274" s="134"/>
      <c r="B274" s="134"/>
      <c r="C274" s="134"/>
      <c r="D274" s="134"/>
      <c r="E274" s="134"/>
      <c r="F274" s="134"/>
      <c r="G274" s="134"/>
      <c r="H274" s="134"/>
      <c r="I274" s="134"/>
      <c r="J274" s="134"/>
      <c r="K274" s="134"/>
      <c r="L274" s="134"/>
      <c r="M274" s="134"/>
    </row>
    <row r="275" spans="1:13" x14ac:dyDescent="0.2">
      <c r="A275" s="134"/>
      <c r="B275" s="134"/>
      <c r="C275" s="134"/>
      <c r="D275" s="134"/>
      <c r="E275" s="134"/>
      <c r="F275" s="134"/>
      <c r="G275" s="134"/>
      <c r="H275" s="134"/>
      <c r="I275" s="134"/>
      <c r="J275" s="134"/>
      <c r="K275" s="134"/>
      <c r="L275" s="134"/>
      <c r="M275" s="134"/>
    </row>
    <row r="276" spans="1:13" x14ac:dyDescent="0.2">
      <c r="A276" s="134"/>
      <c r="B276" s="134"/>
      <c r="C276" s="134"/>
      <c r="D276" s="134"/>
      <c r="E276" s="134"/>
      <c r="F276" s="134"/>
      <c r="G276" s="134"/>
      <c r="H276" s="134"/>
      <c r="I276" s="134"/>
      <c r="J276" s="134"/>
      <c r="K276" s="134"/>
      <c r="L276" s="134"/>
      <c r="M276" s="134"/>
    </row>
    <row r="277" spans="1:13" x14ac:dyDescent="0.2">
      <c r="A277" s="134"/>
      <c r="B277" s="134"/>
      <c r="C277" s="134"/>
      <c r="D277" s="134"/>
      <c r="E277" s="134"/>
      <c r="F277" s="134"/>
      <c r="G277" s="134"/>
      <c r="H277" s="134"/>
      <c r="I277" s="134"/>
      <c r="J277" s="134"/>
      <c r="K277" s="134"/>
      <c r="L277" s="134"/>
      <c r="M277" s="134"/>
    </row>
    <row r="278" spans="1:13" x14ac:dyDescent="0.2">
      <c r="A278" s="134"/>
      <c r="B278" s="134"/>
      <c r="C278" s="134"/>
      <c r="D278" s="134"/>
      <c r="E278" s="134"/>
      <c r="F278" s="134"/>
      <c r="G278" s="134"/>
      <c r="H278" s="134"/>
      <c r="I278" s="134"/>
      <c r="J278" s="134"/>
      <c r="K278" s="134"/>
      <c r="L278" s="134"/>
      <c r="M278" s="134"/>
    </row>
    <row r="279" spans="1:13" x14ac:dyDescent="0.2">
      <c r="A279" s="134"/>
      <c r="B279" s="134"/>
      <c r="C279" s="134"/>
      <c r="D279" s="134"/>
      <c r="E279" s="134"/>
      <c r="F279" s="134"/>
      <c r="G279" s="134"/>
      <c r="H279" s="134"/>
      <c r="I279" s="134"/>
      <c r="J279" s="134"/>
      <c r="K279" s="134"/>
      <c r="L279" s="134"/>
      <c r="M279" s="134"/>
    </row>
    <row r="280" spans="1:13" x14ac:dyDescent="0.2">
      <c r="A280" s="134"/>
      <c r="B280" s="134"/>
      <c r="C280" s="134"/>
      <c r="D280" s="134"/>
      <c r="E280" s="134"/>
      <c r="F280" s="134"/>
      <c r="G280" s="134"/>
      <c r="H280" s="134"/>
      <c r="I280" s="134"/>
      <c r="J280" s="134"/>
      <c r="K280" s="134"/>
      <c r="L280" s="134"/>
      <c r="M280" s="134"/>
    </row>
    <row r="281" spans="1:13" x14ac:dyDescent="0.2">
      <c r="A281" s="134"/>
      <c r="B281" s="134"/>
      <c r="C281" s="134"/>
      <c r="D281" s="134"/>
      <c r="E281" s="134"/>
      <c r="F281" s="134"/>
      <c r="G281" s="134"/>
      <c r="H281" s="134"/>
      <c r="I281" s="134"/>
      <c r="J281" s="134"/>
      <c r="K281" s="134"/>
      <c r="L281" s="134"/>
      <c r="M281" s="134"/>
    </row>
    <row r="282" spans="1:13" x14ac:dyDescent="0.2">
      <c r="A282" s="134"/>
      <c r="B282" s="134"/>
      <c r="C282" s="134"/>
      <c r="D282" s="134"/>
      <c r="E282" s="134"/>
      <c r="F282" s="134"/>
      <c r="G282" s="134"/>
      <c r="H282" s="134"/>
      <c r="I282" s="134"/>
      <c r="J282" s="134"/>
      <c r="K282" s="134"/>
      <c r="L282" s="134"/>
      <c r="M282" s="134"/>
    </row>
    <row r="283" spans="1:13" x14ac:dyDescent="0.2">
      <c r="A283" s="134"/>
      <c r="B283" s="134"/>
      <c r="C283" s="134"/>
      <c r="D283" s="134"/>
      <c r="E283" s="134"/>
      <c r="F283" s="134"/>
      <c r="G283" s="134"/>
      <c r="H283" s="134"/>
      <c r="I283" s="134"/>
      <c r="J283" s="134"/>
      <c r="K283" s="134"/>
      <c r="L283" s="134"/>
      <c r="M283" s="134"/>
    </row>
    <row r="284" spans="1:13" x14ac:dyDescent="0.2">
      <c r="A284" s="134"/>
      <c r="B284" s="134"/>
      <c r="C284" s="134"/>
      <c r="D284" s="134"/>
      <c r="E284" s="134"/>
      <c r="F284" s="134"/>
      <c r="G284" s="134"/>
      <c r="H284" s="134"/>
      <c r="I284" s="134"/>
      <c r="J284" s="134"/>
      <c r="K284" s="134"/>
      <c r="L284" s="134"/>
      <c r="M284" s="134"/>
    </row>
    <row r="285" spans="1:13" x14ac:dyDescent="0.2">
      <c r="A285" s="134"/>
      <c r="B285" s="134"/>
      <c r="C285" s="134"/>
      <c r="D285" s="134"/>
      <c r="E285" s="134"/>
      <c r="F285" s="134"/>
      <c r="G285" s="134"/>
      <c r="H285" s="134"/>
      <c r="I285" s="134"/>
      <c r="J285" s="134"/>
      <c r="K285" s="134"/>
      <c r="L285" s="134"/>
      <c r="M285" s="134"/>
    </row>
    <row r="286" spans="1:13" x14ac:dyDescent="0.2">
      <c r="A286" s="134"/>
      <c r="B286" s="134"/>
      <c r="C286" s="134"/>
      <c r="D286" s="134"/>
      <c r="E286" s="134"/>
      <c r="F286" s="134"/>
      <c r="G286" s="134"/>
      <c r="H286" s="134"/>
      <c r="I286" s="134"/>
      <c r="J286" s="134"/>
      <c r="K286" s="134"/>
      <c r="L286" s="134"/>
      <c r="M286" s="134"/>
    </row>
    <row r="287" spans="1:13" x14ac:dyDescent="0.2">
      <c r="A287" s="134"/>
      <c r="B287" s="134"/>
      <c r="C287" s="134"/>
      <c r="D287" s="134"/>
      <c r="E287" s="134"/>
      <c r="F287" s="134"/>
      <c r="G287" s="134"/>
      <c r="H287" s="134"/>
      <c r="I287" s="134"/>
      <c r="J287" s="134"/>
      <c r="K287" s="134"/>
      <c r="L287" s="134"/>
      <c r="M287" s="134"/>
    </row>
    <row r="288" spans="1:13" x14ac:dyDescent="0.2">
      <c r="A288" s="134"/>
      <c r="B288" s="134"/>
      <c r="C288" s="134"/>
      <c r="D288" s="134"/>
      <c r="E288" s="134"/>
      <c r="F288" s="134"/>
      <c r="G288" s="134"/>
      <c r="H288" s="134"/>
      <c r="I288" s="134"/>
      <c r="J288" s="134"/>
      <c r="K288" s="134"/>
      <c r="L288" s="134"/>
      <c r="M288" s="134"/>
    </row>
    <row r="289" spans="1:13" x14ac:dyDescent="0.2">
      <c r="A289" s="134"/>
      <c r="B289" s="134"/>
      <c r="C289" s="134"/>
      <c r="D289" s="134"/>
      <c r="E289" s="134"/>
      <c r="F289" s="134"/>
      <c r="G289" s="134"/>
      <c r="H289" s="134"/>
      <c r="I289" s="134"/>
      <c r="J289" s="134"/>
      <c r="K289" s="134"/>
      <c r="L289" s="134"/>
      <c r="M289" s="134"/>
    </row>
    <row r="290" spans="1:13" x14ac:dyDescent="0.2">
      <c r="A290" s="134"/>
      <c r="B290" s="134"/>
      <c r="C290" s="134"/>
      <c r="D290" s="134"/>
      <c r="E290" s="134"/>
      <c r="F290" s="134"/>
      <c r="G290" s="134"/>
      <c r="H290" s="134"/>
      <c r="I290" s="134"/>
      <c r="J290" s="134"/>
      <c r="K290" s="134"/>
      <c r="L290" s="134"/>
      <c r="M290" s="134"/>
    </row>
    <row r="291" spans="1:13" x14ac:dyDescent="0.2">
      <c r="A291" s="134"/>
      <c r="B291" s="134"/>
      <c r="C291" s="134"/>
      <c r="D291" s="134"/>
      <c r="E291" s="134"/>
      <c r="F291" s="134"/>
      <c r="G291" s="134"/>
      <c r="H291" s="134"/>
      <c r="I291" s="134"/>
      <c r="J291" s="134"/>
      <c r="K291" s="134"/>
      <c r="L291" s="134"/>
      <c r="M291" s="134"/>
    </row>
    <row r="292" spans="1:13" x14ac:dyDescent="0.2">
      <c r="A292" s="134"/>
      <c r="B292" s="134"/>
      <c r="C292" s="134"/>
      <c r="D292" s="134"/>
      <c r="E292" s="134"/>
      <c r="F292" s="134"/>
      <c r="G292" s="134"/>
      <c r="H292" s="134"/>
      <c r="I292" s="134"/>
      <c r="J292" s="134"/>
      <c r="K292" s="134"/>
      <c r="L292" s="134"/>
      <c r="M292" s="134"/>
    </row>
    <row r="293" spans="1:13" x14ac:dyDescent="0.2">
      <c r="A293" s="134"/>
      <c r="B293" s="134"/>
      <c r="C293" s="134"/>
      <c r="D293" s="134"/>
      <c r="E293" s="134"/>
      <c r="F293" s="134"/>
      <c r="G293" s="134"/>
      <c r="H293" s="134"/>
      <c r="I293" s="134"/>
      <c r="J293" s="134"/>
      <c r="K293" s="134"/>
      <c r="L293" s="134"/>
      <c r="M293" s="134"/>
    </row>
    <row r="294" spans="1:13" x14ac:dyDescent="0.2">
      <c r="A294" s="134"/>
      <c r="B294" s="134"/>
      <c r="C294" s="134"/>
      <c r="D294" s="134"/>
      <c r="E294" s="134"/>
      <c r="F294" s="134"/>
      <c r="G294" s="134"/>
      <c r="H294" s="134"/>
      <c r="I294" s="134"/>
      <c r="J294" s="134"/>
      <c r="K294" s="134"/>
      <c r="L294" s="134"/>
      <c r="M294" s="134"/>
    </row>
    <row r="295" spans="1:13" x14ac:dyDescent="0.2">
      <c r="A295" s="134"/>
      <c r="B295" s="134"/>
      <c r="C295" s="134"/>
      <c r="D295" s="134"/>
      <c r="E295" s="134"/>
      <c r="F295" s="134"/>
      <c r="G295" s="134"/>
      <c r="H295" s="134"/>
      <c r="I295" s="134"/>
      <c r="J295" s="134"/>
      <c r="K295" s="134"/>
      <c r="L295" s="134"/>
      <c r="M295" s="134"/>
    </row>
    <row r="296" spans="1:13" x14ac:dyDescent="0.2">
      <c r="A296" s="134"/>
      <c r="B296" s="134"/>
      <c r="C296" s="134"/>
      <c r="D296" s="134"/>
      <c r="E296" s="134"/>
      <c r="F296" s="134"/>
      <c r="G296" s="134"/>
      <c r="H296" s="134"/>
      <c r="I296" s="134"/>
      <c r="J296" s="134"/>
      <c r="K296" s="134"/>
      <c r="L296" s="134"/>
      <c r="M296" s="134"/>
    </row>
    <row r="297" spans="1:13" x14ac:dyDescent="0.2">
      <c r="A297" s="134"/>
      <c r="B297" s="134"/>
      <c r="C297" s="134"/>
      <c r="D297" s="134"/>
      <c r="E297" s="134"/>
      <c r="F297" s="134"/>
      <c r="G297" s="134"/>
      <c r="H297" s="134"/>
      <c r="I297" s="134"/>
      <c r="J297" s="134"/>
      <c r="K297" s="134"/>
      <c r="L297" s="134"/>
      <c r="M297" s="134"/>
    </row>
    <row r="298" spans="1:13" x14ac:dyDescent="0.2">
      <c r="A298" s="134"/>
      <c r="B298" s="134"/>
      <c r="C298" s="134"/>
      <c r="D298" s="134"/>
      <c r="E298" s="134"/>
      <c r="F298" s="134"/>
      <c r="G298" s="134"/>
      <c r="H298" s="134"/>
      <c r="I298" s="134"/>
      <c r="J298" s="134"/>
      <c r="K298" s="134"/>
      <c r="L298" s="134"/>
      <c r="M298" s="134"/>
    </row>
    <row r="299" spans="1:13" x14ac:dyDescent="0.2">
      <c r="A299" s="134"/>
      <c r="B299" s="134"/>
      <c r="C299" s="134"/>
      <c r="D299" s="134"/>
      <c r="E299" s="134"/>
      <c r="F299" s="134"/>
      <c r="G299" s="134"/>
      <c r="H299" s="134"/>
      <c r="I299" s="134"/>
      <c r="J299" s="134"/>
      <c r="K299" s="134"/>
      <c r="L299" s="134"/>
      <c r="M299" s="134"/>
    </row>
    <row r="300" spans="1:13" x14ac:dyDescent="0.2">
      <c r="A300" s="134"/>
      <c r="B300" s="134"/>
      <c r="C300" s="134"/>
      <c r="D300" s="134"/>
      <c r="E300" s="134"/>
      <c r="F300" s="134"/>
      <c r="G300" s="134"/>
      <c r="H300" s="134"/>
      <c r="I300" s="134"/>
      <c r="J300" s="134"/>
      <c r="K300" s="134"/>
      <c r="L300" s="134"/>
      <c r="M300" s="134"/>
    </row>
    <row r="301" spans="1:13" x14ac:dyDescent="0.2">
      <c r="A301" s="134"/>
      <c r="B301" s="134"/>
      <c r="C301" s="134"/>
      <c r="D301" s="134"/>
      <c r="E301" s="134"/>
      <c r="F301" s="134"/>
      <c r="G301" s="134"/>
      <c r="H301" s="134"/>
      <c r="I301" s="134"/>
      <c r="J301" s="134"/>
      <c r="K301" s="134"/>
      <c r="L301" s="134"/>
      <c r="M301" s="134"/>
    </row>
    <row r="302" spans="1:13" x14ac:dyDescent="0.2">
      <c r="A302" s="134"/>
      <c r="B302" s="134"/>
      <c r="C302" s="134"/>
      <c r="D302" s="134"/>
      <c r="E302" s="134"/>
      <c r="F302" s="134"/>
      <c r="G302" s="134"/>
      <c r="H302" s="134"/>
      <c r="I302" s="134"/>
      <c r="J302" s="134"/>
      <c r="K302" s="134"/>
      <c r="L302" s="134"/>
      <c r="M302" s="134"/>
    </row>
    <row r="303" spans="1:13" x14ac:dyDescent="0.2">
      <c r="A303" s="134"/>
      <c r="B303" s="134"/>
      <c r="C303" s="134"/>
      <c r="D303" s="134"/>
      <c r="E303" s="134"/>
      <c r="F303" s="134"/>
      <c r="G303" s="134"/>
      <c r="H303" s="134"/>
      <c r="I303" s="134"/>
      <c r="J303" s="134"/>
      <c r="K303" s="134"/>
      <c r="L303" s="134"/>
      <c r="M303" s="134"/>
    </row>
    <row r="304" spans="1:13" x14ac:dyDescent="0.2">
      <c r="A304" s="134"/>
      <c r="B304" s="134"/>
      <c r="C304" s="134"/>
      <c r="D304" s="134"/>
      <c r="E304" s="134"/>
      <c r="F304" s="134"/>
      <c r="G304" s="134"/>
      <c r="H304" s="134"/>
      <c r="I304" s="134"/>
      <c r="J304" s="134"/>
      <c r="K304" s="134"/>
      <c r="L304" s="134"/>
      <c r="M304" s="134"/>
    </row>
    <row r="305" spans="1:13" x14ac:dyDescent="0.2">
      <c r="A305" s="134"/>
      <c r="B305" s="134"/>
      <c r="C305" s="134"/>
      <c r="D305" s="134"/>
      <c r="E305" s="134"/>
      <c r="F305" s="134"/>
      <c r="G305" s="134"/>
      <c r="H305" s="134"/>
      <c r="I305" s="134"/>
      <c r="J305" s="134"/>
      <c r="K305" s="134"/>
      <c r="L305" s="134"/>
      <c r="M305" s="134"/>
    </row>
    <row r="306" spans="1:13" x14ac:dyDescent="0.2">
      <c r="A306" s="134"/>
      <c r="B306" s="134"/>
      <c r="C306" s="134"/>
      <c r="D306" s="134"/>
      <c r="E306" s="134"/>
      <c r="F306" s="134"/>
      <c r="G306" s="134"/>
      <c r="H306" s="134"/>
      <c r="I306" s="134"/>
      <c r="J306" s="134"/>
      <c r="K306" s="134"/>
      <c r="L306" s="134"/>
      <c r="M306" s="134"/>
    </row>
    <row r="307" spans="1:13" x14ac:dyDescent="0.2">
      <c r="A307" s="134"/>
      <c r="B307" s="134"/>
      <c r="C307" s="134"/>
      <c r="D307" s="134"/>
      <c r="E307" s="134"/>
      <c r="F307" s="134"/>
      <c r="G307" s="134"/>
      <c r="H307" s="134"/>
      <c r="I307" s="134"/>
      <c r="J307" s="134"/>
      <c r="K307" s="134"/>
      <c r="L307" s="134"/>
      <c r="M307" s="134"/>
    </row>
    <row r="308" spans="1:13" x14ac:dyDescent="0.2">
      <c r="A308" s="134"/>
      <c r="B308" s="134"/>
      <c r="C308" s="134"/>
      <c r="D308" s="134"/>
      <c r="E308" s="134"/>
      <c r="F308" s="134"/>
      <c r="G308" s="134"/>
      <c r="H308" s="134"/>
      <c r="I308" s="134"/>
      <c r="J308" s="134"/>
      <c r="K308" s="134"/>
      <c r="L308" s="134"/>
      <c r="M308" s="134"/>
    </row>
    <row r="309" spans="1:13" x14ac:dyDescent="0.2">
      <c r="A309" s="134"/>
      <c r="B309" s="134"/>
      <c r="C309" s="134"/>
      <c r="D309" s="134"/>
      <c r="E309" s="134"/>
      <c r="F309" s="134"/>
      <c r="G309" s="134"/>
      <c r="H309" s="134"/>
      <c r="I309" s="134"/>
      <c r="J309" s="134"/>
      <c r="K309" s="134"/>
      <c r="L309" s="134"/>
      <c r="M309" s="134"/>
    </row>
    <row r="310" spans="1:13" x14ac:dyDescent="0.2">
      <c r="A310" s="134"/>
      <c r="B310" s="134"/>
      <c r="C310" s="134"/>
      <c r="D310" s="134"/>
      <c r="E310" s="134"/>
      <c r="F310" s="134"/>
      <c r="G310" s="134"/>
      <c r="H310" s="134"/>
      <c r="I310" s="134"/>
      <c r="J310" s="134"/>
      <c r="K310" s="134"/>
      <c r="L310" s="134"/>
      <c r="M310" s="134"/>
    </row>
    <row r="311" spans="1:13" x14ac:dyDescent="0.2">
      <c r="A311" s="134"/>
      <c r="B311" s="134"/>
      <c r="C311" s="134"/>
      <c r="D311" s="134"/>
      <c r="E311" s="134"/>
      <c r="F311" s="134"/>
      <c r="G311" s="134"/>
      <c r="H311" s="134"/>
      <c r="I311" s="134"/>
      <c r="J311" s="134"/>
      <c r="K311" s="134"/>
      <c r="L311" s="134"/>
      <c r="M311" s="134"/>
    </row>
    <row r="312" spans="1:13" x14ac:dyDescent="0.2">
      <c r="A312" s="134"/>
      <c r="B312" s="134"/>
      <c r="C312" s="134"/>
      <c r="D312" s="134"/>
      <c r="E312" s="134"/>
      <c r="F312" s="134"/>
      <c r="G312" s="134"/>
      <c r="H312" s="134"/>
      <c r="I312" s="134"/>
      <c r="J312" s="134"/>
      <c r="K312" s="134"/>
      <c r="L312" s="134"/>
      <c r="M312" s="134"/>
    </row>
    <row r="313" spans="1:13" x14ac:dyDescent="0.2">
      <c r="A313" s="134"/>
      <c r="B313" s="134"/>
      <c r="C313" s="134"/>
      <c r="D313" s="134"/>
      <c r="E313" s="134"/>
      <c r="F313" s="134"/>
      <c r="G313" s="134"/>
      <c r="H313" s="134"/>
      <c r="I313" s="134"/>
      <c r="J313" s="134"/>
      <c r="K313" s="134"/>
      <c r="L313" s="134"/>
      <c r="M313" s="134"/>
    </row>
    <row r="314" spans="1:13" x14ac:dyDescent="0.2">
      <c r="A314" s="134"/>
      <c r="B314" s="134"/>
      <c r="C314" s="134"/>
      <c r="D314" s="134"/>
      <c r="E314" s="134"/>
      <c r="F314" s="134"/>
      <c r="G314" s="134"/>
      <c r="H314" s="134"/>
      <c r="I314" s="134"/>
      <c r="J314" s="134"/>
      <c r="K314" s="134"/>
      <c r="L314" s="134"/>
      <c r="M314" s="134"/>
    </row>
    <row r="315" spans="1:13" x14ac:dyDescent="0.2">
      <c r="A315" s="134"/>
      <c r="B315" s="134"/>
      <c r="C315" s="134"/>
      <c r="D315" s="134"/>
      <c r="E315" s="134"/>
      <c r="F315" s="134"/>
      <c r="G315" s="134"/>
      <c r="H315" s="134"/>
      <c r="I315" s="134"/>
      <c r="J315" s="134"/>
      <c r="K315" s="134"/>
      <c r="L315" s="134"/>
      <c r="M315" s="134"/>
    </row>
    <row r="316" spans="1:13" x14ac:dyDescent="0.2">
      <c r="A316" s="134"/>
      <c r="B316" s="134"/>
      <c r="C316" s="134"/>
      <c r="D316" s="134"/>
      <c r="E316" s="134"/>
      <c r="F316" s="134"/>
      <c r="G316" s="134"/>
      <c r="H316" s="134"/>
      <c r="I316" s="134"/>
      <c r="J316" s="134"/>
      <c r="K316" s="134"/>
      <c r="L316" s="134"/>
      <c r="M316" s="134"/>
    </row>
    <row r="317" spans="1:13" x14ac:dyDescent="0.2">
      <c r="A317" s="134"/>
      <c r="B317" s="134"/>
      <c r="C317" s="134"/>
      <c r="D317" s="134"/>
      <c r="E317" s="134"/>
      <c r="F317" s="134"/>
      <c r="G317" s="134"/>
      <c r="H317" s="134"/>
      <c r="I317" s="134"/>
      <c r="J317" s="134"/>
      <c r="K317" s="134"/>
      <c r="L317" s="134"/>
      <c r="M317" s="134"/>
    </row>
    <row r="318" spans="1:13" x14ac:dyDescent="0.2">
      <c r="A318" s="134"/>
      <c r="B318" s="134"/>
      <c r="C318" s="134"/>
      <c r="D318" s="134"/>
      <c r="E318" s="134"/>
      <c r="F318" s="134"/>
      <c r="G318" s="134"/>
      <c r="H318" s="134"/>
      <c r="I318" s="134"/>
      <c r="J318" s="134"/>
      <c r="K318" s="134"/>
      <c r="L318" s="134"/>
      <c r="M318" s="134"/>
    </row>
    <row r="319" spans="1:13" x14ac:dyDescent="0.2">
      <c r="A319" s="134"/>
      <c r="B319" s="134"/>
      <c r="C319" s="134"/>
      <c r="D319" s="134"/>
      <c r="E319" s="134"/>
      <c r="F319" s="134"/>
      <c r="G319" s="134"/>
      <c r="H319" s="134"/>
      <c r="I319" s="134"/>
      <c r="J319" s="134"/>
      <c r="K319" s="134"/>
      <c r="L319" s="134"/>
      <c r="M319" s="134"/>
    </row>
    <row r="320" spans="1:13" x14ac:dyDescent="0.2">
      <c r="A320" s="134"/>
      <c r="B320" s="134"/>
      <c r="C320" s="134"/>
      <c r="D320" s="134"/>
      <c r="E320" s="134"/>
      <c r="F320" s="134"/>
      <c r="G320" s="134"/>
      <c r="H320" s="134"/>
      <c r="I320" s="134"/>
      <c r="J320" s="134"/>
      <c r="K320" s="134"/>
      <c r="L320" s="134"/>
      <c r="M320" s="134"/>
    </row>
    <row r="321" spans="1:13" x14ac:dyDescent="0.2">
      <c r="A321" s="134"/>
      <c r="B321" s="134"/>
      <c r="C321" s="134"/>
      <c r="D321" s="134"/>
      <c r="E321" s="134"/>
      <c r="F321" s="134"/>
      <c r="G321" s="134"/>
      <c r="H321" s="134"/>
      <c r="I321" s="134"/>
      <c r="J321" s="134"/>
      <c r="K321" s="134"/>
      <c r="L321" s="134"/>
      <c r="M321" s="134"/>
    </row>
    <row r="322" spans="1:13" x14ac:dyDescent="0.2">
      <c r="A322" s="134"/>
      <c r="B322" s="134"/>
      <c r="C322" s="134"/>
      <c r="D322" s="134"/>
      <c r="E322" s="134"/>
      <c r="F322" s="134"/>
      <c r="G322" s="134"/>
      <c r="H322" s="134"/>
      <c r="I322" s="134"/>
      <c r="J322" s="134"/>
      <c r="K322" s="134"/>
      <c r="L322" s="134"/>
      <c r="M322" s="134"/>
    </row>
    <row r="323" spans="1:13" x14ac:dyDescent="0.2">
      <c r="A323" s="134"/>
      <c r="B323" s="134"/>
      <c r="C323" s="134"/>
      <c r="D323" s="134"/>
      <c r="E323" s="134"/>
      <c r="F323" s="134"/>
      <c r="G323" s="134"/>
      <c r="H323" s="134"/>
      <c r="I323" s="134"/>
      <c r="J323" s="134"/>
      <c r="K323" s="134"/>
      <c r="L323" s="134"/>
      <c r="M323" s="134"/>
    </row>
    <row r="324" spans="1:13" x14ac:dyDescent="0.2">
      <c r="A324" s="134"/>
      <c r="B324" s="134"/>
      <c r="C324" s="134"/>
      <c r="D324" s="134"/>
      <c r="E324" s="134"/>
      <c r="F324" s="134"/>
      <c r="G324" s="134"/>
      <c r="H324" s="134"/>
      <c r="I324" s="134"/>
      <c r="J324" s="134"/>
      <c r="K324" s="134"/>
      <c r="L324" s="134"/>
      <c r="M324" s="134"/>
    </row>
    <row r="325" spans="1:13" x14ac:dyDescent="0.2">
      <c r="A325" s="134"/>
      <c r="B325" s="134"/>
      <c r="C325" s="134"/>
      <c r="D325" s="134"/>
      <c r="E325" s="134"/>
      <c r="F325" s="134"/>
      <c r="G325" s="134"/>
      <c r="H325" s="134"/>
      <c r="I325" s="134"/>
      <c r="J325" s="134"/>
      <c r="K325" s="134"/>
      <c r="L325" s="134"/>
      <c r="M325" s="134"/>
    </row>
    <row r="326" spans="1:13" x14ac:dyDescent="0.2">
      <c r="A326" s="134"/>
      <c r="B326" s="134"/>
      <c r="C326" s="134"/>
      <c r="D326" s="134"/>
      <c r="E326" s="134"/>
      <c r="F326" s="134"/>
      <c r="G326" s="134"/>
      <c r="H326" s="134"/>
      <c r="I326" s="134"/>
      <c r="J326" s="134"/>
      <c r="K326" s="134"/>
      <c r="L326" s="134"/>
      <c r="M326" s="134"/>
    </row>
    <row r="327" spans="1:13" x14ac:dyDescent="0.2">
      <c r="A327" s="134"/>
      <c r="B327" s="134"/>
      <c r="C327" s="134"/>
      <c r="D327" s="134"/>
      <c r="E327" s="134"/>
      <c r="F327" s="134"/>
      <c r="G327" s="134"/>
      <c r="H327" s="134"/>
      <c r="I327" s="134"/>
      <c r="J327" s="134"/>
      <c r="K327" s="134"/>
      <c r="L327" s="134"/>
      <c r="M327" s="134"/>
    </row>
    <row r="328" spans="1:13" x14ac:dyDescent="0.2">
      <c r="A328" s="134"/>
      <c r="B328" s="134"/>
      <c r="C328" s="134"/>
      <c r="D328" s="134"/>
      <c r="E328" s="134"/>
      <c r="F328" s="134"/>
      <c r="G328" s="134"/>
      <c r="H328" s="134"/>
      <c r="I328" s="134"/>
      <c r="J328" s="134"/>
      <c r="K328" s="134"/>
      <c r="L328" s="134"/>
      <c r="M328" s="134"/>
    </row>
    <row r="329" spans="1:13" x14ac:dyDescent="0.2">
      <c r="A329" s="134"/>
      <c r="B329" s="134"/>
      <c r="C329" s="134"/>
      <c r="D329" s="134"/>
      <c r="E329" s="134"/>
      <c r="F329" s="134"/>
      <c r="G329" s="134"/>
      <c r="H329" s="134"/>
      <c r="I329" s="134"/>
      <c r="J329" s="134"/>
      <c r="K329" s="134"/>
      <c r="L329" s="134"/>
      <c r="M329" s="134"/>
    </row>
    <row r="330" spans="1:13" x14ac:dyDescent="0.2">
      <c r="A330" s="134"/>
      <c r="B330" s="134"/>
      <c r="C330" s="134"/>
      <c r="D330" s="134"/>
      <c r="E330" s="134"/>
      <c r="F330" s="134"/>
      <c r="G330" s="134"/>
      <c r="H330" s="134"/>
      <c r="I330" s="134"/>
      <c r="J330" s="134"/>
      <c r="K330" s="134"/>
      <c r="L330" s="134"/>
      <c r="M330" s="134"/>
    </row>
    <row r="331" spans="1:13" x14ac:dyDescent="0.2">
      <c r="A331" s="134"/>
      <c r="B331" s="134"/>
      <c r="C331" s="134"/>
      <c r="D331" s="134"/>
      <c r="E331" s="134"/>
      <c r="F331" s="134"/>
      <c r="G331" s="134"/>
      <c r="H331" s="134"/>
      <c r="I331" s="134"/>
      <c r="J331" s="134"/>
      <c r="K331" s="134"/>
      <c r="L331" s="134"/>
      <c r="M331" s="134"/>
    </row>
    <row r="332" spans="1:13" x14ac:dyDescent="0.2">
      <c r="A332" s="134"/>
      <c r="B332" s="134"/>
      <c r="C332" s="134"/>
      <c r="D332" s="134"/>
      <c r="E332" s="134"/>
      <c r="F332" s="134"/>
      <c r="G332" s="134"/>
      <c r="H332" s="134"/>
      <c r="I332" s="134"/>
      <c r="J332" s="134"/>
      <c r="K332" s="134"/>
      <c r="L332" s="134"/>
      <c r="M332" s="134"/>
    </row>
    <row r="333" spans="1:13" x14ac:dyDescent="0.2">
      <c r="A333" s="134"/>
      <c r="B333" s="134"/>
      <c r="C333" s="134"/>
      <c r="D333" s="134"/>
      <c r="E333" s="134"/>
      <c r="F333" s="134"/>
      <c r="G333" s="134"/>
      <c r="H333" s="134"/>
      <c r="I333" s="134"/>
      <c r="J333" s="134"/>
      <c r="K333" s="134"/>
      <c r="L333" s="134"/>
      <c r="M333" s="134"/>
    </row>
    <row r="334" spans="1:13" x14ac:dyDescent="0.2">
      <c r="A334" s="134"/>
      <c r="B334" s="134"/>
      <c r="C334" s="134"/>
      <c r="D334" s="134"/>
      <c r="E334" s="134"/>
      <c r="F334" s="134"/>
      <c r="G334" s="134"/>
      <c r="H334" s="134"/>
      <c r="I334" s="134"/>
      <c r="J334" s="134"/>
      <c r="K334" s="134"/>
      <c r="L334" s="134"/>
      <c r="M334" s="134"/>
    </row>
    <row r="335" spans="1:13" x14ac:dyDescent="0.2">
      <c r="A335" s="134"/>
      <c r="B335" s="134"/>
      <c r="C335" s="134"/>
      <c r="D335" s="134"/>
      <c r="E335" s="134"/>
      <c r="F335" s="134"/>
      <c r="G335" s="134"/>
      <c r="H335" s="134"/>
      <c r="I335" s="134"/>
      <c r="J335" s="134"/>
      <c r="K335" s="134"/>
      <c r="L335" s="134"/>
      <c r="M335" s="134"/>
    </row>
    <row r="336" spans="1:13" x14ac:dyDescent="0.2">
      <c r="A336" s="134"/>
      <c r="B336" s="134"/>
      <c r="C336" s="134"/>
      <c r="D336" s="134"/>
      <c r="E336" s="134"/>
      <c r="F336" s="134"/>
      <c r="G336" s="134"/>
      <c r="H336" s="134"/>
      <c r="I336" s="134"/>
      <c r="J336" s="134"/>
      <c r="K336" s="134"/>
      <c r="L336" s="134"/>
      <c r="M336" s="134"/>
    </row>
    <row r="337" spans="1:13" x14ac:dyDescent="0.2">
      <c r="A337" s="134"/>
      <c r="B337" s="134"/>
      <c r="C337" s="134"/>
      <c r="D337" s="134"/>
      <c r="E337" s="134"/>
      <c r="F337" s="134"/>
      <c r="G337" s="134"/>
      <c r="H337" s="134"/>
      <c r="I337" s="134"/>
      <c r="J337" s="134"/>
      <c r="K337" s="134"/>
      <c r="L337" s="134"/>
      <c r="M337" s="134"/>
    </row>
    <row r="338" spans="1:13" x14ac:dyDescent="0.2">
      <c r="A338" s="134"/>
      <c r="B338" s="134"/>
      <c r="C338" s="134"/>
      <c r="D338" s="134"/>
      <c r="E338" s="134"/>
      <c r="F338" s="134"/>
      <c r="G338" s="134"/>
      <c r="H338" s="134"/>
      <c r="I338" s="134"/>
      <c r="J338" s="134"/>
      <c r="K338" s="134"/>
      <c r="L338" s="134"/>
      <c r="M338" s="134"/>
    </row>
    <row r="339" spans="1:13" x14ac:dyDescent="0.2">
      <c r="A339" s="134"/>
      <c r="B339" s="134"/>
      <c r="C339" s="134"/>
      <c r="D339" s="134"/>
      <c r="E339" s="134"/>
      <c r="F339" s="134"/>
      <c r="G339" s="134"/>
      <c r="H339" s="134"/>
      <c r="I339" s="134"/>
      <c r="J339" s="134"/>
      <c r="K339" s="134"/>
      <c r="L339" s="134"/>
      <c r="M339" s="134"/>
    </row>
    <row r="340" spans="1:13" x14ac:dyDescent="0.2">
      <c r="A340" s="134"/>
      <c r="B340" s="134"/>
      <c r="C340" s="134"/>
      <c r="D340" s="134"/>
      <c r="E340" s="134"/>
      <c r="F340" s="134"/>
      <c r="G340" s="134"/>
      <c r="H340" s="134"/>
      <c r="I340" s="134"/>
      <c r="J340" s="134"/>
      <c r="K340" s="134"/>
      <c r="L340" s="134"/>
      <c r="M340" s="134"/>
    </row>
    <row r="341" spans="1:13" x14ac:dyDescent="0.2">
      <c r="A341" s="134"/>
      <c r="B341" s="134"/>
      <c r="C341" s="134"/>
      <c r="D341" s="134"/>
      <c r="E341" s="134"/>
      <c r="F341" s="134"/>
      <c r="G341" s="134"/>
      <c r="H341" s="134"/>
      <c r="I341" s="134"/>
      <c r="J341" s="134"/>
      <c r="K341" s="134"/>
      <c r="L341" s="134"/>
      <c r="M341" s="134"/>
    </row>
    <row r="342" spans="1:13" x14ac:dyDescent="0.2">
      <c r="A342" s="134"/>
      <c r="B342" s="134"/>
      <c r="C342" s="134"/>
      <c r="D342" s="134"/>
      <c r="E342" s="134"/>
      <c r="F342" s="134"/>
      <c r="G342" s="134"/>
      <c r="H342" s="134"/>
      <c r="I342" s="134"/>
      <c r="J342" s="134"/>
      <c r="K342" s="134"/>
      <c r="L342" s="134"/>
      <c r="M342" s="134"/>
    </row>
    <row r="343" spans="1:13" x14ac:dyDescent="0.2">
      <c r="A343" s="134"/>
      <c r="B343" s="134"/>
      <c r="C343" s="134"/>
      <c r="D343" s="134"/>
      <c r="E343" s="134"/>
      <c r="F343" s="134"/>
      <c r="G343" s="134"/>
      <c r="H343" s="134"/>
      <c r="I343" s="134"/>
      <c r="J343" s="134"/>
      <c r="K343" s="134"/>
      <c r="L343" s="134"/>
      <c r="M343" s="134"/>
    </row>
    <row r="344" spans="1:13" x14ac:dyDescent="0.2">
      <c r="A344" s="134"/>
      <c r="B344" s="134"/>
      <c r="C344" s="134"/>
      <c r="D344" s="134"/>
      <c r="E344" s="134"/>
      <c r="F344" s="134"/>
      <c r="G344" s="134"/>
      <c r="H344" s="134"/>
      <c r="I344" s="134"/>
      <c r="J344" s="134"/>
      <c r="K344" s="134"/>
      <c r="L344" s="134"/>
      <c r="M344" s="134"/>
    </row>
    <row r="345" spans="1:13" x14ac:dyDescent="0.2">
      <c r="A345" s="134"/>
      <c r="B345" s="134"/>
      <c r="C345" s="134"/>
      <c r="D345" s="134"/>
      <c r="E345" s="134"/>
      <c r="F345" s="134"/>
      <c r="G345" s="134"/>
      <c r="H345" s="134"/>
      <c r="I345" s="134"/>
      <c r="J345" s="134"/>
      <c r="K345" s="134"/>
      <c r="L345" s="134"/>
      <c r="M345" s="134"/>
    </row>
    <row r="346" spans="1:13" x14ac:dyDescent="0.2">
      <c r="A346" s="134"/>
      <c r="B346" s="134"/>
      <c r="C346" s="134"/>
      <c r="D346" s="134"/>
      <c r="E346" s="134"/>
      <c r="F346" s="134"/>
      <c r="G346" s="134"/>
      <c r="H346" s="134"/>
      <c r="I346" s="134"/>
      <c r="J346" s="134"/>
      <c r="K346" s="134"/>
      <c r="L346" s="134"/>
      <c r="M346" s="134"/>
    </row>
    <row r="347" spans="1:13" x14ac:dyDescent="0.2">
      <c r="A347" s="134"/>
      <c r="B347" s="134"/>
      <c r="C347" s="134"/>
      <c r="D347" s="134"/>
      <c r="E347" s="134"/>
      <c r="F347" s="134"/>
      <c r="G347" s="134"/>
      <c r="H347" s="134"/>
      <c r="I347" s="134"/>
      <c r="J347" s="134"/>
      <c r="K347" s="134"/>
      <c r="L347" s="134"/>
      <c r="M347" s="134"/>
    </row>
    <row r="348" spans="1:13" x14ac:dyDescent="0.2">
      <c r="A348" s="134"/>
      <c r="B348" s="134"/>
      <c r="C348" s="134"/>
      <c r="D348" s="134"/>
      <c r="E348" s="134"/>
      <c r="F348" s="134"/>
      <c r="G348" s="134"/>
      <c r="H348" s="134"/>
      <c r="I348" s="134"/>
      <c r="J348" s="134"/>
      <c r="K348" s="134"/>
      <c r="L348" s="134"/>
      <c r="M348" s="134"/>
    </row>
    <row r="349" spans="1:13" x14ac:dyDescent="0.2">
      <c r="A349" s="134"/>
      <c r="B349" s="134"/>
      <c r="C349" s="134"/>
      <c r="D349" s="134"/>
      <c r="E349" s="134"/>
      <c r="F349" s="134"/>
      <c r="G349" s="134"/>
      <c r="H349" s="134"/>
      <c r="I349" s="134"/>
      <c r="J349" s="134"/>
      <c r="K349" s="134"/>
      <c r="L349" s="134"/>
      <c r="M349" s="134"/>
    </row>
    <row r="350" spans="1:13" x14ac:dyDescent="0.2">
      <c r="A350" s="134"/>
      <c r="B350" s="134"/>
      <c r="C350" s="134"/>
      <c r="D350" s="134"/>
      <c r="E350" s="134"/>
      <c r="F350" s="134"/>
      <c r="G350" s="134"/>
      <c r="H350" s="134"/>
      <c r="I350" s="134"/>
      <c r="J350" s="134"/>
      <c r="K350" s="134"/>
      <c r="L350" s="134"/>
      <c r="M350" s="134"/>
    </row>
    <row r="351" spans="1:13" x14ac:dyDescent="0.2">
      <c r="A351" s="134"/>
      <c r="B351" s="134"/>
      <c r="C351" s="134"/>
      <c r="D351" s="134"/>
      <c r="E351" s="134"/>
      <c r="F351" s="134"/>
      <c r="G351" s="134"/>
      <c r="H351" s="134"/>
      <c r="I351" s="134"/>
      <c r="J351" s="134"/>
      <c r="K351" s="134"/>
      <c r="L351" s="134"/>
      <c r="M351" s="134"/>
    </row>
    <row r="352" spans="1:13" x14ac:dyDescent="0.2">
      <c r="A352" s="134"/>
      <c r="B352" s="134"/>
      <c r="C352" s="134"/>
      <c r="D352" s="134"/>
      <c r="E352" s="134"/>
      <c r="F352" s="134"/>
      <c r="G352" s="134"/>
      <c r="H352" s="134"/>
      <c r="I352" s="134"/>
      <c r="J352" s="134"/>
      <c r="K352" s="134"/>
      <c r="L352" s="134"/>
      <c r="M352" s="134"/>
    </row>
    <row r="353" spans="1:13" x14ac:dyDescent="0.2">
      <c r="A353" s="134"/>
      <c r="B353" s="134"/>
      <c r="C353" s="134"/>
      <c r="D353" s="134"/>
      <c r="E353" s="134"/>
      <c r="F353" s="134"/>
      <c r="G353" s="134"/>
      <c r="H353" s="134"/>
      <c r="I353" s="134"/>
      <c r="J353" s="134"/>
      <c r="K353" s="134"/>
      <c r="L353" s="134"/>
      <c r="M353" s="134"/>
    </row>
    <row r="354" spans="1:13" x14ac:dyDescent="0.2">
      <c r="A354" s="134"/>
      <c r="B354" s="134"/>
      <c r="C354" s="134"/>
      <c r="D354" s="134"/>
      <c r="E354" s="134"/>
      <c r="F354" s="134"/>
      <c r="G354" s="134"/>
      <c r="H354" s="134"/>
      <c r="I354" s="134"/>
      <c r="J354" s="134"/>
      <c r="K354" s="134"/>
      <c r="L354" s="134"/>
      <c r="M354" s="134"/>
    </row>
    <row r="355" spans="1:13" x14ac:dyDescent="0.2">
      <c r="A355" s="134"/>
      <c r="B355" s="134"/>
      <c r="C355" s="134"/>
      <c r="D355" s="134"/>
      <c r="E355" s="134"/>
      <c r="F355" s="134"/>
      <c r="G355" s="134"/>
      <c r="H355" s="134"/>
      <c r="I355" s="134"/>
      <c r="J355" s="134"/>
      <c r="K355" s="134"/>
      <c r="L355" s="134"/>
      <c r="M355" s="134"/>
    </row>
    <row r="356" spans="1:13" x14ac:dyDescent="0.2">
      <c r="A356" s="134"/>
      <c r="B356" s="134"/>
      <c r="C356" s="134"/>
      <c r="D356" s="134"/>
      <c r="E356" s="134"/>
      <c r="F356" s="134"/>
      <c r="G356" s="134"/>
      <c r="H356" s="134"/>
      <c r="I356" s="134"/>
      <c r="J356" s="134"/>
      <c r="K356" s="134"/>
      <c r="L356" s="134"/>
      <c r="M356" s="134"/>
    </row>
    <row r="357" spans="1:13" x14ac:dyDescent="0.2">
      <c r="A357" s="134"/>
      <c r="B357" s="134"/>
      <c r="C357" s="134"/>
      <c r="D357" s="134"/>
      <c r="E357" s="134"/>
      <c r="F357" s="134"/>
      <c r="G357" s="134"/>
      <c r="H357" s="134"/>
      <c r="I357" s="134"/>
      <c r="J357" s="134"/>
      <c r="K357" s="134"/>
      <c r="L357" s="134"/>
      <c r="M357" s="134"/>
    </row>
    <row r="358" spans="1:13" x14ac:dyDescent="0.2">
      <c r="A358" s="134"/>
      <c r="B358" s="134"/>
      <c r="C358" s="134"/>
      <c r="D358" s="134"/>
      <c r="E358" s="134"/>
      <c r="F358" s="134"/>
      <c r="G358" s="134"/>
      <c r="H358" s="134"/>
      <c r="I358" s="134"/>
      <c r="J358" s="134"/>
      <c r="K358" s="134"/>
      <c r="L358" s="134"/>
      <c r="M358" s="134"/>
    </row>
    <row r="359" spans="1:13" x14ac:dyDescent="0.2">
      <c r="A359" s="134"/>
      <c r="B359" s="134"/>
      <c r="C359" s="134"/>
      <c r="D359" s="134"/>
      <c r="E359" s="134"/>
      <c r="F359" s="134"/>
      <c r="G359" s="134"/>
      <c r="H359" s="134"/>
      <c r="I359" s="134"/>
      <c r="J359" s="134"/>
      <c r="K359" s="134"/>
      <c r="L359" s="134"/>
      <c r="M359" s="134"/>
    </row>
    <row r="360" spans="1:13" x14ac:dyDescent="0.2">
      <c r="A360" s="134"/>
      <c r="B360" s="134"/>
      <c r="C360" s="134"/>
      <c r="D360" s="134"/>
      <c r="E360" s="134"/>
      <c r="F360" s="134"/>
      <c r="G360" s="134"/>
      <c r="H360" s="134"/>
      <c r="I360" s="134"/>
      <c r="J360" s="134"/>
      <c r="K360" s="134"/>
      <c r="L360" s="134"/>
      <c r="M360" s="134"/>
    </row>
    <row r="361" spans="1:13" x14ac:dyDescent="0.2">
      <c r="A361" s="134"/>
      <c r="B361" s="134"/>
      <c r="C361" s="134"/>
      <c r="D361" s="134"/>
      <c r="E361" s="134"/>
      <c r="F361" s="134"/>
      <c r="G361" s="134"/>
      <c r="H361" s="134"/>
      <c r="I361" s="134"/>
      <c r="J361" s="134"/>
      <c r="K361" s="134"/>
      <c r="L361" s="134"/>
      <c r="M361" s="134"/>
    </row>
    <row r="362" spans="1:13" x14ac:dyDescent="0.2">
      <c r="A362" s="134"/>
      <c r="B362" s="134"/>
      <c r="C362" s="134"/>
      <c r="D362" s="134"/>
      <c r="E362" s="134"/>
      <c r="F362" s="134"/>
      <c r="G362" s="134"/>
      <c r="H362" s="134"/>
      <c r="I362" s="134"/>
      <c r="J362" s="134"/>
      <c r="K362" s="134"/>
      <c r="L362" s="134"/>
      <c r="M362" s="134"/>
    </row>
    <row r="363" spans="1:13" x14ac:dyDescent="0.2">
      <c r="A363" s="134"/>
      <c r="B363" s="134"/>
      <c r="C363" s="134"/>
      <c r="D363" s="134"/>
      <c r="E363" s="134"/>
      <c r="F363" s="134"/>
      <c r="G363" s="134"/>
      <c r="H363" s="134"/>
      <c r="I363" s="134"/>
      <c r="J363" s="134"/>
      <c r="K363" s="134"/>
      <c r="L363" s="134"/>
      <c r="M363" s="134"/>
    </row>
    <row r="364" spans="1:13" x14ac:dyDescent="0.2">
      <c r="A364" s="134"/>
      <c r="B364" s="134"/>
      <c r="C364" s="134"/>
      <c r="D364" s="134"/>
      <c r="E364" s="134"/>
      <c r="F364" s="134"/>
      <c r="G364" s="134"/>
      <c r="H364" s="134"/>
      <c r="I364" s="134"/>
      <c r="J364" s="134"/>
      <c r="K364" s="134"/>
      <c r="L364" s="134"/>
      <c r="M364" s="134"/>
    </row>
    <row r="365" spans="1:13" x14ac:dyDescent="0.2">
      <c r="A365" s="134"/>
      <c r="B365" s="134"/>
      <c r="C365" s="134"/>
      <c r="D365" s="134"/>
      <c r="E365" s="134"/>
      <c r="F365" s="134"/>
      <c r="G365" s="134"/>
      <c r="H365" s="134"/>
      <c r="I365" s="134"/>
      <c r="J365" s="134"/>
      <c r="K365" s="134"/>
      <c r="L365" s="134"/>
      <c r="M365" s="134"/>
    </row>
    <row r="366" spans="1:13" x14ac:dyDescent="0.2">
      <c r="A366" s="134"/>
      <c r="B366" s="134"/>
      <c r="C366" s="134"/>
      <c r="D366" s="134"/>
      <c r="E366" s="134"/>
      <c r="F366" s="134"/>
      <c r="G366" s="134"/>
      <c r="H366" s="134"/>
      <c r="I366" s="134"/>
      <c r="J366" s="134"/>
      <c r="K366" s="134"/>
      <c r="L366" s="134"/>
      <c r="M366" s="134"/>
    </row>
    <row r="367" spans="1:13" x14ac:dyDescent="0.2">
      <c r="A367" s="134"/>
      <c r="B367" s="134"/>
      <c r="C367" s="134"/>
      <c r="D367" s="134"/>
      <c r="E367" s="134"/>
      <c r="F367" s="134"/>
      <c r="G367" s="134"/>
      <c r="H367" s="134"/>
      <c r="I367" s="134"/>
      <c r="J367" s="134"/>
      <c r="K367" s="134"/>
      <c r="L367" s="134"/>
      <c r="M367" s="134"/>
    </row>
    <row r="368" spans="1:13" x14ac:dyDescent="0.2">
      <c r="A368" s="134"/>
      <c r="B368" s="134"/>
      <c r="C368" s="134"/>
      <c r="D368" s="134"/>
      <c r="E368" s="134"/>
      <c r="F368" s="134"/>
      <c r="G368" s="134"/>
      <c r="H368" s="134"/>
      <c r="I368" s="134"/>
      <c r="J368" s="134"/>
      <c r="K368" s="134"/>
      <c r="L368" s="134"/>
      <c r="M368" s="134"/>
    </row>
    <row r="369" spans="1:13" x14ac:dyDescent="0.2">
      <c r="A369" s="134"/>
      <c r="B369" s="134"/>
      <c r="C369" s="134"/>
      <c r="D369" s="134"/>
      <c r="E369" s="134"/>
      <c r="F369" s="134"/>
      <c r="G369" s="134"/>
      <c r="H369" s="134"/>
      <c r="I369" s="134"/>
      <c r="J369" s="134"/>
      <c r="K369" s="134"/>
      <c r="L369" s="134"/>
      <c r="M369" s="134"/>
    </row>
    <row r="370" spans="1:13" x14ac:dyDescent="0.2">
      <c r="A370" s="134"/>
      <c r="B370" s="134"/>
      <c r="C370" s="134"/>
      <c r="D370" s="134"/>
      <c r="E370" s="134"/>
      <c r="F370" s="134"/>
      <c r="G370" s="134"/>
      <c r="H370" s="134"/>
      <c r="I370" s="134"/>
      <c r="J370" s="134"/>
      <c r="K370" s="134"/>
      <c r="L370" s="134"/>
      <c r="M370" s="134"/>
    </row>
    <row r="371" spans="1:13" x14ac:dyDescent="0.2">
      <c r="A371" s="134"/>
      <c r="B371" s="134"/>
      <c r="C371" s="134"/>
      <c r="D371" s="134"/>
      <c r="E371" s="134"/>
      <c r="F371" s="134"/>
      <c r="G371" s="134"/>
      <c r="H371" s="134"/>
      <c r="I371" s="134"/>
      <c r="J371" s="134"/>
      <c r="K371" s="134"/>
      <c r="L371" s="134"/>
      <c r="M371" s="134"/>
    </row>
    <row r="372" spans="1:13" x14ac:dyDescent="0.2">
      <c r="A372" s="134"/>
      <c r="B372" s="134"/>
      <c r="C372" s="134"/>
      <c r="D372" s="134"/>
      <c r="E372" s="134"/>
      <c r="F372" s="134"/>
      <c r="G372" s="134"/>
      <c r="H372" s="134"/>
      <c r="I372" s="134"/>
      <c r="J372" s="134"/>
      <c r="K372" s="134"/>
      <c r="L372" s="134"/>
      <c r="M372" s="134"/>
    </row>
    <row r="373" spans="1:13" x14ac:dyDescent="0.2">
      <c r="A373" s="134"/>
      <c r="B373" s="134"/>
      <c r="C373" s="134"/>
      <c r="D373" s="134"/>
      <c r="E373" s="134"/>
      <c r="F373" s="134"/>
      <c r="G373" s="134"/>
      <c r="H373" s="134"/>
      <c r="I373" s="134"/>
      <c r="J373" s="134"/>
      <c r="K373" s="134"/>
      <c r="L373" s="134"/>
      <c r="M373" s="134"/>
    </row>
    <row r="374" spans="1:13" x14ac:dyDescent="0.2">
      <c r="A374" s="134"/>
      <c r="B374" s="134"/>
      <c r="C374" s="134"/>
      <c r="D374" s="134"/>
      <c r="E374" s="134"/>
      <c r="F374" s="134"/>
      <c r="G374" s="134"/>
      <c r="H374" s="134"/>
      <c r="I374" s="134"/>
      <c r="J374" s="134"/>
      <c r="K374" s="134"/>
      <c r="L374" s="134"/>
      <c r="M374" s="134"/>
    </row>
    <row r="375" spans="1:13" x14ac:dyDescent="0.2">
      <c r="A375" s="134"/>
      <c r="B375" s="134"/>
      <c r="C375" s="134"/>
      <c r="D375" s="134"/>
      <c r="E375" s="134"/>
      <c r="F375" s="134"/>
      <c r="G375" s="134"/>
      <c r="H375" s="134"/>
      <c r="I375" s="134"/>
      <c r="J375" s="134"/>
      <c r="K375" s="134"/>
      <c r="L375" s="134"/>
      <c r="M375" s="134"/>
    </row>
    <row r="376" spans="1:13" x14ac:dyDescent="0.2">
      <c r="A376" s="134"/>
      <c r="B376" s="134"/>
      <c r="C376" s="134"/>
      <c r="D376" s="134"/>
      <c r="E376" s="134"/>
      <c r="F376" s="134"/>
      <c r="G376" s="134"/>
      <c r="H376" s="134"/>
      <c r="I376" s="134"/>
      <c r="J376" s="134"/>
      <c r="K376" s="134"/>
      <c r="L376" s="134"/>
      <c r="M376" s="134"/>
    </row>
    <row r="377" spans="1:13" x14ac:dyDescent="0.2">
      <c r="A377" s="134"/>
      <c r="B377" s="134"/>
      <c r="C377" s="134"/>
      <c r="D377" s="134"/>
      <c r="E377" s="134"/>
      <c r="F377" s="134"/>
      <c r="G377" s="134"/>
      <c r="H377" s="134"/>
      <c r="I377" s="134"/>
      <c r="J377" s="134"/>
      <c r="K377" s="134"/>
      <c r="L377" s="134"/>
      <c r="M377" s="134"/>
    </row>
    <row r="378" spans="1:13" x14ac:dyDescent="0.2">
      <c r="A378" s="134"/>
      <c r="B378" s="134"/>
      <c r="C378" s="134"/>
      <c r="D378" s="134"/>
      <c r="E378" s="134"/>
      <c r="F378" s="134"/>
      <c r="G378" s="134"/>
      <c r="H378" s="134"/>
      <c r="I378" s="134"/>
      <c r="J378" s="134"/>
      <c r="K378" s="134"/>
      <c r="L378" s="134"/>
      <c r="M378" s="134"/>
    </row>
    <row r="379" spans="1:13" x14ac:dyDescent="0.2">
      <c r="A379" s="134"/>
      <c r="B379" s="134"/>
      <c r="C379" s="134"/>
      <c r="D379" s="134"/>
      <c r="E379" s="134"/>
      <c r="F379" s="134"/>
      <c r="G379" s="134"/>
      <c r="H379" s="134"/>
      <c r="I379" s="134"/>
      <c r="J379" s="134"/>
      <c r="K379" s="134"/>
      <c r="L379" s="134"/>
      <c r="M379" s="134"/>
    </row>
    <row r="380" spans="1:13" x14ac:dyDescent="0.2">
      <c r="A380" s="134"/>
      <c r="B380" s="134"/>
      <c r="C380" s="134"/>
      <c r="D380" s="134"/>
      <c r="E380" s="134"/>
      <c r="F380" s="134"/>
      <c r="G380" s="134"/>
      <c r="H380" s="134"/>
      <c r="I380" s="134"/>
      <c r="J380" s="134"/>
      <c r="K380" s="134"/>
      <c r="L380" s="134"/>
      <c r="M380" s="134"/>
    </row>
    <row r="381" spans="1:13" x14ac:dyDescent="0.2">
      <c r="A381" s="134"/>
      <c r="B381" s="134"/>
      <c r="C381" s="134"/>
      <c r="D381" s="134"/>
      <c r="E381" s="134"/>
      <c r="F381" s="134"/>
      <c r="G381" s="134"/>
      <c r="H381" s="134"/>
      <c r="I381" s="134"/>
      <c r="J381" s="134"/>
      <c r="K381" s="134"/>
      <c r="L381" s="134"/>
      <c r="M381" s="134"/>
    </row>
    <row r="382" spans="1:13" x14ac:dyDescent="0.2">
      <c r="A382" s="134"/>
      <c r="B382" s="134"/>
      <c r="C382" s="134"/>
      <c r="D382" s="134"/>
      <c r="E382" s="134"/>
      <c r="F382" s="134"/>
      <c r="G382" s="134"/>
      <c r="H382" s="134"/>
      <c r="I382" s="134"/>
      <c r="J382" s="134"/>
      <c r="K382" s="134"/>
      <c r="L382" s="134"/>
      <c r="M382" s="134"/>
    </row>
    <row r="383" spans="1:13" x14ac:dyDescent="0.2">
      <c r="A383" s="134"/>
      <c r="B383" s="134"/>
      <c r="C383" s="134"/>
      <c r="D383" s="134"/>
      <c r="E383" s="134"/>
      <c r="F383" s="134"/>
      <c r="G383" s="134"/>
      <c r="H383" s="134"/>
      <c r="I383" s="134"/>
      <c r="J383" s="134"/>
      <c r="K383" s="134"/>
      <c r="L383" s="134"/>
      <c r="M383" s="134"/>
    </row>
    <row r="384" spans="1:13" x14ac:dyDescent="0.2">
      <c r="A384" s="134"/>
      <c r="B384" s="134"/>
      <c r="C384" s="134"/>
      <c r="D384" s="134"/>
      <c r="E384" s="134"/>
      <c r="F384" s="134"/>
      <c r="G384" s="134"/>
      <c r="H384" s="134"/>
      <c r="I384" s="134"/>
      <c r="J384" s="134"/>
      <c r="K384" s="134"/>
      <c r="L384" s="134"/>
      <c r="M384" s="134"/>
    </row>
    <row r="385" spans="1:13" x14ac:dyDescent="0.2">
      <c r="A385" s="134"/>
      <c r="B385" s="134"/>
      <c r="C385" s="134"/>
      <c r="D385" s="134"/>
      <c r="E385" s="134"/>
      <c r="F385" s="134"/>
      <c r="G385" s="134"/>
      <c r="H385" s="134"/>
      <c r="I385" s="134"/>
      <c r="J385" s="134"/>
      <c r="K385" s="134"/>
      <c r="L385" s="134"/>
      <c r="M385" s="134"/>
    </row>
    <row r="386" spans="1:13" x14ac:dyDescent="0.2">
      <c r="A386" s="134"/>
      <c r="B386" s="134"/>
      <c r="C386" s="134"/>
      <c r="D386" s="134"/>
      <c r="E386" s="134"/>
      <c r="F386" s="134"/>
      <c r="G386" s="134"/>
      <c r="H386" s="134"/>
      <c r="I386" s="134"/>
      <c r="J386" s="134"/>
      <c r="K386" s="134"/>
      <c r="L386" s="134"/>
      <c r="M386" s="134"/>
    </row>
    <row r="387" spans="1:13" x14ac:dyDescent="0.2">
      <c r="A387" s="134"/>
      <c r="B387" s="134"/>
      <c r="C387" s="134"/>
      <c r="D387" s="134"/>
      <c r="E387" s="134"/>
      <c r="F387" s="134"/>
      <c r="G387" s="134"/>
      <c r="H387" s="134"/>
      <c r="I387" s="134"/>
      <c r="J387" s="134"/>
      <c r="K387" s="134"/>
      <c r="L387" s="134"/>
      <c r="M387" s="134"/>
    </row>
    <row r="388" spans="1:13" x14ac:dyDescent="0.2">
      <c r="A388" s="134"/>
      <c r="B388" s="134"/>
      <c r="C388" s="134"/>
      <c r="D388" s="134"/>
      <c r="E388" s="134"/>
      <c r="F388" s="134"/>
      <c r="G388" s="134"/>
      <c r="H388" s="134"/>
      <c r="I388" s="134"/>
      <c r="J388" s="134"/>
      <c r="K388" s="134"/>
      <c r="L388" s="134"/>
      <c r="M388" s="134"/>
    </row>
    <row r="389" spans="1:13" x14ac:dyDescent="0.2">
      <c r="A389" s="134"/>
      <c r="B389" s="134"/>
      <c r="C389" s="134"/>
      <c r="D389" s="134"/>
      <c r="E389" s="134"/>
      <c r="F389" s="134"/>
      <c r="G389" s="134"/>
      <c r="H389" s="134"/>
      <c r="I389" s="134"/>
      <c r="J389" s="134"/>
      <c r="K389" s="134"/>
      <c r="L389" s="134"/>
      <c r="M389" s="134"/>
    </row>
    <row r="390" spans="1:13" x14ac:dyDescent="0.2">
      <c r="A390" s="134"/>
      <c r="B390" s="134"/>
      <c r="C390" s="134"/>
      <c r="D390" s="134"/>
      <c r="E390" s="134"/>
      <c r="F390" s="134"/>
      <c r="G390" s="134"/>
      <c r="H390" s="134"/>
      <c r="I390" s="134"/>
      <c r="J390" s="134"/>
      <c r="K390" s="134"/>
      <c r="L390" s="134"/>
      <c r="M390" s="134"/>
    </row>
    <row r="391" spans="1:13" x14ac:dyDescent="0.2">
      <c r="A391" s="134"/>
      <c r="B391" s="134"/>
      <c r="C391" s="134"/>
      <c r="D391" s="134"/>
      <c r="E391" s="134"/>
      <c r="F391" s="134"/>
      <c r="G391" s="134"/>
      <c r="H391" s="134"/>
      <c r="I391" s="134"/>
      <c r="J391" s="134"/>
      <c r="K391" s="134"/>
      <c r="L391" s="134"/>
      <c r="M391" s="134"/>
    </row>
    <row r="392" spans="1:13" x14ac:dyDescent="0.2">
      <c r="A392" s="134"/>
      <c r="B392" s="134"/>
      <c r="C392" s="134"/>
      <c r="D392" s="134"/>
      <c r="E392" s="134"/>
      <c r="F392" s="134"/>
      <c r="G392" s="134"/>
      <c r="H392" s="134"/>
      <c r="I392" s="134"/>
      <c r="J392" s="134"/>
      <c r="K392" s="134"/>
      <c r="L392" s="134"/>
      <c r="M392" s="134"/>
    </row>
    <row r="393" spans="1:13" x14ac:dyDescent="0.2">
      <c r="A393" s="134"/>
      <c r="B393" s="134"/>
      <c r="C393" s="134"/>
      <c r="D393" s="134"/>
      <c r="E393" s="134"/>
      <c r="F393" s="134"/>
      <c r="G393" s="134"/>
      <c r="H393" s="134"/>
      <c r="I393" s="134"/>
      <c r="J393" s="134"/>
      <c r="K393" s="134"/>
      <c r="L393" s="134"/>
      <c r="M393" s="134"/>
    </row>
    <row r="394" spans="1:13" x14ac:dyDescent="0.2">
      <c r="A394" s="134"/>
      <c r="B394" s="134"/>
      <c r="C394" s="134"/>
      <c r="D394" s="134"/>
      <c r="E394" s="134"/>
      <c r="F394" s="134"/>
      <c r="G394" s="134"/>
      <c r="H394" s="134"/>
      <c r="I394" s="134"/>
      <c r="J394" s="134"/>
      <c r="K394" s="134"/>
      <c r="L394" s="134"/>
      <c r="M394" s="134"/>
    </row>
    <row r="395" spans="1:13" x14ac:dyDescent="0.2">
      <c r="A395" s="134"/>
      <c r="B395" s="134"/>
      <c r="C395" s="134"/>
      <c r="D395" s="134"/>
      <c r="E395" s="134"/>
      <c r="F395" s="134"/>
      <c r="G395" s="134"/>
      <c r="H395" s="134"/>
      <c r="I395" s="134"/>
      <c r="J395" s="134"/>
      <c r="K395" s="134"/>
      <c r="L395" s="134"/>
      <c r="M395" s="134"/>
    </row>
    <row r="396" spans="1:13" x14ac:dyDescent="0.2">
      <c r="A396" s="134"/>
      <c r="B396" s="134"/>
      <c r="C396" s="134"/>
      <c r="D396" s="134"/>
      <c r="E396" s="134"/>
      <c r="F396" s="134"/>
      <c r="G396" s="134"/>
      <c r="H396" s="134"/>
      <c r="I396" s="134"/>
      <c r="J396" s="134"/>
      <c r="K396" s="134"/>
      <c r="L396" s="134"/>
      <c r="M396" s="134"/>
    </row>
    <row r="397" spans="1:13" x14ac:dyDescent="0.2">
      <c r="A397" s="134"/>
      <c r="B397" s="134"/>
      <c r="C397" s="134"/>
      <c r="D397" s="134"/>
      <c r="E397" s="134"/>
      <c r="F397" s="134"/>
      <c r="G397" s="134"/>
      <c r="H397" s="134"/>
      <c r="I397" s="134"/>
      <c r="J397" s="134"/>
      <c r="K397" s="134"/>
      <c r="L397" s="134"/>
      <c r="M397" s="134"/>
    </row>
    <row r="398" spans="1:13" x14ac:dyDescent="0.2">
      <c r="A398" s="134"/>
      <c r="B398" s="134"/>
      <c r="C398" s="134"/>
      <c r="D398" s="134"/>
      <c r="E398" s="134"/>
      <c r="F398" s="134"/>
      <c r="G398" s="134"/>
      <c r="H398" s="134"/>
      <c r="I398" s="134"/>
      <c r="J398" s="134"/>
      <c r="K398" s="134"/>
      <c r="L398" s="134"/>
      <c r="M398" s="134"/>
    </row>
    <row r="399" spans="1:13" x14ac:dyDescent="0.2">
      <c r="A399" s="134"/>
      <c r="B399" s="134"/>
      <c r="C399" s="134"/>
      <c r="D399" s="134"/>
      <c r="E399" s="134"/>
      <c r="F399" s="134"/>
      <c r="G399" s="134"/>
      <c r="H399" s="134"/>
      <c r="I399" s="134"/>
      <c r="J399" s="134"/>
      <c r="K399" s="134"/>
      <c r="L399" s="134"/>
      <c r="M399" s="134"/>
    </row>
    <row r="400" spans="1:13" x14ac:dyDescent="0.2">
      <c r="A400" s="134"/>
      <c r="B400" s="134"/>
      <c r="C400" s="134"/>
      <c r="D400" s="134"/>
      <c r="E400" s="134"/>
      <c r="F400" s="134"/>
      <c r="G400" s="134"/>
      <c r="H400" s="134"/>
      <c r="I400" s="134"/>
      <c r="J400" s="134"/>
      <c r="K400" s="134"/>
      <c r="L400" s="134"/>
      <c r="M400" s="134"/>
    </row>
    <row r="401" spans="1:13" x14ac:dyDescent="0.2">
      <c r="A401" s="134"/>
      <c r="B401" s="134"/>
      <c r="C401" s="134"/>
      <c r="D401" s="134"/>
      <c r="E401" s="134"/>
      <c r="F401" s="134"/>
      <c r="G401" s="134"/>
      <c r="H401" s="134"/>
      <c r="I401" s="134"/>
      <c r="J401" s="134"/>
      <c r="K401" s="134"/>
      <c r="L401" s="134"/>
      <c r="M401" s="134"/>
    </row>
    <row r="402" spans="1:13" x14ac:dyDescent="0.2">
      <c r="A402" s="134"/>
      <c r="B402" s="134"/>
      <c r="C402" s="134"/>
      <c r="D402" s="134"/>
      <c r="E402" s="134"/>
      <c r="F402" s="134"/>
      <c r="G402" s="134"/>
      <c r="H402" s="134"/>
      <c r="I402" s="134"/>
      <c r="J402" s="134"/>
      <c r="K402" s="134"/>
      <c r="L402" s="134"/>
      <c r="M402" s="134"/>
    </row>
    <row r="403" spans="1:13" x14ac:dyDescent="0.2">
      <c r="A403" s="134"/>
      <c r="B403" s="134"/>
      <c r="C403" s="134"/>
      <c r="D403" s="134"/>
      <c r="E403" s="134"/>
      <c r="F403" s="134"/>
      <c r="G403" s="134"/>
      <c r="H403" s="134"/>
      <c r="I403" s="134"/>
      <c r="J403" s="134"/>
      <c r="K403" s="134"/>
      <c r="L403" s="134"/>
      <c r="M403" s="134"/>
    </row>
    <row r="404" spans="1:13" x14ac:dyDescent="0.2">
      <c r="A404" s="134"/>
      <c r="B404" s="134"/>
      <c r="C404" s="134"/>
      <c r="D404" s="134"/>
      <c r="E404" s="134"/>
      <c r="F404" s="134"/>
      <c r="G404" s="134"/>
      <c r="H404" s="134"/>
      <c r="I404" s="134"/>
      <c r="J404" s="134"/>
      <c r="K404" s="134"/>
      <c r="L404" s="134"/>
      <c r="M404" s="134"/>
    </row>
    <row r="405" spans="1:13" x14ac:dyDescent="0.2">
      <c r="A405" s="134"/>
      <c r="B405" s="134"/>
      <c r="C405" s="134"/>
      <c r="D405" s="134"/>
      <c r="E405" s="134"/>
      <c r="F405" s="134"/>
      <c r="G405" s="134"/>
      <c r="H405" s="134"/>
      <c r="I405" s="134"/>
      <c r="J405" s="134"/>
      <c r="K405" s="134"/>
      <c r="L405" s="134"/>
      <c r="M405" s="134"/>
    </row>
    <row r="406" spans="1:13" x14ac:dyDescent="0.2">
      <c r="A406" s="134"/>
      <c r="B406" s="134"/>
      <c r="C406" s="134"/>
      <c r="D406" s="134"/>
      <c r="E406" s="134"/>
      <c r="F406" s="134"/>
      <c r="G406" s="134"/>
      <c r="H406" s="134"/>
      <c r="I406" s="134"/>
      <c r="J406" s="134"/>
      <c r="K406" s="134"/>
      <c r="L406" s="134"/>
      <c r="M406" s="134"/>
    </row>
    <row r="407" spans="1:13" x14ac:dyDescent="0.2">
      <c r="A407" s="134"/>
      <c r="B407" s="134"/>
      <c r="C407" s="134"/>
      <c r="D407" s="134"/>
      <c r="E407" s="134"/>
      <c r="F407" s="134"/>
      <c r="G407" s="134"/>
      <c r="H407" s="134"/>
      <c r="I407" s="134"/>
      <c r="J407" s="134"/>
      <c r="K407" s="134"/>
      <c r="L407" s="134"/>
      <c r="M407" s="134"/>
    </row>
    <row r="408" spans="1:13" x14ac:dyDescent="0.2">
      <c r="A408" s="134"/>
      <c r="B408" s="134"/>
      <c r="C408" s="134"/>
      <c r="D408" s="134"/>
      <c r="E408" s="134"/>
      <c r="F408" s="134"/>
      <c r="G408" s="134"/>
      <c r="H408" s="134"/>
      <c r="I408" s="134"/>
      <c r="J408" s="134"/>
      <c r="K408" s="134"/>
      <c r="L408" s="134"/>
      <c r="M408" s="134"/>
    </row>
    <row r="409" spans="1:13" x14ac:dyDescent="0.2">
      <c r="A409" s="134"/>
      <c r="B409" s="134"/>
      <c r="C409" s="134"/>
      <c r="D409" s="134"/>
      <c r="E409" s="134"/>
      <c r="F409" s="134"/>
      <c r="G409" s="134"/>
      <c r="H409" s="134"/>
      <c r="I409" s="134"/>
      <c r="J409" s="134"/>
      <c r="K409" s="134"/>
      <c r="L409" s="134"/>
      <c r="M409" s="134"/>
    </row>
    <row r="410" spans="1:13" x14ac:dyDescent="0.2">
      <c r="A410" s="134"/>
      <c r="B410" s="134"/>
      <c r="C410" s="134"/>
      <c r="D410" s="134"/>
      <c r="E410" s="134"/>
      <c r="F410" s="134"/>
      <c r="G410" s="134"/>
      <c r="H410" s="134"/>
      <c r="I410" s="134"/>
      <c r="J410" s="134"/>
      <c r="K410" s="134"/>
      <c r="L410" s="134"/>
      <c r="M410" s="134"/>
    </row>
    <row r="411" spans="1:13" x14ac:dyDescent="0.2">
      <c r="A411" s="134"/>
      <c r="B411" s="134"/>
      <c r="C411" s="134"/>
      <c r="D411" s="134"/>
      <c r="E411" s="134"/>
      <c r="F411" s="134"/>
      <c r="G411" s="134"/>
      <c r="H411" s="134"/>
      <c r="I411" s="134"/>
      <c r="J411" s="134"/>
      <c r="K411" s="134"/>
      <c r="L411" s="134"/>
      <c r="M411" s="134"/>
    </row>
    <row r="412" spans="1:13" x14ac:dyDescent="0.2">
      <c r="A412" s="134"/>
      <c r="B412" s="134"/>
      <c r="C412" s="134"/>
      <c r="D412" s="134"/>
      <c r="E412" s="134"/>
      <c r="F412" s="134"/>
      <c r="G412" s="134"/>
      <c r="H412" s="134"/>
      <c r="I412" s="134"/>
      <c r="J412" s="134"/>
      <c r="K412" s="134"/>
      <c r="L412" s="134"/>
      <c r="M412" s="134"/>
    </row>
    <row r="413" spans="1:13" x14ac:dyDescent="0.2">
      <c r="A413" s="134"/>
      <c r="B413" s="134"/>
      <c r="C413" s="134"/>
      <c r="D413" s="134"/>
      <c r="E413" s="134"/>
      <c r="F413" s="134"/>
      <c r="G413" s="134"/>
      <c r="H413" s="134"/>
      <c r="I413" s="134"/>
      <c r="J413" s="134"/>
      <c r="K413" s="134"/>
      <c r="L413" s="134"/>
      <c r="M413" s="134"/>
    </row>
    <row r="414" spans="1:13" x14ac:dyDescent="0.2">
      <c r="A414" s="134"/>
      <c r="B414" s="134"/>
      <c r="C414" s="134"/>
      <c r="D414" s="134"/>
      <c r="E414" s="134"/>
      <c r="F414" s="134"/>
      <c r="G414" s="134"/>
      <c r="H414" s="134"/>
      <c r="I414" s="134"/>
      <c r="J414" s="134"/>
      <c r="K414" s="134"/>
      <c r="L414" s="134"/>
      <c r="M414" s="134"/>
    </row>
    <row r="415" spans="1:13" x14ac:dyDescent="0.2">
      <c r="A415" s="134"/>
      <c r="B415" s="134"/>
      <c r="C415" s="134"/>
      <c r="D415" s="134"/>
      <c r="E415" s="134"/>
      <c r="F415" s="134"/>
      <c r="G415" s="134"/>
      <c r="H415" s="134"/>
      <c r="I415" s="134"/>
      <c r="J415" s="134"/>
      <c r="K415" s="134"/>
      <c r="L415" s="134"/>
      <c r="M415" s="134"/>
    </row>
    <row r="416" spans="1:13" x14ac:dyDescent="0.2">
      <c r="A416" s="134"/>
      <c r="B416" s="134"/>
      <c r="C416" s="134"/>
      <c r="D416" s="134"/>
      <c r="E416" s="134"/>
      <c r="F416" s="134"/>
      <c r="G416" s="134"/>
      <c r="H416" s="134"/>
      <c r="I416" s="134"/>
      <c r="J416" s="134"/>
      <c r="K416" s="134"/>
      <c r="L416" s="134"/>
      <c r="M416" s="134"/>
    </row>
    <row r="417" spans="1:13" x14ac:dyDescent="0.2">
      <c r="A417" s="134"/>
      <c r="B417" s="134"/>
      <c r="C417" s="134"/>
      <c r="D417" s="134"/>
      <c r="E417" s="134"/>
      <c r="F417" s="134"/>
      <c r="G417" s="134"/>
      <c r="H417" s="134"/>
      <c r="I417" s="134"/>
      <c r="J417" s="134"/>
      <c r="K417" s="134"/>
      <c r="L417" s="134"/>
      <c r="M417" s="134"/>
    </row>
    <row r="418" spans="1:13" x14ac:dyDescent="0.2">
      <c r="A418" s="134"/>
      <c r="B418" s="134"/>
      <c r="C418" s="134"/>
      <c r="D418" s="134"/>
      <c r="E418" s="134"/>
      <c r="F418" s="134"/>
      <c r="G418" s="134"/>
      <c r="H418" s="134"/>
      <c r="I418" s="134"/>
      <c r="J418" s="134"/>
      <c r="K418" s="134"/>
      <c r="L418" s="134"/>
      <c r="M418" s="134"/>
    </row>
    <row r="419" spans="1:13" x14ac:dyDescent="0.2">
      <c r="A419" s="134"/>
      <c r="B419" s="134"/>
      <c r="C419" s="134"/>
      <c r="D419" s="134"/>
      <c r="E419" s="134"/>
      <c r="F419" s="134"/>
      <c r="G419" s="134"/>
      <c r="H419" s="134"/>
      <c r="I419" s="134"/>
      <c r="J419" s="134"/>
      <c r="K419" s="134"/>
      <c r="L419" s="134"/>
      <c r="M419" s="134"/>
    </row>
    <row r="420" spans="1:13" x14ac:dyDescent="0.2">
      <c r="A420" s="134"/>
      <c r="B420" s="134"/>
      <c r="C420" s="134"/>
      <c r="D420" s="134"/>
      <c r="E420" s="134"/>
      <c r="F420" s="134"/>
      <c r="G420" s="134"/>
      <c r="H420" s="134"/>
      <c r="I420" s="134"/>
      <c r="J420" s="134"/>
      <c r="K420" s="134"/>
      <c r="L420" s="134"/>
      <c r="M420" s="134"/>
    </row>
    <row r="421" spans="1:13" x14ac:dyDescent="0.2">
      <c r="A421" s="134"/>
      <c r="B421" s="134"/>
      <c r="C421" s="134"/>
      <c r="D421" s="134"/>
      <c r="E421" s="134"/>
      <c r="F421" s="134"/>
      <c r="G421" s="134"/>
      <c r="H421" s="134"/>
      <c r="I421" s="134"/>
      <c r="J421" s="134"/>
      <c r="K421" s="134"/>
      <c r="L421" s="134"/>
      <c r="M421" s="134"/>
    </row>
    <row r="422" spans="1:13" x14ac:dyDescent="0.2">
      <c r="A422" s="134"/>
      <c r="B422" s="134"/>
      <c r="C422" s="134"/>
      <c r="D422" s="134"/>
      <c r="E422" s="134"/>
      <c r="F422" s="134"/>
      <c r="G422" s="134"/>
      <c r="H422" s="134"/>
      <c r="I422" s="134"/>
      <c r="J422" s="134"/>
      <c r="K422" s="134"/>
      <c r="L422" s="134"/>
      <c r="M422" s="134"/>
    </row>
    <row r="423" spans="1:13" x14ac:dyDescent="0.2">
      <c r="A423" s="134"/>
      <c r="B423" s="134"/>
      <c r="C423" s="134"/>
      <c r="D423" s="134"/>
      <c r="E423" s="134"/>
      <c r="F423" s="134"/>
      <c r="G423" s="134"/>
      <c r="H423" s="134"/>
      <c r="I423" s="134"/>
      <c r="J423" s="134"/>
      <c r="K423" s="134"/>
      <c r="L423" s="134"/>
      <c r="M423" s="134"/>
    </row>
    <row r="424" spans="1:13" x14ac:dyDescent="0.2">
      <c r="A424" s="134"/>
      <c r="B424" s="134"/>
      <c r="C424" s="134"/>
      <c r="D424" s="134"/>
      <c r="E424" s="134"/>
      <c r="F424" s="134"/>
      <c r="G424" s="134"/>
      <c r="H424" s="134"/>
      <c r="I424" s="134"/>
      <c r="J424" s="134"/>
      <c r="K424" s="134"/>
      <c r="L424" s="134"/>
      <c r="M424" s="134"/>
    </row>
    <row r="425" spans="1:13" x14ac:dyDescent="0.2">
      <c r="A425" s="134"/>
      <c r="B425" s="134"/>
      <c r="C425" s="134"/>
      <c r="D425" s="134"/>
      <c r="E425" s="134"/>
      <c r="F425" s="134"/>
      <c r="G425" s="134"/>
      <c r="H425" s="134"/>
      <c r="I425" s="134"/>
      <c r="J425" s="134"/>
      <c r="K425" s="134"/>
      <c r="L425" s="134"/>
      <c r="M425" s="134"/>
    </row>
    <row r="426" spans="1:13" x14ac:dyDescent="0.2">
      <c r="A426" s="134"/>
      <c r="B426" s="134"/>
      <c r="C426" s="134"/>
      <c r="D426" s="134"/>
      <c r="E426" s="134"/>
      <c r="F426" s="134"/>
      <c r="G426" s="134"/>
      <c r="H426" s="134"/>
      <c r="I426" s="134"/>
      <c r="J426" s="134"/>
      <c r="K426" s="134"/>
      <c r="L426" s="134"/>
      <c r="M426" s="134"/>
    </row>
    <row r="427" spans="1:13" x14ac:dyDescent="0.2">
      <c r="A427" s="134"/>
      <c r="B427" s="134"/>
      <c r="C427" s="134"/>
      <c r="D427" s="134"/>
      <c r="E427" s="134"/>
      <c r="F427" s="134"/>
      <c r="G427" s="134"/>
      <c r="H427" s="134"/>
      <c r="I427" s="134"/>
      <c r="J427" s="134"/>
      <c r="K427" s="134"/>
      <c r="L427" s="134"/>
      <c r="M427" s="134"/>
    </row>
    <row r="428" spans="1:13" x14ac:dyDescent="0.2">
      <c r="A428" s="134"/>
      <c r="B428" s="134"/>
      <c r="C428" s="134"/>
      <c r="D428" s="134"/>
      <c r="E428" s="134"/>
      <c r="F428" s="134"/>
      <c r="G428" s="134"/>
      <c r="H428" s="134"/>
      <c r="I428" s="134"/>
      <c r="J428" s="134"/>
      <c r="K428" s="134"/>
      <c r="L428" s="134"/>
      <c r="M428" s="134"/>
    </row>
    <row r="429" spans="1:13" x14ac:dyDescent="0.2">
      <c r="A429" s="134"/>
      <c r="B429" s="134"/>
      <c r="C429" s="134"/>
      <c r="D429" s="134"/>
      <c r="E429" s="134"/>
      <c r="F429" s="134"/>
      <c r="G429" s="134"/>
      <c r="H429" s="134"/>
      <c r="I429" s="134"/>
      <c r="J429" s="134"/>
      <c r="K429" s="134"/>
      <c r="L429" s="134"/>
      <c r="M429" s="134"/>
    </row>
    <row r="430" spans="1:13" x14ac:dyDescent="0.2">
      <c r="A430" s="134"/>
      <c r="B430" s="134"/>
      <c r="C430" s="134"/>
      <c r="D430" s="134"/>
      <c r="E430" s="134"/>
      <c r="F430" s="134"/>
      <c r="G430" s="134"/>
      <c r="H430" s="134"/>
      <c r="I430" s="134"/>
      <c r="J430" s="134"/>
      <c r="K430" s="134"/>
      <c r="L430" s="134"/>
      <c r="M430" s="134"/>
    </row>
    <row r="431" spans="1:13" x14ac:dyDescent="0.2">
      <c r="A431" s="134"/>
      <c r="B431" s="134"/>
      <c r="C431" s="134"/>
      <c r="D431" s="134"/>
      <c r="E431" s="134"/>
      <c r="F431" s="134"/>
      <c r="G431" s="134"/>
      <c r="H431" s="134"/>
      <c r="I431" s="134"/>
      <c r="J431" s="134"/>
      <c r="K431" s="134"/>
      <c r="L431" s="134"/>
      <c r="M431" s="134"/>
    </row>
    <row r="432" spans="1:13" x14ac:dyDescent="0.2">
      <c r="A432" s="134"/>
      <c r="B432" s="134"/>
      <c r="C432" s="134"/>
      <c r="D432" s="134"/>
      <c r="E432" s="134"/>
      <c r="F432" s="134"/>
      <c r="G432" s="134"/>
      <c r="H432" s="134"/>
      <c r="I432" s="134"/>
      <c r="J432" s="134"/>
      <c r="K432" s="134"/>
      <c r="L432" s="134"/>
      <c r="M432" s="134"/>
    </row>
    <row r="433" spans="1:13" x14ac:dyDescent="0.2">
      <c r="A433" s="134"/>
      <c r="B433" s="134"/>
      <c r="C433" s="134"/>
      <c r="D433" s="134"/>
      <c r="E433" s="134"/>
      <c r="F433" s="134"/>
      <c r="G433" s="134"/>
      <c r="H433" s="134"/>
      <c r="I433" s="134"/>
      <c r="J433" s="134"/>
      <c r="K433" s="134"/>
      <c r="L433" s="134"/>
      <c r="M433" s="134"/>
    </row>
    <row r="434" spans="1:13" x14ac:dyDescent="0.2">
      <c r="A434" s="134"/>
      <c r="B434" s="134"/>
      <c r="C434" s="134"/>
      <c r="D434" s="134"/>
      <c r="E434" s="134"/>
      <c r="F434" s="134"/>
      <c r="G434" s="134"/>
      <c r="H434" s="134"/>
      <c r="I434" s="134"/>
      <c r="J434" s="134"/>
      <c r="K434" s="134"/>
      <c r="L434" s="134"/>
      <c r="M434" s="134"/>
    </row>
    <row r="435" spans="1:13" x14ac:dyDescent="0.2">
      <c r="A435" s="134"/>
      <c r="B435" s="134"/>
      <c r="C435" s="134"/>
      <c r="D435" s="134"/>
      <c r="E435" s="134"/>
      <c r="F435" s="134"/>
      <c r="G435" s="134"/>
      <c r="H435" s="134"/>
      <c r="I435" s="134"/>
      <c r="J435" s="134"/>
      <c r="K435" s="134"/>
      <c r="L435" s="134"/>
      <c r="M435" s="134"/>
    </row>
    <row r="436" spans="1:13" x14ac:dyDescent="0.2">
      <c r="A436" s="134"/>
      <c r="B436" s="134"/>
      <c r="C436" s="134"/>
      <c r="D436" s="134"/>
      <c r="E436" s="134"/>
      <c r="F436" s="134"/>
      <c r="G436" s="134"/>
      <c r="H436" s="134"/>
      <c r="I436" s="134"/>
      <c r="J436" s="134"/>
      <c r="K436" s="134"/>
      <c r="L436" s="134"/>
      <c r="M436" s="134"/>
    </row>
    <row r="437" spans="1:13" x14ac:dyDescent="0.2">
      <c r="A437" s="134"/>
      <c r="B437" s="134"/>
      <c r="C437" s="134"/>
      <c r="D437" s="134"/>
      <c r="E437" s="134"/>
      <c r="F437" s="134"/>
      <c r="G437" s="134"/>
      <c r="H437" s="134"/>
      <c r="I437" s="134"/>
      <c r="J437" s="134"/>
      <c r="K437" s="134"/>
      <c r="L437" s="134"/>
      <c r="M437" s="134"/>
    </row>
    <row r="438" spans="1:13" x14ac:dyDescent="0.2">
      <c r="A438" s="134"/>
      <c r="B438" s="134"/>
      <c r="C438" s="134"/>
      <c r="D438" s="134"/>
      <c r="E438" s="134"/>
      <c r="F438" s="134"/>
      <c r="G438" s="134"/>
      <c r="H438" s="134"/>
      <c r="I438" s="134"/>
      <c r="J438" s="134"/>
      <c r="K438" s="134"/>
      <c r="L438" s="134"/>
      <c r="M438" s="134"/>
    </row>
    <row r="439" spans="1:13" x14ac:dyDescent="0.2">
      <c r="A439" s="134"/>
      <c r="B439" s="134"/>
      <c r="C439" s="134"/>
      <c r="D439" s="134"/>
      <c r="E439" s="134"/>
      <c r="F439" s="134"/>
      <c r="G439" s="134"/>
      <c r="H439" s="134"/>
      <c r="I439" s="134"/>
      <c r="J439" s="134"/>
      <c r="K439" s="134"/>
      <c r="L439" s="134"/>
      <c r="M439" s="134"/>
    </row>
    <row r="440" spans="1:13" x14ac:dyDescent="0.2">
      <c r="A440" s="134"/>
      <c r="B440" s="134"/>
      <c r="C440" s="134"/>
      <c r="D440" s="134"/>
      <c r="E440" s="134"/>
      <c r="F440" s="134"/>
      <c r="G440" s="134"/>
      <c r="H440" s="134"/>
      <c r="I440" s="134"/>
      <c r="J440" s="134"/>
      <c r="K440" s="134"/>
      <c r="L440" s="134"/>
      <c r="M440" s="134"/>
    </row>
    <row r="441" spans="1:13" x14ac:dyDescent="0.2">
      <c r="A441" s="134"/>
      <c r="B441" s="134"/>
      <c r="C441" s="134"/>
      <c r="D441" s="134"/>
      <c r="E441" s="134"/>
      <c r="F441" s="134"/>
      <c r="G441" s="134"/>
      <c r="H441" s="134"/>
      <c r="I441" s="134"/>
      <c r="J441" s="134"/>
      <c r="K441" s="134"/>
      <c r="L441" s="134"/>
      <c r="M441" s="134"/>
    </row>
    <row r="442" spans="1:13" x14ac:dyDescent="0.2">
      <c r="A442" s="134"/>
      <c r="B442" s="134"/>
      <c r="C442" s="134"/>
      <c r="D442" s="134"/>
      <c r="E442" s="134"/>
      <c r="F442" s="134"/>
      <c r="G442" s="134"/>
      <c r="H442" s="134"/>
      <c r="I442" s="134"/>
      <c r="J442" s="134"/>
      <c r="K442" s="134"/>
      <c r="L442" s="134"/>
      <c r="M442" s="134"/>
    </row>
    <row r="443" spans="1:13" x14ac:dyDescent="0.2">
      <c r="A443" s="134"/>
      <c r="B443" s="134"/>
      <c r="C443" s="134"/>
      <c r="D443" s="134"/>
      <c r="E443" s="134"/>
      <c r="F443" s="134"/>
      <c r="G443" s="134"/>
      <c r="H443" s="134"/>
      <c r="I443" s="134"/>
      <c r="J443" s="134"/>
      <c r="K443" s="134"/>
      <c r="L443" s="134"/>
      <c r="M443" s="134"/>
    </row>
    <row r="444" spans="1:13" x14ac:dyDescent="0.2">
      <c r="A444" s="134"/>
      <c r="B444" s="134"/>
      <c r="C444" s="134"/>
      <c r="D444" s="134"/>
      <c r="E444" s="134"/>
      <c r="F444" s="134"/>
      <c r="G444" s="134"/>
      <c r="H444" s="134"/>
      <c r="I444" s="134"/>
      <c r="J444" s="134"/>
      <c r="K444" s="134"/>
      <c r="L444" s="134"/>
      <c r="M444" s="134"/>
    </row>
    <row r="445" spans="1:13" x14ac:dyDescent="0.2">
      <c r="A445" s="134"/>
      <c r="B445" s="134"/>
      <c r="C445" s="134"/>
      <c r="D445" s="134"/>
      <c r="E445" s="134"/>
      <c r="F445" s="134"/>
      <c r="G445" s="134"/>
      <c r="H445" s="134"/>
      <c r="I445" s="134"/>
      <c r="J445" s="134"/>
      <c r="K445" s="134"/>
      <c r="L445" s="134"/>
      <c r="M445" s="134"/>
    </row>
    <row r="446" spans="1:13" x14ac:dyDescent="0.2">
      <c r="A446" s="134"/>
      <c r="B446" s="134"/>
      <c r="C446" s="134"/>
      <c r="D446" s="134"/>
      <c r="E446" s="134"/>
      <c r="F446" s="134"/>
      <c r="G446" s="134"/>
      <c r="H446" s="134"/>
      <c r="I446" s="134"/>
      <c r="J446" s="134"/>
      <c r="K446" s="134"/>
      <c r="L446" s="134"/>
      <c r="M446" s="134"/>
    </row>
    <row r="447" spans="1:13" x14ac:dyDescent="0.2">
      <c r="A447" s="134"/>
      <c r="B447" s="134"/>
      <c r="C447" s="134"/>
      <c r="D447" s="134"/>
      <c r="E447" s="134"/>
      <c r="F447" s="134"/>
      <c r="G447" s="134"/>
      <c r="H447" s="134"/>
      <c r="I447" s="134"/>
      <c r="J447" s="134"/>
      <c r="K447" s="134"/>
      <c r="L447" s="134"/>
      <c r="M447" s="134"/>
    </row>
    <row r="448" spans="1:13" x14ac:dyDescent="0.2">
      <c r="A448" s="134"/>
      <c r="B448" s="134"/>
      <c r="C448" s="134"/>
      <c r="D448" s="134"/>
      <c r="E448" s="134"/>
      <c r="F448" s="134"/>
      <c r="G448" s="134"/>
      <c r="H448" s="134"/>
      <c r="I448" s="134"/>
      <c r="J448" s="134"/>
      <c r="K448" s="134"/>
      <c r="L448" s="134"/>
      <c r="M448" s="134"/>
    </row>
    <row r="449" spans="1:13" x14ac:dyDescent="0.2">
      <c r="A449" s="134"/>
      <c r="B449" s="134"/>
      <c r="C449" s="134"/>
      <c r="D449" s="134"/>
      <c r="E449" s="134"/>
      <c r="F449" s="134"/>
      <c r="G449" s="134"/>
      <c r="H449" s="134"/>
      <c r="I449" s="134"/>
      <c r="J449" s="134"/>
      <c r="K449" s="134"/>
      <c r="L449" s="134"/>
      <c r="M449" s="134"/>
    </row>
    <row r="450" spans="1:13" x14ac:dyDescent="0.2">
      <c r="A450" s="134"/>
      <c r="B450" s="134"/>
      <c r="C450" s="134"/>
      <c r="D450" s="134"/>
      <c r="E450" s="134"/>
      <c r="F450" s="134"/>
      <c r="G450" s="134"/>
      <c r="H450" s="134"/>
      <c r="I450" s="134"/>
      <c r="J450" s="134"/>
      <c r="K450" s="134"/>
      <c r="L450" s="134"/>
      <c r="M450" s="134"/>
    </row>
    <row r="451" spans="1:13" x14ac:dyDescent="0.2">
      <c r="A451" s="134"/>
      <c r="B451" s="134"/>
      <c r="C451" s="134"/>
      <c r="D451" s="134"/>
      <c r="E451" s="134"/>
      <c r="F451" s="134"/>
      <c r="G451" s="134"/>
      <c r="H451" s="134"/>
      <c r="I451" s="134"/>
      <c r="J451" s="134"/>
      <c r="K451" s="134"/>
      <c r="L451" s="134"/>
      <c r="M451" s="134"/>
    </row>
    <row r="452" spans="1:13" x14ac:dyDescent="0.2">
      <c r="A452" s="134"/>
      <c r="B452" s="134"/>
      <c r="C452" s="134"/>
      <c r="D452" s="134"/>
      <c r="E452" s="134"/>
      <c r="F452" s="134"/>
      <c r="G452" s="134"/>
      <c r="H452" s="134"/>
      <c r="I452" s="134"/>
      <c r="J452" s="134"/>
      <c r="K452" s="134"/>
      <c r="L452" s="134"/>
      <c r="M452" s="134"/>
    </row>
    <row r="453" spans="1:13" x14ac:dyDescent="0.2">
      <c r="A453" s="134"/>
      <c r="B453" s="134"/>
      <c r="C453" s="134"/>
      <c r="D453" s="134"/>
      <c r="E453" s="134"/>
      <c r="F453" s="134"/>
      <c r="G453" s="134"/>
      <c r="H453" s="134"/>
      <c r="I453" s="134"/>
      <c r="J453" s="134"/>
      <c r="K453" s="134"/>
      <c r="L453" s="134"/>
      <c r="M453" s="134"/>
    </row>
    <row r="454" spans="1:13" x14ac:dyDescent="0.2">
      <c r="A454" s="134"/>
      <c r="B454" s="134"/>
      <c r="C454" s="134"/>
      <c r="D454" s="134"/>
      <c r="E454" s="134"/>
      <c r="F454" s="134"/>
      <c r="G454" s="134"/>
      <c r="H454" s="134"/>
      <c r="I454" s="134"/>
      <c r="J454" s="134"/>
      <c r="K454" s="134"/>
      <c r="L454" s="134"/>
      <c r="M454" s="134"/>
    </row>
    <row r="455" spans="1:13" x14ac:dyDescent="0.2">
      <c r="A455" s="134"/>
      <c r="B455" s="134"/>
      <c r="C455" s="134"/>
      <c r="D455" s="134"/>
      <c r="E455" s="134"/>
      <c r="F455" s="134"/>
      <c r="G455" s="134"/>
      <c r="H455" s="134"/>
      <c r="I455" s="134"/>
      <c r="J455" s="134"/>
      <c r="K455" s="134"/>
      <c r="L455" s="134"/>
      <c r="M455" s="134"/>
    </row>
    <row r="456" spans="1:13" x14ac:dyDescent="0.2">
      <c r="A456" s="134"/>
      <c r="B456" s="134"/>
      <c r="C456" s="134"/>
      <c r="D456" s="134"/>
      <c r="E456" s="134"/>
      <c r="F456" s="134"/>
      <c r="G456" s="134"/>
      <c r="H456" s="134"/>
      <c r="I456" s="134"/>
      <c r="J456" s="134"/>
      <c r="K456" s="134"/>
      <c r="L456" s="134"/>
      <c r="M456" s="134"/>
    </row>
    <row r="457" spans="1:13" x14ac:dyDescent="0.2">
      <c r="A457" s="134"/>
      <c r="B457" s="134"/>
      <c r="C457" s="134"/>
      <c r="D457" s="134"/>
      <c r="E457" s="134"/>
      <c r="F457" s="134"/>
      <c r="G457" s="134"/>
      <c r="H457" s="134"/>
      <c r="I457" s="134"/>
      <c r="J457" s="134"/>
      <c r="K457" s="134"/>
      <c r="L457" s="134"/>
      <c r="M457" s="134"/>
    </row>
  </sheetData>
  <mergeCells count="1">
    <mergeCell ref="D3:N3"/>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FF00"/>
  </sheetPr>
  <dimension ref="A1:O178"/>
  <sheetViews>
    <sheetView topLeftCell="A26" zoomScale="90" zoomScaleNormal="90" workbookViewId="0">
      <selection activeCell="D89" sqref="D89"/>
    </sheetView>
  </sheetViews>
  <sheetFormatPr defaultRowHeight="12.75" x14ac:dyDescent="0.2"/>
  <cols>
    <col min="1" max="1" width="10.21875" style="9" bestFit="1" customWidth="1"/>
    <col min="2" max="2" width="8.88671875" style="9"/>
    <col min="3" max="3" width="34.88671875" style="9" bestFit="1" customWidth="1"/>
    <col min="4" max="9" width="8.88671875" style="9"/>
    <col min="10" max="10" width="8.109375" style="9" customWidth="1"/>
    <col min="11" max="11" width="8.6640625" style="9" customWidth="1"/>
    <col min="12" max="12" width="10" style="9" customWidth="1"/>
    <col min="13" max="16384" width="8.88671875" style="9"/>
  </cols>
  <sheetData>
    <row r="1" spans="1:13" ht="15.75" x14ac:dyDescent="0.25">
      <c r="A1" s="270" t="s">
        <v>525</v>
      </c>
    </row>
    <row r="2" spans="1:13" ht="15.75" x14ac:dyDescent="0.25">
      <c r="A2" s="270"/>
      <c r="E2" s="575" t="s">
        <v>737</v>
      </c>
      <c r="F2" s="575"/>
      <c r="G2" s="575"/>
      <c r="H2" s="575"/>
      <c r="I2" s="575"/>
      <c r="J2" s="575"/>
      <c r="K2" s="575"/>
      <c r="L2" s="575"/>
      <c r="M2" s="575"/>
    </row>
    <row r="3" spans="1:13" ht="38.25" x14ac:dyDescent="0.2">
      <c r="A3" s="2" t="s">
        <v>0</v>
      </c>
      <c r="B3" s="14" t="s">
        <v>1</v>
      </c>
      <c r="C3" s="17" t="s">
        <v>2</v>
      </c>
      <c r="D3" s="17" t="s">
        <v>3</v>
      </c>
      <c r="E3" s="17" t="s">
        <v>510</v>
      </c>
      <c r="F3" s="17" t="s">
        <v>511</v>
      </c>
      <c r="G3" s="2" t="s">
        <v>512</v>
      </c>
      <c r="H3" s="14" t="s">
        <v>513</v>
      </c>
      <c r="I3" s="17" t="s">
        <v>514</v>
      </c>
      <c r="J3" s="17" t="s">
        <v>515</v>
      </c>
      <c r="K3" s="17" t="s">
        <v>516</v>
      </c>
      <c r="L3" s="17" t="s">
        <v>517</v>
      </c>
      <c r="M3" s="2" t="s">
        <v>518</v>
      </c>
    </row>
    <row r="4" spans="1:13" x14ac:dyDescent="0.2">
      <c r="A4" s="271" t="s">
        <v>4</v>
      </c>
      <c r="B4" s="272" t="s">
        <v>5</v>
      </c>
      <c r="C4" s="273" t="s">
        <v>6</v>
      </c>
      <c r="D4" s="332">
        <f>M4</f>
        <v>0.67</v>
      </c>
      <c r="E4" s="332">
        <v>0.44</v>
      </c>
      <c r="F4" s="332">
        <v>0.46</v>
      </c>
      <c r="G4" s="332">
        <v>0.44</v>
      </c>
      <c r="H4" s="332">
        <v>0.49</v>
      </c>
      <c r="I4" s="332">
        <v>0.59</v>
      </c>
      <c r="J4" s="332">
        <v>0.59</v>
      </c>
      <c r="K4" s="332">
        <v>0.66</v>
      </c>
      <c r="L4" s="332">
        <v>0.65</v>
      </c>
      <c r="M4" s="332">
        <v>0.67</v>
      </c>
    </row>
    <row r="5" spans="1:13" x14ac:dyDescent="0.2">
      <c r="A5" s="271" t="s">
        <v>7</v>
      </c>
      <c r="B5" s="272" t="s">
        <v>8</v>
      </c>
      <c r="C5" s="275" t="s">
        <v>9</v>
      </c>
      <c r="D5" s="332">
        <f t="shared" ref="D5:D68" si="0">M5</f>
        <v>0.75</v>
      </c>
      <c r="E5" s="332">
        <v>0.41</v>
      </c>
      <c r="F5" s="332">
        <v>0.4</v>
      </c>
      <c r="G5" s="332">
        <v>0.49</v>
      </c>
      <c r="H5" s="332">
        <v>0.51</v>
      </c>
      <c r="I5" s="332">
        <v>0.56999999999999995</v>
      </c>
      <c r="J5" s="332">
        <v>0.63</v>
      </c>
      <c r="K5" s="332">
        <v>0.64</v>
      </c>
      <c r="L5" s="332">
        <v>0.7</v>
      </c>
      <c r="M5" s="332">
        <v>0.75</v>
      </c>
    </row>
    <row r="6" spans="1:13" x14ac:dyDescent="0.2">
      <c r="A6" s="271" t="s">
        <v>10</v>
      </c>
      <c r="B6" s="272" t="s">
        <v>11</v>
      </c>
      <c r="C6" s="275" t="s">
        <v>12</v>
      </c>
      <c r="D6" s="332">
        <f t="shared" si="0"/>
        <v>0.7</v>
      </c>
      <c r="E6" s="332">
        <v>0.46</v>
      </c>
      <c r="F6" s="332">
        <v>0.46</v>
      </c>
      <c r="G6" s="332">
        <v>0.49</v>
      </c>
      <c r="H6" s="332">
        <v>0.52</v>
      </c>
      <c r="I6" s="332">
        <v>0.49</v>
      </c>
      <c r="J6" s="332">
        <v>0.59</v>
      </c>
      <c r="K6" s="332">
        <v>0.62</v>
      </c>
      <c r="L6" s="332">
        <v>0.67</v>
      </c>
      <c r="M6" s="332">
        <v>0.7</v>
      </c>
    </row>
    <row r="7" spans="1:13" x14ac:dyDescent="0.2">
      <c r="A7" s="271" t="s">
        <v>13</v>
      </c>
      <c r="B7" s="272" t="s">
        <v>14</v>
      </c>
      <c r="C7" s="275" t="s">
        <v>15</v>
      </c>
      <c r="D7" s="332">
        <f t="shared" si="0"/>
        <v>0.62</v>
      </c>
      <c r="E7" s="332">
        <v>0.41</v>
      </c>
      <c r="F7" s="332">
        <v>0.41</v>
      </c>
      <c r="G7" s="332">
        <v>0.46</v>
      </c>
      <c r="H7" s="332">
        <v>0.44</v>
      </c>
      <c r="I7" s="332">
        <v>0.49</v>
      </c>
      <c r="J7" s="332">
        <v>0.49</v>
      </c>
      <c r="K7" s="332">
        <v>0.6</v>
      </c>
      <c r="L7" s="332">
        <v>0.54</v>
      </c>
      <c r="M7" s="332">
        <v>0.62</v>
      </c>
    </row>
    <row r="8" spans="1:13" x14ac:dyDescent="0.2">
      <c r="A8" s="271" t="s">
        <v>16</v>
      </c>
      <c r="B8" s="272" t="s">
        <v>17</v>
      </c>
      <c r="C8" s="275" t="s">
        <v>18</v>
      </c>
      <c r="D8" s="332">
        <f t="shared" si="0"/>
        <v>0.76</v>
      </c>
      <c r="E8" s="332">
        <v>0.4</v>
      </c>
      <c r="F8" s="332">
        <v>0.39</v>
      </c>
      <c r="G8" s="332">
        <v>0.46</v>
      </c>
      <c r="H8" s="332">
        <v>0.43</v>
      </c>
      <c r="I8" s="332">
        <v>0.56000000000000005</v>
      </c>
      <c r="J8" s="332">
        <v>0.49</v>
      </c>
      <c r="K8" s="332">
        <v>0.6</v>
      </c>
      <c r="L8" s="332">
        <v>0.61</v>
      </c>
      <c r="M8" s="332">
        <v>0.76</v>
      </c>
    </row>
    <row r="9" spans="1:13" x14ac:dyDescent="0.2">
      <c r="A9" s="271" t="s">
        <v>19</v>
      </c>
      <c r="B9" s="272" t="s">
        <v>20</v>
      </c>
      <c r="C9" s="275" t="s">
        <v>21</v>
      </c>
      <c r="D9" s="332">
        <f t="shared" si="0"/>
        <v>0.74</v>
      </c>
      <c r="E9" s="332">
        <v>0.37</v>
      </c>
      <c r="F9" s="332">
        <v>0.41</v>
      </c>
      <c r="G9" s="332">
        <v>0.38</v>
      </c>
      <c r="H9" s="332">
        <v>0.44</v>
      </c>
      <c r="I9" s="332">
        <v>0.49</v>
      </c>
      <c r="J9" s="332">
        <v>0.56999999999999995</v>
      </c>
      <c r="K9" s="332">
        <v>0.71</v>
      </c>
      <c r="L9" s="332">
        <v>0.64</v>
      </c>
      <c r="M9" s="332">
        <v>0.74</v>
      </c>
    </row>
    <row r="10" spans="1:13" x14ac:dyDescent="0.2">
      <c r="A10" s="271" t="s">
        <v>22</v>
      </c>
      <c r="B10" s="272" t="s">
        <v>23</v>
      </c>
      <c r="C10" s="275" t="s">
        <v>24</v>
      </c>
      <c r="D10" s="332">
        <f t="shared" si="0"/>
        <v>0.71</v>
      </c>
      <c r="E10" s="332">
        <v>0.4</v>
      </c>
      <c r="F10" s="332">
        <v>0.44</v>
      </c>
      <c r="G10" s="332">
        <v>0.42</v>
      </c>
      <c r="H10" s="332">
        <v>0.46</v>
      </c>
      <c r="I10" s="332">
        <v>0.59</v>
      </c>
      <c r="J10" s="332">
        <v>0.6</v>
      </c>
      <c r="K10" s="332">
        <v>0.56999999999999995</v>
      </c>
      <c r="L10" s="332">
        <v>0.67</v>
      </c>
      <c r="M10" s="332">
        <v>0.71</v>
      </c>
    </row>
    <row r="11" spans="1:13" x14ac:dyDescent="0.2">
      <c r="A11" s="271" t="s">
        <v>25</v>
      </c>
      <c r="B11" s="272" t="s">
        <v>1004</v>
      </c>
      <c r="C11" s="275" t="s">
        <v>27</v>
      </c>
      <c r="D11" s="332">
        <f t="shared" si="0"/>
        <v>0.73</v>
      </c>
      <c r="E11" s="332">
        <v>0.47</v>
      </c>
      <c r="F11" s="332">
        <v>0.45</v>
      </c>
      <c r="G11" s="332">
        <v>0.5</v>
      </c>
      <c r="H11" s="332">
        <v>0.56999999999999995</v>
      </c>
      <c r="I11" s="332">
        <v>0.61</v>
      </c>
      <c r="J11" s="332">
        <v>0.63</v>
      </c>
      <c r="K11" s="332">
        <v>0.73</v>
      </c>
      <c r="L11" s="332">
        <v>0.76</v>
      </c>
      <c r="M11" s="332">
        <v>0.73</v>
      </c>
    </row>
    <row r="12" spans="1:13" x14ac:dyDescent="0.2">
      <c r="A12" s="271" t="s">
        <v>28</v>
      </c>
      <c r="B12" s="272" t="s">
        <v>29</v>
      </c>
      <c r="C12" s="275" t="s">
        <v>30</v>
      </c>
      <c r="D12" s="332">
        <f t="shared" si="0"/>
        <v>0.72</v>
      </c>
      <c r="E12" s="332">
        <v>0.37</v>
      </c>
      <c r="F12" s="332">
        <v>0.39</v>
      </c>
      <c r="G12" s="332">
        <v>0.36</v>
      </c>
      <c r="H12" s="332">
        <v>0.5</v>
      </c>
      <c r="I12" s="332">
        <v>0.53</v>
      </c>
      <c r="J12" s="332">
        <v>0.57999999999999996</v>
      </c>
      <c r="K12" s="332">
        <v>0.56999999999999995</v>
      </c>
      <c r="L12" s="332">
        <v>0.68</v>
      </c>
      <c r="M12" s="332">
        <v>0.72</v>
      </c>
    </row>
    <row r="13" spans="1:13" x14ac:dyDescent="0.2">
      <c r="A13" s="271" t="s">
        <v>31</v>
      </c>
      <c r="B13" s="272" t="s">
        <v>32</v>
      </c>
      <c r="C13" s="275" t="s">
        <v>33</v>
      </c>
      <c r="D13" s="332">
        <f t="shared" si="0"/>
        <v>0.65</v>
      </c>
      <c r="E13" s="332">
        <v>0.36</v>
      </c>
      <c r="F13" s="332">
        <v>0.35</v>
      </c>
      <c r="G13" s="332">
        <v>0.38</v>
      </c>
      <c r="H13" s="332">
        <v>0.46</v>
      </c>
      <c r="I13" s="332">
        <v>0.51</v>
      </c>
      <c r="J13" s="332">
        <v>0.52</v>
      </c>
      <c r="K13" s="332">
        <v>0.54</v>
      </c>
      <c r="L13" s="332">
        <v>0.62</v>
      </c>
      <c r="M13" s="332">
        <v>0.65</v>
      </c>
    </row>
    <row r="14" spans="1:13" x14ac:dyDescent="0.2">
      <c r="A14" s="271" t="s">
        <v>34</v>
      </c>
      <c r="B14" s="272" t="s">
        <v>35</v>
      </c>
      <c r="C14" s="275" t="s">
        <v>36</v>
      </c>
      <c r="D14" s="332">
        <f t="shared" si="0"/>
        <v>0.7</v>
      </c>
      <c r="E14" s="332">
        <v>0.43</v>
      </c>
      <c r="F14" s="332">
        <v>0.46</v>
      </c>
      <c r="G14" s="332">
        <v>0.46</v>
      </c>
      <c r="H14" s="332">
        <v>0.55000000000000004</v>
      </c>
      <c r="I14" s="332">
        <v>0.61</v>
      </c>
      <c r="J14" s="332">
        <v>0.66</v>
      </c>
      <c r="K14" s="332">
        <v>0.63</v>
      </c>
      <c r="L14" s="332">
        <v>0.68</v>
      </c>
      <c r="M14" s="332">
        <v>0.7</v>
      </c>
    </row>
    <row r="15" spans="1:13" x14ac:dyDescent="0.2">
      <c r="A15" s="271" t="s">
        <v>37</v>
      </c>
      <c r="B15" s="272" t="s">
        <v>38</v>
      </c>
      <c r="C15" s="275" t="s">
        <v>39</v>
      </c>
      <c r="D15" s="332">
        <f t="shared" si="0"/>
        <v>0.57999999999999996</v>
      </c>
      <c r="E15" s="332">
        <v>0.34</v>
      </c>
      <c r="F15" s="332">
        <v>0.41</v>
      </c>
      <c r="G15" s="332">
        <v>0.41</v>
      </c>
      <c r="H15" s="332">
        <v>0.47</v>
      </c>
      <c r="I15" s="332">
        <v>0.43</v>
      </c>
      <c r="J15" s="332">
        <v>0.52</v>
      </c>
      <c r="K15" s="332">
        <v>0.56999999999999995</v>
      </c>
      <c r="L15" s="332">
        <v>0.57999999999999996</v>
      </c>
      <c r="M15" s="332">
        <v>0.57999999999999996</v>
      </c>
    </row>
    <row r="16" spans="1:13" x14ac:dyDescent="0.2">
      <c r="A16" s="271" t="s">
        <v>40</v>
      </c>
      <c r="B16" s="272" t="s">
        <v>41</v>
      </c>
      <c r="C16" s="275" t="s">
        <v>42</v>
      </c>
      <c r="D16" s="332">
        <f t="shared" si="0"/>
        <v>0.66</v>
      </c>
      <c r="E16" s="332">
        <v>0.35</v>
      </c>
      <c r="F16" s="332">
        <v>0.39</v>
      </c>
      <c r="G16" s="332">
        <v>0.42</v>
      </c>
      <c r="H16" s="332">
        <v>0.49</v>
      </c>
      <c r="I16" s="332">
        <v>0.54</v>
      </c>
      <c r="J16" s="332">
        <v>0.53</v>
      </c>
      <c r="K16" s="332">
        <v>0.54</v>
      </c>
      <c r="L16" s="332">
        <v>0.56999999999999995</v>
      </c>
      <c r="M16" s="332">
        <v>0.66</v>
      </c>
    </row>
    <row r="17" spans="1:13" x14ac:dyDescent="0.2">
      <c r="A17" s="271" t="s">
        <v>43</v>
      </c>
      <c r="B17" s="272" t="s">
        <v>44</v>
      </c>
      <c r="C17" s="275" t="s">
        <v>45</v>
      </c>
      <c r="D17" s="332">
        <f t="shared" si="0"/>
        <v>0.65</v>
      </c>
      <c r="E17" s="332">
        <v>0.39</v>
      </c>
      <c r="F17" s="332">
        <v>0.4</v>
      </c>
      <c r="G17" s="332">
        <v>0.41</v>
      </c>
      <c r="H17" s="332">
        <v>0.48</v>
      </c>
      <c r="I17" s="332">
        <v>0.49</v>
      </c>
      <c r="J17" s="332">
        <v>0.56000000000000005</v>
      </c>
      <c r="K17" s="332">
        <v>0.48</v>
      </c>
      <c r="L17" s="332">
        <v>0.56999999999999995</v>
      </c>
      <c r="M17" s="332">
        <v>0.65</v>
      </c>
    </row>
    <row r="18" spans="1:13" x14ac:dyDescent="0.2">
      <c r="A18" s="271" t="s">
        <v>46</v>
      </c>
      <c r="B18" s="272" t="s">
        <v>47</v>
      </c>
      <c r="C18" s="275" t="s">
        <v>48</v>
      </c>
      <c r="D18" s="332">
        <f t="shared" si="0"/>
        <v>0.66</v>
      </c>
      <c r="E18" s="332">
        <v>0.39</v>
      </c>
      <c r="F18" s="332">
        <v>0.38</v>
      </c>
      <c r="G18" s="332">
        <v>0.41</v>
      </c>
      <c r="H18" s="332">
        <v>0.51</v>
      </c>
      <c r="I18" s="332">
        <v>0.52</v>
      </c>
      <c r="J18" s="332">
        <v>0.59</v>
      </c>
      <c r="K18" s="332">
        <v>0.62</v>
      </c>
      <c r="L18" s="332">
        <v>0.63</v>
      </c>
      <c r="M18" s="332">
        <v>0.66</v>
      </c>
    </row>
    <row r="19" spans="1:13" x14ac:dyDescent="0.2">
      <c r="A19" s="271" t="s">
        <v>49</v>
      </c>
      <c r="B19" s="272" t="s">
        <v>50</v>
      </c>
      <c r="C19" s="275" t="s">
        <v>51</v>
      </c>
      <c r="D19" s="332">
        <f t="shared" si="0"/>
        <v>0.71</v>
      </c>
      <c r="E19" s="332">
        <v>0.4</v>
      </c>
      <c r="F19" s="332">
        <v>0.45</v>
      </c>
      <c r="G19" s="332">
        <v>0.51</v>
      </c>
      <c r="H19" s="332">
        <v>0.56000000000000005</v>
      </c>
      <c r="I19" s="332">
        <v>0.57999999999999996</v>
      </c>
      <c r="J19" s="332">
        <v>0.63</v>
      </c>
      <c r="K19" s="332">
        <v>0.63</v>
      </c>
      <c r="L19" s="332">
        <v>0.68</v>
      </c>
      <c r="M19" s="332">
        <v>0.71</v>
      </c>
    </row>
    <row r="20" spans="1:13" x14ac:dyDescent="0.2">
      <c r="A20" s="271" t="s">
        <v>52</v>
      </c>
      <c r="B20" s="272" t="s">
        <v>53</v>
      </c>
      <c r="C20" s="275" t="s">
        <v>54</v>
      </c>
      <c r="D20" s="332">
        <f t="shared" si="0"/>
        <v>0.83</v>
      </c>
      <c r="E20" s="332">
        <v>0.42</v>
      </c>
      <c r="F20" s="332">
        <v>0.42</v>
      </c>
      <c r="G20" s="332" t="s">
        <v>453</v>
      </c>
      <c r="H20" s="332">
        <v>0.5</v>
      </c>
      <c r="I20" s="332">
        <v>0.61</v>
      </c>
      <c r="J20" s="332">
        <v>0.71</v>
      </c>
      <c r="K20" s="332">
        <v>0.54</v>
      </c>
      <c r="L20" s="332">
        <v>0.56999999999999995</v>
      </c>
      <c r="M20" s="332">
        <v>0.83</v>
      </c>
    </row>
    <row r="21" spans="1:13" x14ac:dyDescent="0.2">
      <c r="A21" s="271" t="s">
        <v>55</v>
      </c>
      <c r="B21" s="272" t="s">
        <v>56</v>
      </c>
      <c r="C21" s="275" t="s">
        <v>57</v>
      </c>
      <c r="D21" s="332">
        <f t="shared" si="0"/>
        <v>0.62</v>
      </c>
      <c r="E21" s="332">
        <v>0.34</v>
      </c>
      <c r="F21" s="332">
        <v>0.31</v>
      </c>
      <c r="G21" s="332">
        <v>0.37</v>
      </c>
      <c r="H21" s="332">
        <v>0.45</v>
      </c>
      <c r="I21" s="332">
        <v>0.46</v>
      </c>
      <c r="J21" s="332">
        <v>0.53</v>
      </c>
      <c r="K21" s="332">
        <v>0.56999999999999995</v>
      </c>
      <c r="L21" s="332">
        <v>0.57999999999999996</v>
      </c>
      <c r="M21" s="332">
        <v>0.62</v>
      </c>
    </row>
    <row r="22" spans="1:13" x14ac:dyDescent="0.2">
      <c r="A22" s="271" t="s">
        <v>447</v>
      </c>
      <c r="B22" s="272" t="s">
        <v>448</v>
      </c>
      <c r="C22" s="275" t="s">
        <v>449</v>
      </c>
      <c r="D22" s="332">
        <f t="shared" si="0"/>
        <v>0.64</v>
      </c>
      <c r="E22" s="332">
        <v>0.41</v>
      </c>
      <c r="F22" s="332">
        <v>0.4</v>
      </c>
      <c r="G22" s="332">
        <v>0.39</v>
      </c>
      <c r="H22" s="332">
        <v>0.55000000000000004</v>
      </c>
      <c r="I22" s="332">
        <v>0.5</v>
      </c>
      <c r="J22" s="332">
        <v>0.5</v>
      </c>
      <c r="K22" s="332">
        <v>0.55000000000000004</v>
      </c>
      <c r="L22" s="332">
        <v>0.67</v>
      </c>
      <c r="M22" s="332">
        <v>0.64</v>
      </c>
    </row>
    <row r="23" spans="1:13" x14ac:dyDescent="0.2">
      <c r="A23" s="271" t="s">
        <v>58</v>
      </c>
      <c r="B23" s="272" t="s">
        <v>59</v>
      </c>
      <c r="C23" s="275" t="s">
        <v>60</v>
      </c>
      <c r="D23" s="332">
        <f t="shared" si="0"/>
        <v>0.69</v>
      </c>
      <c r="E23" s="332">
        <v>0.33</v>
      </c>
      <c r="F23" s="332">
        <v>0.38</v>
      </c>
      <c r="G23" s="332">
        <v>0.42</v>
      </c>
      <c r="H23" s="332">
        <v>0.48</v>
      </c>
      <c r="I23" s="332">
        <v>0.56999999999999995</v>
      </c>
      <c r="J23" s="332">
        <v>0.56999999999999995</v>
      </c>
      <c r="K23" s="332">
        <v>0.62</v>
      </c>
      <c r="L23" s="332">
        <v>0.68</v>
      </c>
      <c r="M23" s="332">
        <v>0.69</v>
      </c>
    </row>
    <row r="24" spans="1:13" x14ac:dyDescent="0.2">
      <c r="A24" s="271" t="s">
        <v>61</v>
      </c>
      <c r="B24" s="272" t="s">
        <v>62</v>
      </c>
      <c r="C24" s="275" t="s">
        <v>63</v>
      </c>
      <c r="D24" s="332">
        <f t="shared" si="0"/>
        <v>0.69</v>
      </c>
      <c r="E24" s="332">
        <v>0.36</v>
      </c>
      <c r="F24" s="332">
        <v>0.43</v>
      </c>
      <c r="G24" s="332">
        <v>0.44</v>
      </c>
      <c r="H24" s="332">
        <v>0.48</v>
      </c>
      <c r="I24" s="332">
        <v>0.49</v>
      </c>
      <c r="J24" s="332">
        <v>0.56000000000000005</v>
      </c>
      <c r="K24" s="332">
        <v>0.63</v>
      </c>
      <c r="L24" s="332">
        <v>0.66</v>
      </c>
      <c r="M24" s="332">
        <v>0.69</v>
      </c>
    </row>
    <row r="25" spans="1:13" x14ac:dyDescent="0.2">
      <c r="A25" s="271" t="s">
        <v>64</v>
      </c>
      <c r="B25" s="272" t="s">
        <v>65</v>
      </c>
      <c r="C25" s="275" t="s">
        <v>66</v>
      </c>
      <c r="D25" s="332">
        <f t="shared" si="0"/>
        <v>0.69</v>
      </c>
      <c r="E25" s="332">
        <v>0.48</v>
      </c>
      <c r="F25" s="332">
        <v>0.52</v>
      </c>
      <c r="G25" s="332">
        <v>0.54</v>
      </c>
      <c r="H25" s="332">
        <v>0.53</v>
      </c>
      <c r="I25" s="332">
        <v>0.57999999999999996</v>
      </c>
      <c r="J25" s="332">
        <v>0.64</v>
      </c>
      <c r="K25" s="332">
        <v>0.66</v>
      </c>
      <c r="L25" s="332">
        <v>0.77</v>
      </c>
      <c r="M25" s="332">
        <v>0.69</v>
      </c>
    </row>
    <row r="26" spans="1:13" x14ac:dyDescent="0.2">
      <c r="A26" s="271" t="s">
        <v>67</v>
      </c>
      <c r="B26" s="272" t="s">
        <v>68</v>
      </c>
      <c r="C26" s="275" t="s">
        <v>69</v>
      </c>
      <c r="D26" s="332">
        <f t="shared" si="0"/>
        <v>0.68</v>
      </c>
      <c r="E26" s="332">
        <v>0.31</v>
      </c>
      <c r="F26" s="332">
        <v>0.31</v>
      </c>
      <c r="G26" s="332">
        <v>0.34</v>
      </c>
      <c r="H26" s="332">
        <v>0.41</v>
      </c>
      <c r="I26" s="332">
        <v>0.51</v>
      </c>
      <c r="J26" s="332">
        <v>0.55000000000000004</v>
      </c>
      <c r="K26" s="332">
        <v>0.59</v>
      </c>
      <c r="L26" s="332">
        <v>0.63</v>
      </c>
      <c r="M26" s="332">
        <v>0.68</v>
      </c>
    </row>
    <row r="27" spans="1:13" x14ac:dyDescent="0.2">
      <c r="A27" s="271" t="s">
        <v>70</v>
      </c>
      <c r="B27" s="272" t="s">
        <v>71</v>
      </c>
      <c r="C27" s="275" t="s">
        <v>72</v>
      </c>
      <c r="D27" s="332">
        <f t="shared" si="0"/>
        <v>0.72</v>
      </c>
      <c r="E27" s="332">
        <v>0.46</v>
      </c>
      <c r="F27" s="332">
        <v>0.41</v>
      </c>
      <c r="G27" s="332">
        <v>0.43</v>
      </c>
      <c r="H27" s="332">
        <v>0.55000000000000004</v>
      </c>
      <c r="I27" s="332">
        <v>0.61</v>
      </c>
      <c r="J27" s="332">
        <v>0.59</v>
      </c>
      <c r="K27" s="332">
        <v>0.64</v>
      </c>
      <c r="L27" s="332">
        <v>0.71</v>
      </c>
      <c r="M27" s="332">
        <v>0.72</v>
      </c>
    </row>
    <row r="28" spans="1:13" x14ac:dyDescent="0.2">
      <c r="A28" s="271" t="s">
        <v>73</v>
      </c>
      <c r="B28" s="272" t="s">
        <v>74</v>
      </c>
      <c r="C28" s="275" t="s">
        <v>75</v>
      </c>
      <c r="D28" s="332">
        <f t="shared" si="0"/>
        <v>0.72</v>
      </c>
      <c r="E28" s="332">
        <v>0.5</v>
      </c>
      <c r="F28" s="332">
        <v>0.5</v>
      </c>
      <c r="G28" s="332">
        <v>0.51</v>
      </c>
      <c r="H28" s="332">
        <v>0.45</v>
      </c>
      <c r="I28" s="332">
        <v>0.56000000000000005</v>
      </c>
      <c r="J28" s="332">
        <v>0.51</v>
      </c>
      <c r="K28" s="332">
        <v>0.64</v>
      </c>
      <c r="L28" s="332">
        <v>0.72</v>
      </c>
      <c r="M28" s="332">
        <v>0.72</v>
      </c>
    </row>
    <row r="29" spans="1:13" x14ac:dyDescent="0.2">
      <c r="A29" s="271" t="s">
        <v>76</v>
      </c>
      <c r="B29" s="272" t="s">
        <v>77</v>
      </c>
      <c r="C29" s="275" t="s">
        <v>78</v>
      </c>
      <c r="D29" s="332">
        <f t="shared" si="0"/>
        <v>0.72</v>
      </c>
      <c r="E29" s="332">
        <v>0.4</v>
      </c>
      <c r="F29" s="332">
        <v>0.43</v>
      </c>
      <c r="G29" s="332">
        <v>0.45</v>
      </c>
      <c r="H29" s="332">
        <v>0.5</v>
      </c>
      <c r="I29" s="332">
        <v>0.56999999999999995</v>
      </c>
      <c r="J29" s="332">
        <v>0.57999999999999996</v>
      </c>
      <c r="K29" s="332">
        <v>0.7</v>
      </c>
      <c r="L29" s="332">
        <v>0.67</v>
      </c>
      <c r="M29" s="332">
        <v>0.72</v>
      </c>
    </row>
    <row r="30" spans="1:13" x14ac:dyDescent="0.2">
      <c r="A30" s="271" t="s">
        <v>79</v>
      </c>
      <c r="B30" s="272" t="s">
        <v>80</v>
      </c>
      <c r="C30" s="275" t="s">
        <v>81</v>
      </c>
      <c r="D30" s="332">
        <f t="shared" si="0"/>
        <v>0.71</v>
      </c>
      <c r="E30" s="332">
        <v>0.49</v>
      </c>
      <c r="F30" s="332">
        <v>0.46</v>
      </c>
      <c r="G30" s="332">
        <v>0.49</v>
      </c>
      <c r="H30" s="332">
        <v>0.56000000000000005</v>
      </c>
      <c r="I30" s="332">
        <v>0.6</v>
      </c>
      <c r="J30" s="332">
        <v>0.61</v>
      </c>
      <c r="K30" s="332">
        <v>0.66</v>
      </c>
      <c r="L30" s="332">
        <v>0.65</v>
      </c>
      <c r="M30" s="332">
        <v>0.71</v>
      </c>
    </row>
    <row r="31" spans="1:13" x14ac:dyDescent="0.2">
      <c r="A31" s="271" t="s">
        <v>82</v>
      </c>
      <c r="B31" s="272" t="s">
        <v>83</v>
      </c>
      <c r="C31" s="275" t="s">
        <v>84</v>
      </c>
      <c r="D31" s="332">
        <f t="shared" si="0"/>
        <v>0.69</v>
      </c>
      <c r="E31" s="332">
        <v>0.44</v>
      </c>
      <c r="F31" s="332">
        <v>0.43</v>
      </c>
      <c r="G31" s="332">
        <v>0.39</v>
      </c>
      <c r="H31" s="332">
        <v>0.46</v>
      </c>
      <c r="I31" s="332">
        <v>0.49</v>
      </c>
      <c r="J31" s="332">
        <v>0.47</v>
      </c>
      <c r="K31" s="332">
        <v>0.66</v>
      </c>
      <c r="L31" s="332">
        <v>0.61</v>
      </c>
      <c r="M31" s="332">
        <v>0.69</v>
      </c>
    </row>
    <row r="32" spans="1:13" x14ac:dyDescent="0.2">
      <c r="A32" s="271" t="s">
        <v>85</v>
      </c>
      <c r="B32" s="272" t="s">
        <v>86</v>
      </c>
      <c r="C32" s="275" t="s">
        <v>87</v>
      </c>
      <c r="D32" s="332">
        <f t="shared" si="0"/>
        <v>0.67</v>
      </c>
      <c r="E32" s="332">
        <v>0.43</v>
      </c>
      <c r="F32" s="332">
        <v>0.44</v>
      </c>
      <c r="G32" s="332">
        <v>0.47</v>
      </c>
      <c r="H32" s="332">
        <v>0.56999999999999995</v>
      </c>
      <c r="I32" s="332">
        <v>0.42</v>
      </c>
      <c r="J32" s="332">
        <v>0.51</v>
      </c>
      <c r="K32" s="332">
        <v>0.61</v>
      </c>
      <c r="L32" s="332">
        <v>0.61</v>
      </c>
      <c r="M32" s="332">
        <v>0.67</v>
      </c>
    </row>
    <row r="33" spans="1:13" x14ac:dyDescent="0.2">
      <c r="A33" s="271" t="s">
        <v>88</v>
      </c>
      <c r="B33" s="272" t="s">
        <v>1005</v>
      </c>
      <c r="C33" s="275" t="s">
        <v>90</v>
      </c>
      <c r="D33" s="332">
        <f t="shared" si="0"/>
        <v>0.66</v>
      </c>
      <c r="E33" s="332">
        <v>0.32</v>
      </c>
      <c r="F33" s="332">
        <v>0.33</v>
      </c>
      <c r="G33" s="332">
        <v>0.39</v>
      </c>
      <c r="H33" s="332">
        <v>0.41</v>
      </c>
      <c r="I33" s="332">
        <v>0.39</v>
      </c>
      <c r="J33" s="332">
        <v>0.53</v>
      </c>
      <c r="K33" s="332">
        <v>0.55000000000000004</v>
      </c>
      <c r="L33" s="332">
        <v>0.53</v>
      </c>
      <c r="M33" s="332">
        <v>0.66</v>
      </c>
    </row>
    <row r="34" spans="1:13" x14ac:dyDescent="0.2">
      <c r="A34" s="271" t="s">
        <v>91</v>
      </c>
      <c r="B34" s="272" t="s">
        <v>92</v>
      </c>
      <c r="C34" s="275" t="s">
        <v>93</v>
      </c>
      <c r="D34" s="332">
        <f t="shared" si="0"/>
        <v>0.7</v>
      </c>
      <c r="E34" s="332">
        <v>0.42</v>
      </c>
      <c r="F34" s="332">
        <v>0.42</v>
      </c>
      <c r="G34" s="332">
        <v>0.5</v>
      </c>
      <c r="H34" s="332">
        <v>0.52</v>
      </c>
      <c r="I34" s="332">
        <v>0.59</v>
      </c>
      <c r="J34" s="332">
        <v>0.56999999999999995</v>
      </c>
      <c r="K34" s="332">
        <v>0.65</v>
      </c>
      <c r="L34" s="332">
        <v>0.63</v>
      </c>
      <c r="M34" s="332">
        <v>0.7</v>
      </c>
    </row>
    <row r="35" spans="1:13" x14ac:dyDescent="0.2">
      <c r="A35" s="271" t="s">
        <v>94</v>
      </c>
      <c r="B35" s="272" t="s">
        <v>95</v>
      </c>
      <c r="C35" s="275" t="s">
        <v>96</v>
      </c>
      <c r="D35" s="332">
        <f t="shared" si="0"/>
        <v>0.78</v>
      </c>
      <c r="E35" s="332">
        <v>0.52</v>
      </c>
      <c r="F35" s="332">
        <v>0.5</v>
      </c>
      <c r="G35" s="332">
        <v>0.56999999999999995</v>
      </c>
      <c r="H35" s="332">
        <v>0.63</v>
      </c>
      <c r="I35" s="332">
        <v>0.64</v>
      </c>
      <c r="J35" s="332">
        <v>0.67</v>
      </c>
      <c r="K35" s="332">
        <v>0.71</v>
      </c>
      <c r="L35" s="332">
        <v>0.78</v>
      </c>
      <c r="M35" s="332">
        <v>0.78</v>
      </c>
    </row>
    <row r="36" spans="1:13" x14ac:dyDescent="0.2">
      <c r="A36" s="271" t="s">
        <v>97</v>
      </c>
      <c r="B36" s="272" t="s">
        <v>98</v>
      </c>
      <c r="C36" s="275" t="s">
        <v>99</v>
      </c>
      <c r="D36" s="332">
        <f t="shared" si="0"/>
        <v>0.67</v>
      </c>
      <c r="E36" s="332">
        <v>0.42</v>
      </c>
      <c r="F36" s="332">
        <v>0.4</v>
      </c>
      <c r="G36" s="332">
        <v>0.47</v>
      </c>
      <c r="H36" s="332">
        <v>0.46</v>
      </c>
      <c r="I36" s="332">
        <v>0.5</v>
      </c>
      <c r="J36" s="332">
        <v>0.62</v>
      </c>
      <c r="K36" s="332">
        <v>0.62</v>
      </c>
      <c r="L36" s="332">
        <v>0.69</v>
      </c>
      <c r="M36" s="332">
        <v>0.67</v>
      </c>
    </row>
    <row r="37" spans="1:13" x14ac:dyDescent="0.2">
      <c r="A37" s="271" t="s">
        <v>100</v>
      </c>
      <c r="B37" s="272" t="s">
        <v>101</v>
      </c>
      <c r="C37" s="275" t="s">
        <v>102</v>
      </c>
      <c r="D37" s="332">
        <f t="shared" si="0"/>
        <v>0.7</v>
      </c>
      <c r="E37" s="332">
        <v>0.35</v>
      </c>
      <c r="F37" s="332">
        <v>0.4</v>
      </c>
      <c r="G37" s="332">
        <v>0.34</v>
      </c>
      <c r="H37" s="332">
        <v>0.38</v>
      </c>
      <c r="I37" s="332">
        <v>0.5</v>
      </c>
      <c r="J37" s="332">
        <v>0.47</v>
      </c>
      <c r="K37" s="332">
        <v>0.54</v>
      </c>
      <c r="L37" s="332">
        <v>0.62</v>
      </c>
      <c r="M37" s="332">
        <v>0.7</v>
      </c>
    </row>
    <row r="38" spans="1:13" x14ac:dyDescent="0.2">
      <c r="A38" s="271" t="s">
        <v>103</v>
      </c>
      <c r="B38" s="272" t="s">
        <v>104</v>
      </c>
      <c r="C38" s="275" t="s">
        <v>105</v>
      </c>
      <c r="D38" s="332">
        <f t="shared" si="0"/>
        <v>0.7</v>
      </c>
      <c r="E38" s="332">
        <v>0.39</v>
      </c>
      <c r="F38" s="332">
        <v>0.4</v>
      </c>
      <c r="G38" s="332">
        <v>0.51</v>
      </c>
      <c r="H38" s="332">
        <v>0.46</v>
      </c>
      <c r="I38" s="332">
        <v>0.49</v>
      </c>
      <c r="J38" s="332">
        <v>0.57999999999999996</v>
      </c>
      <c r="K38" s="332">
        <v>0.56000000000000005</v>
      </c>
      <c r="L38" s="332">
        <v>0.67</v>
      </c>
      <c r="M38" s="332">
        <v>0.7</v>
      </c>
    </row>
    <row r="39" spans="1:13" x14ac:dyDescent="0.2">
      <c r="A39" s="271" t="s">
        <v>106</v>
      </c>
      <c r="B39" s="272" t="s">
        <v>107</v>
      </c>
      <c r="C39" s="275" t="s">
        <v>108</v>
      </c>
      <c r="D39" s="332">
        <f t="shared" si="0"/>
        <v>0.57999999999999996</v>
      </c>
      <c r="E39" s="332">
        <v>0.28999999999999998</v>
      </c>
      <c r="F39" s="332">
        <v>0.26</v>
      </c>
      <c r="G39" s="332">
        <v>0.3</v>
      </c>
      <c r="H39" s="332">
        <v>0.56000000000000005</v>
      </c>
      <c r="I39" s="332">
        <v>0.51</v>
      </c>
      <c r="J39" s="332">
        <v>0.6</v>
      </c>
      <c r="K39" s="332">
        <v>0.71</v>
      </c>
      <c r="L39" s="332">
        <v>0.67</v>
      </c>
      <c r="M39" s="332">
        <v>0.57999999999999996</v>
      </c>
    </row>
    <row r="40" spans="1:13" x14ac:dyDescent="0.2">
      <c r="A40" s="271" t="s">
        <v>109</v>
      </c>
      <c r="B40" s="272" t="s">
        <v>110</v>
      </c>
      <c r="C40" s="275" t="s">
        <v>111</v>
      </c>
      <c r="D40" s="332">
        <f t="shared" si="0"/>
        <v>0.56999999999999995</v>
      </c>
      <c r="E40" s="332">
        <v>0.43</v>
      </c>
      <c r="F40" s="332">
        <v>0.48</v>
      </c>
      <c r="G40" s="332">
        <v>0.49</v>
      </c>
      <c r="H40" s="332">
        <v>0.41</v>
      </c>
      <c r="I40" s="332">
        <v>0.53</v>
      </c>
      <c r="J40" s="332">
        <v>0.57999999999999996</v>
      </c>
      <c r="K40" s="332">
        <v>0.53</v>
      </c>
      <c r="L40" s="332">
        <v>0.57999999999999996</v>
      </c>
      <c r="M40" s="332">
        <v>0.56999999999999995</v>
      </c>
    </row>
    <row r="41" spans="1:13" x14ac:dyDescent="0.2">
      <c r="A41" s="271" t="s">
        <v>112</v>
      </c>
      <c r="B41" s="272" t="s">
        <v>113</v>
      </c>
      <c r="C41" s="275" t="s">
        <v>114</v>
      </c>
      <c r="D41" s="332">
        <f t="shared" si="0"/>
        <v>0.6</v>
      </c>
      <c r="E41" s="332">
        <v>0.31</v>
      </c>
      <c r="F41" s="332">
        <v>0.28000000000000003</v>
      </c>
      <c r="G41" s="332">
        <v>0.34</v>
      </c>
      <c r="H41" s="332">
        <v>0.36</v>
      </c>
      <c r="I41" s="332">
        <v>0.47</v>
      </c>
      <c r="J41" s="332">
        <v>0.48</v>
      </c>
      <c r="K41" s="332">
        <v>0.46</v>
      </c>
      <c r="L41" s="332">
        <v>0.62</v>
      </c>
      <c r="M41" s="332">
        <v>0.6</v>
      </c>
    </row>
    <row r="42" spans="1:13" x14ac:dyDescent="0.2">
      <c r="A42" s="271" t="s">
        <v>115</v>
      </c>
      <c r="B42" s="272" t="s">
        <v>116</v>
      </c>
      <c r="C42" s="275" t="s">
        <v>117</v>
      </c>
      <c r="D42" s="332">
        <f t="shared" si="0"/>
        <v>0.79</v>
      </c>
      <c r="E42" s="332">
        <v>0.43</v>
      </c>
      <c r="F42" s="332">
        <v>0.53</v>
      </c>
      <c r="G42" s="332">
        <v>0.54</v>
      </c>
      <c r="H42" s="332">
        <v>0.56000000000000005</v>
      </c>
      <c r="I42" s="332">
        <v>0.68</v>
      </c>
      <c r="J42" s="332">
        <v>0.69</v>
      </c>
      <c r="K42" s="332">
        <v>0.79</v>
      </c>
      <c r="L42" s="332">
        <v>0.78</v>
      </c>
      <c r="M42" s="332">
        <v>0.79</v>
      </c>
    </row>
    <row r="43" spans="1:13" x14ac:dyDescent="0.2">
      <c r="A43" s="271" t="s">
        <v>118</v>
      </c>
      <c r="B43" s="272" t="s">
        <v>119</v>
      </c>
      <c r="C43" s="275" t="s">
        <v>120</v>
      </c>
      <c r="D43" s="332">
        <f t="shared" si="0"/>
        <v>0.71</v>
      </c>
      <c r="E43" s="332">
        <v>0.51</v>
      </c>
      <c r="F43" s="332">
        <v>0.55000000000000004</v>
      </c>
      <c r="G43" s="332">
        <v>0.42</v>
      </c>
      <c r="H43" s="332">
        <v>0.57999999999999996</v>
      </c>
      <c r="I43" s="332">
        <v>0.59</v>
      </c>
      <c r="J43" s="332">
        <v>0.57999999999999996</v>
      </c>
      <c r="K43" s="332">
        <v>0.65</v>
      </c>
      <c r="L43" s="332">
        <v>0.6</v>
      </c>
      <c r="M43" s="332">
        <v>0.71</v>
      </c>
    </row>
    <row r="44" spans="1:13" x14ac:dyDescent="0.2">
      <c r="A44" s="271" t="s">
        <v>121</v>
      </c>
      <c r="B44" s="272" t="s">
        <v>122</v>
      </c>
      <c r="C44" s="275" t="s">
        <v>123</v>
      </c>
      <c r="D44" s="332">
        <f t="shared" si="0"/>
        <v>0.51</v>
      </c>
      <c r="E44" s="332">
        <v>0.22</v>
      </c>
      <c r="F44" s="332">
        <v>0.39</v>
      </c>
      <c r="G44" s="332">
        <v>0.35</v>
      </c>
      <c r="H44" s="332">
        <v>0.34</v>
      </c>
      <c r="I44" s="332">
        <v>0.43</v>
      </c>
      <c r="J44" s="332">
        <v>0.65</v>
      </c>
      <c r="K44" s="332">
        <v>0.66</v>
      </c>
      <c r="L44" s="332">
        <v>0.65</v>
      </c>
      <c r="M44" s="332">
        <v>0.51</v>
      </c>
    </row>
    <row r="45" spans="1:13" x14ac:dyDescent="0.2">
      <c r="A45" s="271" t="s">
        <v>124</v>
      </c>
      <c r="B45" s="272" t="s">
        <v>125</v>
      </c>
      <c r="C45" s="275" t="s">
        <v>126</v>
      </c>
      <c r="D45" s="332">
        <f t="shared" si="0"/>
        <v>0.76</v>
      </c>
      <c r="E45" s="332">
        <v>0.28999999999999998</v>
      </c>
      <c r="F45" s="332">
        <v>0.35</v>
      </c>
      <c r="G45" s="332">
        <v>0.44</v>
      </c>
      <c r="H45" s="332">
        <v>0.48</v>
      </c>
      <c r="I45" s="332">
        <v>0.47</v>
      </c>
      <c r="J45" s="332">
        <v>0.49</v>
      </c>
      <c r="K45" s="332">
        <v>0.57999999999999996</v>
      </c>
      <c r="L45" s="332">
        <v>0.75</v>
      </c>
      <c r="M45" s="332">
        <v>0.76</v>
      </c>
    </row>
    <row r="46" spans="1:13" x14ac:dyDescent="0.2">
      <c r="A46" s="271" t="s">
        <v>127</v>
      </c>
      <c r="B46" s="272" t="s">
        <v>128</v>
      </c>
      <c r="C46" s="275" t="s">
        <v>129</v>
      </c>
      <c r="D46" s="332">
        <f t="shared" si="0"/>
        <v>0.67</v>
      </c>
      <c r="E46" s="332">
        <v>0.45</v>
      </c>
      <c r="F46" s="332">
        <v>0.4</v>
      </c>
      <c r="G46" s="332">
        <v>0.44</v>
      </c>
      <c r="H46" s="332">
        <v>0.51</v>
      </c>
      <c r="I46" s="332">
        <v>0.52</v>
      </c>
      <c r="J46" s="332">
        <v>0.56000000000000005</v>
      </c>
      <c r="K46" s="332">
        <v>0.54</v>
      </c>
      <c r="L46" s="332">
        <v>0.65</v>
      </c>
      <c r="M46" s="332">
        <v>0.67</v>
      </c>
    </row>
    <row r="47" spans="1:13" x14ac:dyDescent="0.2">
      <c r="A47" s="271" t="s">
        <v>130</v>
      </c>
      <c r="B47" s="272" t="s">
        <v>131</v>
      </c>
      <c r="C47" s="275" t="s">
        <v>132</v>
      </c>
      <c r="D47" s="332">
        <f t="shared" si="0"/>
        <v>0.59</v>
      </c>
      <c r="E47" s="332">
        <v>0.41</v>
      </c>
      <c r="F47" s="332">
        <v>0.44</v>
      </c>
      <c r="G47" s="332">
        <v>0.47</v>
      </c>
      <c r="H47" s="332">
        <v>0.52</v>
      </c>
      <c r="I47" s="332">
        <v>0.57999999999999996</v>
      </c>
      <c r="J47" s="332">
        <v>0.68</v>
      </c>
      <c r="K47" s="332">
        <v>0.67</v>
      </c>
      <c r="L47" s="332">
        <v>0.72</v>
      </c>
      <c r="M47" s="332">
        <v>0.59</v>
      </c>
    </row>
    <row r="48" spans="1:13" x14ac:dyDescent="0.2">
      <c r="A48" s="271" t="s">
        <v>133</v>
      </c>
      <c r="B48" s="272" t="s">
        <v>134</v>
      </c>
      <c r="C48" s="275" t="s">
        <v>135</v>
      </c>
      <c r="D48" s="332">
        <f t="shared" si="0"/>
        <v>0.61</v>
      </c>
      <c r="E48" s="332">
        <v>0.37</v>
      </c>
      <c r="F48" s="332">
        <v>0.41</v>
      </c>
      <c r="G48" s="332">
        <v>0.44</v>
      </c>
      <c r="H48" s="332">
        <v>0.43</v>
      </c>
      <c r="I48" s="332">
        <v>0.44</v>
      </c>
      <c r="J48" s="332">
        <v>0.52</v>
      </c>
      <c r="K48" s="332">
        <v>0.6</v>
      </c>
      <c r="L48" s="332">
        <v>0.64</v>
      </c>
      <c r="M48" s="332">
        <v>0.61</v>
      </c>
    </row>
    <row r="49" spans="1:13" x14ac:dyDescent="0.2">
      <c r="A49" s="271" t="s">
        <v>136</v>
      </c>
      <c r="B49" s="272" t="s">
        <v>137</v>
      </c>
      <c r="C49" s="275" t="s">
        <v>138</v>
      </c>
      <c r="D49" s="332">
        <f t="shared" si="0"/>
        <v>0.68</v>
      </c>
      <c r="E49" s="332">
        <v>0.42</v>
      </c>
      <c r="F49" s="332">
        <v>0.47</v>
      </c>
      <c r="G49" s="332">
        <v>0.5</v>
      </c>
      <c r="H49" s="332">
        <v>0.51</v>
      </c>
      <c r="I49" s="332">
        <v>0.55000000000000004</v>
      </c>
      <c r="J49" s="332">
        <v>0.67</v>
      </c>
      <c r="K49" s="332">
        <v>0.6</v>
      </c>
      <c r="L49" s="332">
        <v>0.64</v>
      </c>
      <c r="M49" s="332">
        <v>0.68</v>
      </c>
    </row>
    <row r="50" spans="1:13" x14ac:dyDescent="0.2">
      <c r="A50" s="271" t="s">
        <v>139</v>
      </c>
      <c r="B50" s="272" t="s">
        <v>140</v>
      </c>
      <c r="C50" s="273" t="s">
        <v>828</v>
      </c>
      <c r="D50" s="332">
        <f t="shared" si="0"/>
        <v>0.66</v>
      </c>
      <c r="E50" s="332">
        <v>0.36</v>
      </c>
      <c r="F50" s="332">
        <v>0.37</v>
      </c>
      <c r="G50" s="332">
        <v>0.43</v>
      </c>
      <c r="H50" s="332">
        <v>0.49</v>
      </c>
      <c r="I50" s="332">
        <v>0.49</v>
      </c>
      <c r="J50" s="332">
        <v>0.56999999999999995</v>
      </c>
      <c r="K50" s="332">
        <v>0.57999999999999996</v>
      </c>
      <c r="L50" s="332">
        <v>0.62</v>
      </c>
      <c r="M50" s="332">
        <v>0.66</v>
      </c>
    </row>
    <row r="51" spans="1:13" x14ac:dyDescent="0.2">
      <c r="A51" s="271" t="s">
        <v>142</v>
      </c>
      <c r="B51" s="272" t="s">
        <v>143</v>
      </c>
      <c r="C51" s="275" t="s">
        <v>144</v>
      </c>
      <c r="D51" s="332">
        <f t="shared" si="0"/>
        <v>0.64</v>
      </c>
      <c r="E51" s="332">
        <v>0.42</v>
      </c>
      <c r="F51" s="332">
        <v>0.45</v>
      </c>
      <c r="G51" s="332">
        <v>0.46</v>
      </c>
      <c r="H51" s="332">
        <v>0.47</v>
      </c>
      <c r="I51" s="332">
        <v>0.52</v>
      </c>
      <c r="J51" s="332">
        <v>0.57999999999999996</v>
      </c>
      <c r="K51" s="332">
        <v>0.59</v>
      </c>
      <c r="L51" s="332">
        <v>0.56000000000000005</v>
      </c>
      <c r="M51" s="332">
        <v>0.64</v>
      </c>
    </row>
    <row r="52" spans="1:13" x14ac:dyDescent="0.2">
      <c r="A52" s="271" t="s">
        <v>145</v>
      </c>
      <c r="B52" s="272" t="s">
        <v>146</v>
      </c>
      <c r="C52" s="275" t="s">
        <v>147</v>
      </c>
      <c r="D52" s="332">
        <f t="shared" si="0"/>
        <v>0.66</v>
      </c>
      <c r="E52" s="332">
        <v>0.38</v>
      </c>
      <c r="F52" s="332">
        <v>0.44</v>
      </c>
      <c r="G52" s="332">
        <v>0.47</v>
      </c>
      <c r="H52" s="332">
        <v>0.49</v>
      </c>
      <c r="I52" s="332">
        <v>0.52</v>
      </c>
      <c r="J52" s="332">
        <v>0.56999999999999995</v>
      </c>
      <c r="K52" s="332">
        <v>0.6</v>
      </c>
      <c r="L52" s="332">
        <v>0.57999999999999996</v>
      </c>
      <c r="M52" s="332">
        <v>0.66</v>
      </c>
    </row>
    <row r="53" spans="1:13" x14ac:dyDescent="0.2">
      <c r="A53" s="271" t="s">
        <v>148</v>
      </c>
      <c r="B53" s="272" t="s">
        <v>149</v>
      </c>
      <c r="C53" s="275" t="s">
        <v>150</v>
      </c>
      <c r="D53" s="332">
        <f t="shared" si="0"/>
        <v>0.6</v>
      </c>
      <c r="E53" s="332">
        <v>0.41</v>
      </c>
      <c r="F53" s="332">
        <v>0.41</v>
      </c>
      <c r="G53" s="332">
        <v>0.46</v>
      </c>
      <c r="H53" s="332">
        <v>0.49</v>
      </c>
      <c r="I53" s="332">
        <v>0.52</v>
      </c>
      <c r="J53" s="332">
        <v>0.56000000000000005</v>
      </c>
      <c r="K53" s="332">
        <v>0.56999999999999995</v>
      </c>
      <c r="L53" s="332">
        <v>0.59</v>
      </c>
      <c r="M53" s="332">
        <v>0.6</v>
      </c>
    </row>
    <row r="54" spans="1:13" x14ac:dyDescent="0.2">
      <c r="A54" s="271" t="s">
        <v>151</v>
      </c>
      <c r="B54" s="272" t="s">
        <v>152</v>
      </c>
      <c r="C54" s="275" t="s">
        <v>153</v>
      </c>
      <c r="D54" s="332">
        <f t="shared" si="0"/>
        <v>0.65</v>
      </c>
      <c r="E54" s="332">
        <v>0.47</v>
      </c>
      <c r="F54" s="332">
        <v>0.46</v>
      </c>
      <c r="G54" s="332">
        <v>0.48</v>
      </c>
      <c r="H54" s="332">
        <v>0.51</v>
      </c>
      <c r="I54" s="332">
        <v>0.56000000000000005</v>
      </c>
      <c r="J54" s="332">
        <v>0.63</v>
      </c>
      <c r="K54" s="332">
        <v>0.56000000000000005</v>
      </c>
      <c r="L54" s="332">
        <v>0.7</v>
      </c>
      <c r="M54" s="332">
        <v>0.65</v>
      </c>
    </row>
    <row r="55" spans="1:13" x14ac:dyDescent="0.2">
      <c r="A55" s="271" t="s">
        <v>154</v>
      </c>
      <c r="B55" s="272" t="s">
        <v>155</v>
      </c>
      <c r="C55" s="275" t="s">
        <v>156</v>
      </c>
      <c r="D55" s="332">
        <f t="shared" si="0"/>
        <v>0.71</v>
      </c>
      <c r="E55" s="332">
        <v>0.49</v>
      </c>
      <c r="F55" s="332">
        <v>0.49</v>
      </c>
      <c r="G55" s="332">
        <v>0.57999999999999996</v>
      </c>
      <c r="H55" s="332">
        <v>0.56000000000000005</v>
      </c>
      <c r="I55" s="332">
        <v>0.61</v>
      </c>
      <c r="J55" s="332">
        <v>0.65</v>
      </c>
      <c r="K55" s="332">
        <v>0.66</v>
      </c>
      <c r="L55" s="332">
        <v>0.68</v>
      </c>
      <c r="M55" s="332">
        <v>0.71</v>
      </c>
    </row>
    <row r="56" spans="1:13" x14ac:dyDescent="0.2">
      <c r="A56" s="271" t="s">
        <v>450</v>
      </c>
      <c r="B56" s="272" t="s">
        <v>451</v>
      </c>
      <c r="C56" s="275" t="s">
        <v>452</v>
      </c>
      <c r="D56" s="332" t="str">
        <f t="shared" si="0"/>
        <v>-</v>
      </c>
      <c r="E56" s="332" t="s">
        <v>453</v>
      </c>
      <c r="F56" s="332" t="s">
        <v>453</v>
      </c>
      <c r="G56" s="332" t="s">
        <v>453</v>
      </c>
      <c r="H56" s="332" t="s">
        <v>453</v>
      </c>
      <c r="I56" s="332" t="s">
        <v>453</v>
      </c>
      <c r="J56" s="332" t="s">
        <v>453</v>
      </c>
      <c r="K56" s="332" t="s">
        <v>453</v>
      </c>
      <c r="L56" s="332" t="s">
        <v>453</v>
      </c>
      <c r="M56" s="332" t="s">
        <v>453</v>
      </c>
    </row>
    <row r="57" spans="1:13" x14ac:dyDescent="0.2">
      <c r="A57" s="271" t="s">
        <v>157</v>
      </c>
      <c r="B57" s="272" t="s">
        <v>158</v>
      </c>
      <c r="C57" s="275" t="s">
        <v>159</v>
      </c>
      <c r="D57" s="332">
        <f t="shared" si="0"/>
        <v>0.67</v>
      </c>
      <c r="E57" s="332">
        <v>0.37</v>
      </c>
      <c r="F57" s="332">
        <v>0.39</v>
      </c>
      <c r="G57" s="332">
        <v>0.46</v>
      </c>
      <c r="H57" s="332">
        <v>0.49</v>
      </c>
      <c r="I57" s="332">
        <v>0.56999999999999995</v>
      </c>
      <c r="J57" s="332">
        <v>0.51</v>
      </c>
      <c r="K57" s="332">
        <v>0.57999999999999996</v>
      </c>
      <c r="L57" s="332">
        <v>0.71</v>
      </c>
      <c r="M57" s="332">
        <v>0.67</v>
      </c>
    </row>
    <row r="58" spans="1:13" x14ac:dyDescent="0.2">
      <c r="A58" s="271" t="s">
        <v>160</v>
      </c>
      <c r="B58" s="272" t="s">
        <v>161</v>
      </c>
      <c r="C58" s="275" t="s">
        <v>162</v>
      </c>
      <c r="D58" s="332">
        <f t="shared" si="0"/>
        <v>0.7</v>
      </c>
      <c r="E58" s="332">
        <v>0.4</v>
      </c>
      <c r="F58" s="332">
        <v>0.38</v>
      </c>
      <c r="G58" s="332">
        <v>0.49</v>
      </c>
      <c r="H58" s="332">
        <v>0.54</v>
      </c>
      <c r="I58" s="332">
        <v>0.59</v>
      </c>
      <c r="J58" s="332">
        <v>0.59</v>
      </c>
      <c r="K58" s="332">
        <v>0.65</v>
      </c>
      <c r="L58" s="332">
        <v>0.65</v>
      </c>
      <c r="M58" s="332">
        <v>0.7</v>
      </c>
    </row>
    <row r="59" spans="1:13" x14ac:dyDescent="0.2">
      <c r="A59" s="271" t="s">
        <v>163</v>
      </c>
      <c r="B59" s="272" t="s">
        <v>164</v>
      </c>
      <c r="C59" s="275" t="s">
        <v>165</v>
      </c>
      <c r="D59" s="332">
        <f t="shared" si="0"/>
        <v>0.61</v>
      </c>
      <c r="E59" s="332">
        <v>0.35</v>
      </c>
      <c r="F59" s="332">
        <v>0.34</v>
      </c>
      <c r="G59" s="332">
        <v>0.4</v>
      </c>
      <c r="H59" s="332">
        <v>0.47</v>
      </c>
      <c r="I59" s="332">
        <v>0.54</v>
      </c>
      <c r="J59" s="332">
        <v>0.47</v>
      </c>
      <c r="K59" s="332">
        <v>0.61</v>
      </c>
      <c r="L59" s="332">
        <v>0.63</v>
      </c>
      <c r="M59" s="332">
        <v>0.61</v>
      </c>
    </row>
    <row r="60" spans="1:13" x14ac:dyDescent="0.2">
      <c r="A60" s="271" t="s">
        <v>166</v>
      </c>
      <c r="B60" s="272" t="s">
        <v>167</v>
      </c>
      <c r="C60" s="275" t="s">
        <v>168</v>
      </c>
      <c r="D60" s="332">
        <f t="shared" si="0"/>
        <v>0.76</v>
      </c>
      <c r="E60" s="332">
        <v>0.38</v>
      </c>
      <c r="F60" s="332">
        <v>0.41</v>
      </c>
      <c r="G60" s="332">
        <v>0.44</v>
      </c>
      <c r="H60" s="332">
        <v>0.47</v>
      </c>
      <c r="I60" s="332">
        <v>0.56999999999999995</v>
      </c>
      <c r="J60" s="332">
        <v>0.56000000000000005</v>
      </c>
      <c r="K60" s="332">
        <v>0.64</v>
      </c>
      <c r="L60" s="332">
        <v>0.68</v>
      </c>
      <c r="M60" s="332">
        <v>0.76</v>
      </c>
    </row>
    <row r="61" spans="1:13" x14ac:dyDescent="0.2">
      <c r="A61" s="271" t="s">
        <v>169</v>
      </c>
      <c r="B61" s="272" t="s">
        <v>170</v>
      </c>
      <c r="C61" s="275" t="s">
        <v>171</v>
      </c>
      <c r="D61" s="332">
        <f t="shared" si="0"/>
        <v>0.77</v>
      </c>
      <c r="E61" s="332">
        <v>0.49</v>
      </c>
      <c r="F61" s="332">
        <v>0.51</v>
      </c>
      <c r="G61" s="332">
        <v>0.48</v>
      </c>
      <c r="H61" s="332">
        <v>0.51</v>
      </c>
      <c r="I61" s="332">
        <v>0.56000000000000005</v>
      </c>
      <c r="J61" s="332">
        <v>0.64</v>
      </c>
      <c r="K61" s="332">
        <v>0.67</v>
      </c>
      <c r="L61" s="332">
        <v>0.77</v>
      </c>
      <c r="M61" s="332">
        <v>0.77</v>
      </c>
    </row>
    <row r="62" spans="1:13" x14ac:dyDescent="0.2">
      <c r="A62" s="271" t="s">
        <v>172</v>
      </c>
      <c r="B62" s="272" t="s">
        <v>173</v>
      </c>
      <c r="C62" s="275" t="s">
        <v>174</v>
      </c>
      <c r="D62" s="332">
        <f t="shared" si="0"/>
        <v>0.71</v>
      </c>
      <c r="E62" s="332">
        <v>0.43</v>
      </c>
      <c r="F62" s="332">
        <v>0.46</v>
      </c>
      <c r="G62" s="332">
        <v>0.5</v>
      </c>
      <c r="H62" s="332">
        <v>0.53</v>
      </c>
      <c r="I62" s="332">
        <v>0.56000000000000005</v>
      </c>
      <c r="J62" s="332">
        <v>0.6</v>
      </c>
      <c r="K62" s="332">
        <v>0.66</v>
      </c>
      <c r="L62" s="332">
        <v>0.68</v>
      </c>
      <c r="M62" s="332">
        <v>0.71</v>
      </c>
    </row>
    <row r="63" spans="1:13" x14ac:dyDescent="0.2">
      <c r="A63" s="271" t="s">
        <v>175</v>
      </c>
      <c r="B63" s="272" t="s">
        <v>176</v>
      </c>
      <c r="C63" s="275" t="s">
        <v>177</v>
      </c>
      <c r="D63" s="332">
        <f t="shared" si="0"/>
        <v>0.72</v>
      </c>
      <c r="E63" s="332">
        <v>0.41</v>
      </c>
      <c r="F63" s="332">
        <v>0.46</v>
      </c>
      <c r="G63" s="332">
        <v>0.52</v>
      </c>
      <c r="H63" s="332">
        <v>0.57999999999999996</v>
      </c>
      <c r="I63" s="332">
        <v>0.61</v>
      </c>
      <c r="J63" s="332">
        <v>0.62</v>
      </c>
      <c r="K63" s="332">
        <v>0.66</v>
      </c>
      <c r="L63" s="332">
        <v>0.72</v>
      </c>
      <c r="M63" s="332">
        <v>0.72</v>
      </c>
    </row>
    <row r="64" spans="1:13" x14ac:dyDescent="0.2">
      <c r="A64" s="271" t="s">
        <v>178</v>
      </c>
      <c r="B64" s="272" t="s">
        <v>179</v>
      </c>
      <c r="C64" s="275" t="s">
        <v>180</v>
      </c>
      <c r="D64" s="332">
        <f t="shared" si="0"/>
        <v>0.68</v>
      </c>
      <c r="E64" s="332">
        <v>0.43</v>
      </c>
      <c r="F64" s="332">
        <v>0.43</v>
      </c>
      <c r="G64" s="332">
        <v>0.5</v>
      </c>
      <c r="H64" s="332">
        <v>0.54</v>
      </c>
      <c r="I64" s="332">
        <v>0.6</v>
      </c>
      <c r="J64" s="332">
        <v>0.62</v>
      </c>
      <c r="K64" s="332">
        <v>0.61</v>
      </c>
      <c r="L64" s="332">
        <v>0.65</v>
      </c>
      <c r="M64" s="332">
        <v>0.68</v>
      </c>
    </row>
    <row r="65" spans="1:13" x14ac:dyDescent="0.2">
      <c r="A65" s="271" t="s">
        <v>181</v>
      </c>
      <c r="B65" s="272" t="s">
        <v>182</v>
      </c>
      <c r="C65" s="275" t="s">
        <v>183</v>
      </c>
      <c r="D65" s="332">
        <f t="shared" si="0"/>
        <v>0.79</v>
      </c>
      <c r="E65" s="332">
        <v>0.38</v>
      </c>
      <c r="F65" s="332">
        <v>0.36</v>
      </c>
      <c r="G65" s="332">
        <v>0.41</v>
      </c>
      <c r="H65" s="332">
        <v>0.44</v>
      </c>
      <c r="I65" s="332">
        <v>0.51</v>
      </c>
      <c r="J65" s="332">
        <v>0.63</v>
      </c>
      <c r="K65" s="332">
        <v>0.65</v>
      </c>
      <c r="L65" s="332">
        <v>0.68</v>
      </c>
      <c r="M65" s="332">
        <v>0.79</v>
      </c>
    </row>
    <row r="66" spans="1:13" x14ac:dyDescent="0.2">
      <c r="A66" s="271" t="s">
        <v>184</v>
      </c>
      <c r="B66" s="272" t="s">
        <v>185</v>
      </c>
      <c r="C66" s="275" t="s">
        <v>186</v>
      </c>
      <c r="D66" s="332">
        <f t="shared" si="0"/>
        <v>0.68</v>
      </c>
      <c r="E66" s="332">
        <v>0.43</v>
      </c>
      <c r="F66" s="332">
        <v>0.42</v>
      </c>
      <c r="G66" s="332">
        <v>0.43</v>
      </c>
      <c r="H66" s="332">
        <v>0.43</v>
      </c>
      <c r="I66" s="332">
        <v>0.54</v>
      </c>
      <c r="J66" s="332">
        <v>0.56000000000000005</v>
      </c>
      <c r="K66" s="332">
        <v>0.57999999999999996</v>
      </c>
      <c r="L66" s="332">
        <v>0.67</v>
      </c>
      <c r="M66" s="332">
        <v>0.68</v>
      </c>
    </row>
    <row r="67" spans="1:13" x14ac:dyDescent="0.2">
      <c r="A67" s="271" t="s">
        <v>187</v>
      </c>
      <c r="B67" s="272" t="s">
        <v>188</v>
      </c>
      <c r="C67" s="275" t="s">
        <v>189</v>
      </c>
      <c r="D67" s="332">
        <f t="shared" si="0"/>
        <v>0.69</v>
      </c>
      <c r="E67" s="332">
        <v>0.47</v>
      </c>
      <c r="F67" s="332">
        <v>0.46</v>
      </c>
      <c r="G67" s="332">
        <v>0.48</v>
      </c>
      <c r="H67" s="332">
        <v>0.49</v>
      </c>
      <c r="I67" s="332">
        <v>0.52</v>
      </c>
      <c r="J67" s="332">
        <v>0.56999999999999995</v>
      </c>
      <c r="K67" s="332">
        <v>0.63</v>
      </c>
      <c r="L67" s="332">
        <v>0.68</v>
      </c>
      <c r="M67" s="332">
        <v>0.69</v>
      </c>
    </row>
    <row r="68" spans="1:13" x14ac:dyDescent="0.2">
      <c r="A68" s="271" t="s">
        <v>190</v>
      </c>
      <c r="B68" s="272" t="s">
        <v>191</v>
      </c>
      <c r="C68" s="275" t="s">
        <v>192</v>
      </c>
      <c r="D68" s="332">
        <f t="shared" si="0"/>
        <v>0.75</v>
      </c>
      <c r="E68" s="332">
        <v>0.48</v>
      </c>
      <c r="F68" s="332">
        <v>0.5</v>
      </c>
      <c r="G68" s="332">
        <v>0.53</v>
      </c>
      <c r="H68" s="332">
        <v>0.61</v>
      </c>
      <c r="I68" s="332">
        <v>0.63</v>
      </c>
      <c r="J68" s="332">
        <v>0.68</v>
      </c>
      <c r="K68" s="332">
        <v>0.72</v>
      </c>
      <c r="L68" s="332">
        <v>0.73</v>
      </c>
      <c r="M68" s="332">
        <v>0.75</v>
      </c>
    </row>
    <row r="69" spans="1:13" x14ac:dyDescent="0.2">
      <c r="A69" s="271" t="s">
        <v>193</v>
      </c>
      <c r="B69" s="272" t="s">
        <v>194</v>
      </c>
      <c r="C69" s="275" t="s">
        <v>195</v>
      </c>
      <c r="D69" s="332">
        <f t="shared" ref="D69:D132" si="1">M69</f>
        <v>0.64</v>
      </c>
      <c r="E69" s="332">
        <v>0.36</v>
      </c>
      <c r="F69" s="332">
        <v>0.42</v>
      </c>
      <c r="G69" s="332">
        <v>0.41</v>
      </c>
      <c r="H69" s="332">
        <v>0.45</v>
      </c>
      <c r="I69" s="332">
        <v>0.45</v>
      </c>
      <c r="J69" s="332">
        <v>0.54</v>
      </c>
      <c r="K69" s="332">
        <v>0.59</v>
      </c>
      <c r="L69" s="332">
        <v>0.66</v>
      </c>
      <c r="M69" s="332">
        <v>0.64</v>
      </c>
    </row>
    <row r="70" spans="1:13" x14ac:dyDescent="0.2">
      <c r="A70" s="271" t="s">
        <v>196</v>
      </c>
      <c r="B70" s="272" t="s">
        <v>1006</v>
      </c>
      <c r="C70" s="275" t="s">
        <v>198</v>
      </c>
      <c r="D70" s="332">
        <f t="shared" si="1"/>
        <v>0.63</v>
      </c>
      <c r="E70" s="332">
        <v>0.39</v>
      </c>
      <c r="F70" s="332">
        <v>0.41</v>
      </c>
      <c r="G70" s="332">
        <v>0.48</v>
      </c>
      <c r="H70" s="332">
        <v>0.48</v>
      </c>
      <c r="I70" s="332">
        <v>0.56000000000000005</v>
      </c>
      <c r="J70" s="332">
        <v>0.57999999999999996</v>
      </c>
      <c r="K70" s="332">
        <v>0.56999999999999995</v>
      </c>
      <c r="L70" s="332">
        <v>0.64</v>
      </c>
      <c r="M70" s="332">
        <v>0.63</v>
      </c>
    </row>
    <row r="71" spans="1:13" x14ac:dyDescent="0.2">
      <c r="A71" s="271" t="s">
        <v>199</v>
      </c>
      <c r="B71" s="272" t="s">
        <v>200</v>
      </c>
      <c r="C71" s="275" t="s">
        <v>201</v>
      </c>
      <c r="D71" s="332">
        <f t="shared" si="1"/>
        <v>0.72</v>
      </c>
      <c r="E71" s="332">
        <v>0.41</v>
      </c>
      <c r="F71" s="332">
        <v>0.47</v>
      </c>
      <c r="G71" s="332">
        <v>0.5</v>
      </c>
      <c r="H71" s="332">
        <v>0.55000000000000004</v>
      </c>
      <c r="I71" s="332">
        <v>0.56999999999999995</v>
      </c>
      <c r="J71" s="332">
        <v>0.64</v>
      </c>
      <c r="K71" s="332">
        <v>0.68</v>
      </c>
      <c r="L71" s="332">
        <v>0.7</v>
      </c>
      <c r="M71" s="332">
        <v>0.72</v>
      </c>
    </row>
    <row r="72" spans="1:13" x14ac:dyDescent="0.2">
      <c r="A72" s="271" t="s">
        <v>202</v>
      </c>
      <c r="B72" s="272" t="s">
        <v>203</v>
      </c>
      <c r="C72" s="275" t="s">
        <v>204</v>
      </c>
      <c r="D72" s="332">
        <f t="shared" si="1"/>
        <v>0.68</v>
      </c>
      <c r="E72" s="332">
        <v>0.36</v>
      </c>
      <c r="F72" s="332">
        <v>0.39</v>
      </c>
      <c r="G72" s="332">
        <v>0.43</v>
      </c>
      <c r="H72" s="332">
        <v>0.46</v>
      </c>
      <c r="I72" s="332">
        <v>0.5</v>
      </c>
      <c r="J72" s="332">
        <v>0.56000000000000005</v>
      </c>
      <c r="K72" s="332">
        <v>0.61</v>
      </c>
      <c r="L72" s="332">
        <v>0.68</v>
      </c>
      <c r="M72" s="332">
        <v>0.68</v>
      </c>
    </row>
    <row r="73" spans="1:13" x14ac:dyDescent="0.2">
      <c r="A73" s="271" t="s">
        <v>205</v>
      </c>
      <c r="B73" s="272" t="s">
        <v>206</v>
      </c>
      <c r="C73" s="275" t="s">
        <v>207</v>
      </c>
      <c r="D73" s="332">
        <f t="shared" si="1"/>
        <v>0.77</v>
      </c>
      <c r="E73" s="332">
        <v>0.51</v>
      </c>
      <c r="F73" s="332">
        <v>0.51</v>
      </c>
      <c r="G73" s="332">
        <v>0.55000000000000004</v>
      </c>
      <c r="H73" s="332">
        <v>0.6</v>
      </c>
      <c r="I73" s="332">
        <v>0.63</v>
      </c>
      <c r="J73" s="332">
        <v>0.69</v>
      </c>
      <c r="K73" s="332">
        <v>0.72</v>
      </c>
      <c r="L73" s="332">
        <v>0.74</v>
      </c>
      <c r="M73" s="332">
        <v>0.77</v>
      </c>
    </row>
    <row r="74" spans="1:13" x14ac:dyDescent="0.2">
      <c r="A74" s="271" t="s">
        <v>208</v>
      </c>
      <c r="B74" s="272" t="s">
        <v>209</v>
      </c>
      <c r="C74" s="275" t="s">
        <v>210</v>
      </c>
      <c r="D74" s="332">
        <f t="shared" si="1"/>
        <v>0.74</v>
      </c>
      <c r="E74" s="332">
        <v>0.43</v>
      </c>
      <c r="F74" s="332">
        <v>0.47</v>
      </c>
      <c r="G74" s="332">
        <v>0.47</v>
      </c>
      <c r="H74" s="332">
        <v>0.55000000000000004</v>
      </c>
      <c r="I74" s="332">
        <v>0.57999999999999996</v>
      </c>
      <c r="J74" s="332">
        <v>0.6</v>
      </c>
      <c r="K74" s="332">
        <v>0.67</v>
      </c>
      <c r="L74" s="332">
        <v>0.71</v>
      </c>
      <c r="M74" s="332">
        <v>0.74</v>
      </c>
    </row>
    <row r="75" spans="1:13" x14ac:dyDescent="0.2">
      <c r="A75" s="271" t="s">
        <v>211</v>
      </c>
      <c r="B75" s="272" t="s">
        <v>212</v>
      </c>
      <c r="C75" s="275" t="s">
        <v>213</v>
      </c>
      <c r="D75" s="332">
        <f t="shared" si="1"/>
        <v>0.59</v>
      </c>
      <c r="E75" s="332">
        <v>0.27</v>
      </c>
      <c r="F75" s="332">
        <v>0.33</v>
      </c>
      <c r="G75" s="332">
        <v>0.39</v>
      </c>
      <c r="H75" s="332">
        <v>0.4</v>
      </c>
      <c r="I75" s="332">
        <v>0.49</v>
      </c>
      <c r="J75" s="332">
        <v>0.56999999999999995</v>
      </c>
      <c r="K75" s="332">
        <v>0.56999999999999995</v>
      </c>
      <c r="L75" s="332">
        <v>0.61</v>
      </c>
      <c r="M75" s="332">
        <v>0.59</v>
      </c>
    </row>
    <row r="76" spans="1:13" x14ac:dyDescent="0.2">
      <c r="A76" s="271" t="s">
        <v>214</v>
      </c>
      <c r="B76" s="272" t="s">
        <v>215</v>
      </c>
      <c r="C76" s="275" t="s">
        <v>216</v>
      </c>
      <c r="D76" s="332">
        <f t="shared" si="1"/>
        <v>0.63</v>
      </c>
      <c r="E76" s="332">
        <v>0.33</v>
      </c>
      <c r="F76" s="332">
        <v>0.36</v>
      </c>
      <c r="G76" s="332">
        <v>0.38</v>
      </c>
      <c r="H76" s="332">
        <v>0.42</v>
      </c>
      <c r="I76" s="332">
        <v>0.45</v>
      </c>
      <c r="J76" s="332">
        <v>0.54</v>
      </c>
      <c r="K76" s="332">
        <v>0.56999999999999995</v>
      </c>
      <c r="L76" s="332">
        <v>0.57999999999999996</v>
      </c>
      <c r="M76" s="332">
        <v>0.63</v>
      </c>
    </row>
    <row r="77" spans="1:13" x14ac:dyDescent="0.2">
      <c r="A77" s="271" t="s">
        <v>217</v>
      </c>
      <c r="B77" s="272" t="s">
        <v>218</v>
      </c>
      <c r="C77" s="275" t="s">
        <v>219</v>
      </c>
      <c r="D77" s="332">
        <f t="shared" si="1"/>
        <v>0.62</v>
      </c>
      <c r="E77" s="332">
        <v>0.35</v>
      </c>
      <c r="F77" s="332">
        <v>0.36</v>
      </c>
      <c r="G77" s="332">
        <v>0.38</v>
      </c>
      <c r="H77" s="332">
        <v>0.42</v>
      </c>
      <c r="I77" s="332">
        <v>0.51</v>
      </c>
      <c r="J77" s="332">
        <v>0.53</v>
      </c>
      <c r="K77" s="332">
        <v>0.54</v>
      </c>
      <c r="L77" s="332">
        <v>0.59</v>
      </c>
      <c r="M77" s="332">
        <v>0.62</v>
      </c>
    </row>
    <row r="78" spans="1:13" x14ac:dyDescent="0.2">
      <c r="A78" s="271" t="s">
        <v>220</v>
      </c>
      <c r="B78" s="272" t="s">
        <v>221</v>
      </c>
      <c r="C78" s="275" t="s">
        <v>222</v>
      </c>
      <c r="D78" s="332">
        <f t="shared" si="1"/>
        <v>0.7</v>
      </c>
      <c r="E78" s="332">
        <v>0.36</v>
      </c>
      <c r="F78" s="332">
        <v>0.38</v>
      </c>
      <c r="G78" s="332">
        <v>0.43</v>
      </c>
      <c r="H78" s="332">
        <v>0.49</v>
      </c>
      <c r="I78" s="332">
        <v>0.48</v>
      </c>
      <c r="J78" s="332">
        <v>0.54</v>
      </c>
      <c r="K78" s="332">
        <v>0.59</v>
      </c>
      <c r="L78" s="332">
        <v>0.65</v>
      </c>
      <c r="M78" s="332">
        <v>0.7</v>
      </c>
    </row>
    <row r="79" spans="1:13" x14ac:dyDescent="0.2">
      <c r="A79" s="271" t="s">
        <v>223</v>
      </c>
      <c r="B79" s="272" t="s">
        <v>224</v>
      </c>
      <c r="C79" s="275" t="s">
        <v>225</v>
      </c>
      <c r="D79" s="332">
        <f t="shared" si="1"/>
        <v>0.75</v>
      </c>
      <c r="E79" s="332">
        <v>0.44</v>
      </c>
      <c r="F79" s="332">
        <v>0.54</v>
      </c>
      <c r="G79" s="332">
        <v>0.5</v>
      </c>
      <c r="H79" s="332">
        <v>0.59</v>
      </c>
      <c r="I79" s="332">
        <v>0.62</v>
      </c>
      <c r="J79" s="332">
        <v>0.67</v>
      </c>
      <c r="K79" s="332">
        <v>0.68</v>
      </c>
      <c r="L79" s="332">
        <v>0.73</v>
      </c>
      <c r="M79" s="332">
        <v>0.75</v>
      </c>
    </row>
    <row r="80" spans="1:13" x14ac:dyDescent="0.2">
      <c r="A80" s="271" t="s">
        <v>226</v>
      </c>
      <c r="B80" s="272" t="s">
        <v>227</v>
      </c>
      <c r="C80" s="275" t="s">
        <v>228</v>
      </c>
      <c r="D80" s="332">
        <f t="shared" si="1"/>
        <v>0.7</v>
      </c>
      <c r="E80" s="332">
        <v>0.36</v>
      </c>
      <c r="F80" s="332">
        <v>0.39</v>
      </c>
      <c r="G80" s="332">
        <v>0.44</v>
      </c>
      <c r="H80" s="332">
        <v>0.52</v>
      </c>
      <c r="I80" s="332">
        <v>0.56000000000000005</v>
      </c>
      <c r="J80" s="332">
        <v>0.61</v>
      </c>
      <c r="K80" s="332">
        <v>0.65</v>
      </c>
      <c r="L80" s="332">
        <v>0.64</v>
      </c>
      <c r="M80" s="332">
        <v>0.7</v>
      </c>
    </row>
    <row r="81" spans="1:13" x14ac:dyDescent="0.2">
      <c r="A81" s="271" t="s">
        <v>229</v>
      </c>
      <c r="B81" s="272" t="s">
        <v>230</v>
      </c>
      <c r="C81" s="275" t="s">
        <v>231</v>
      </c>
      <c r="D81" s="332">
        <f t="shared" si="1"/>
        <v>0.67</v>
      </c>
      <c r="E81" s="332">
        <v>0.36</v>
      </c>
      <c r="F81" s="332">
        <v>0.39</v>
      </c>
      <c r="G81" s="332">
        <v>0.44</v>
      </c>
      <c r="H81" s="332">
        <v>0.48</v>
      </c>
      <c r="I81" s="332">
        <v>0.54</v>
      </c>
      <c r="J81" s="332">
        <v>0.56999999999999995</v>
      </c>
      <c r="K81" s="332">
        <v>0.67</v>
      </c>
      <c r="L81" s="332">
        <v>0.66</v>
      </c>
      <c r="M81" s="332">
        <v>0.67</v>
      </c>
    </row>
    <row r="82" spans="1:13" x14ac:dyDescent="0.2">
      <c r="A82" s="271" t="s">
        <v>232</v>
      </c>
      <c r="B82" s="272" t="s">
        <v>233</v>
      </c>
      <c r="C82" s="275" t="s">
        <v>234</v>
      </c>
      <c r="D82" s="332">
        <f t="shared" si="1"/>
        <v>0.66</v>
      </c>
      <c r="E82" s="332">
        <v>0.44</v>
      </c>
      <c r="F82" s="332">
        <v>0.43</v>
      </c>
      <c r="G82" s="332">
        <v>0.44</v>
      </c>
      <c r="H82" s="332">
        <v>0.51</v>
      </c>
      <c r="I82" s="332">
        <v>0.57999999999999996</v>
      </c>
      <c r="J82" s="332">
        <v>0.63</v>
      </c>
      <c r="K82" s="332">
        <v>0.63</v>
      </c>
      <c r="L82" s="332">
        <v>0.71</v>
      </c>
      <c r="M82" s="332">
        <v>0.66</v>
      </c>
    </row>
    <row r="83" spans="1:13" x14ac:dyDescent="0.2">
      <c r="A83" s="271" t="s">
        <v>235</v>
      </c>
      <c r="B83" s="272" t="s">
        <v>236</v>
      </c>
      <c r="C83" s="275" t="s">
        <v>237</v>
      </c>
      <c r="D83" s="332">
        <f t="shared" si="1"/>
        <v>0.56999999999999995</v>
      </c>
      <c r="E83" s="332">
        <v>0.38</v>
      </c>
      <c r="F83" s="332">
        <v>0.37</v>
      </c>
      <c r="G83" s="332">
        <v>0.47</v>
      </c>
      <c r="H83" s="332">
        <v>0.5</v>
      </c>
      <c r="I83" s="332">
        <v>0.56000000000000005</v>
      </c>
      <c r="J83" s="332">
        <v>0.6</v>
      </c>
      <c r="K83" s="332">
        <v>0.64</v>
      </c>
      <c r="L83" s="332">
        <v>0.62</v>
      </c>
      <c r="M83" s="332">
        <v>0.56999999999999995</v>
      </c>
    </row>
    <row r="84" spans="1:13" x14ac:dyDescent="0.2">
      <c r="A84" s="271" t="s">
        <v>238</v>
      </c>
      <c r="B84" s="272" t="s">
        <v>239</v>
      </c>
      <c r="C84" s="275" t="s">
        <v>240</v>
      </c>
      <c r="D84" s="332">
        <f t="shared" si="1"/>
        <v>0.8</v>
      </c>
      <c r="E84" s="332">
        <v>0.48</v>
      </c>
      <c r="F84" s="332">
        <v>0.52</v>
      </c>
      <c r="G84" s="332">
        <v>0.55000000000000004</v>
      </c>
      <c r="H84" s="332">
        <v>0.62</v>
      </c>
      <c r="I84" s="332">
        <v>0.66</v>
      </c>
      <c r="J84" s="332">
        <v>0.7</v>
      </c>
      <c r="K84" s="332">
        <v>0.73</v>
      </c>
      <c r="L84" s="332">
        <v>0.78</v>
      </c>
      <c r="M84" s="332">
        <v>0.8</v>
      </c>
    </row>
    <row r="85" spans="1:13" x14ac:dyDescent="0.2">
      <c r="A85" s="271" t="s">
        <v>241</v>
      </c>
      <c r="B85" s="272" t="s">
        <v>242</v>
      </c>
      <c r="C85" s="275" t="s">
        <v>243</v>
      </c>
      <c r="D85" s="332">
        <f t="shared" si="1"/>
        <v>0.65</v>
      </c>
      <c r="E85" s="332">
        <v>0.4</v>
      </c>
      <c r="F85" s="332">
        <v>0.42</v>
      </c>
      <c r="G85" s="332">
        <v>0.47</v>
      </c>
      <c r="H85" s="332">
        <v>0.51</v>
      </c>
      <c r="I85" s="332">
        <v>0.51</v>
      </c>
      <c r="J85" s="332">
        <v>0.54</v>
      </c>
      <c r="K85" s="332">
        <v>0.55000000000000004</v>
      </c>
      <c r="L85" s="332">
        <v>0.65</v>
      </c>
      <c r="M85" s="332">
        <v>0.65</v>
      </c>
    </row>
    <row r="86" spans="1:13" x14ac:dyDescent="0.2">
      <c r="A86" s="271" t="s">
        <v>244</v>
      </c>
      <c r="B86" s="272" t="s">
        <v>245</v>
      </c>
      <c r="C86" s="275" t="s">
        <v>246</v>
      </c>
      <c r="D86" s="332">
        <f t="shared" si="1"/>
        <v>0.69</v>
      </c>
      <c r="E86" s="332">
        <v>0.38</v>
      </c>
      <c r="F86" s="332">
        <v>0.46</v>
      </c>
      <c r="G86" s="332">
        <v>0.42</v>
      </c>
      <c r="H86" s="332">
        <v>0.44</v>
      </c>
      <c r="I86" s="332">
        <v>0.49</v>
      </c>
      <c r="J86" s="332">
        <v>0.56999999999999995</v>
      </c>
      <c r="K86" s="332">
        <v>0.6</v>
      </c>
      <c r="L86" s="332">
        <v>0.69</v>
      </c>
      <c r="M86" s="332">
        <v>0.69</v>
      </c>
    </row>
    <row r="87" spans="1:13" x14ac:dyDescent="0.2">
      <c r="A87" s="271" t="s">
        <v>247</v>
      </c>
      <c r="B87" s="272" t="s">
        <v>248</v>
      </c>
      <c r="C87" s="275" t="s">
        <v>249</v>
      </c>
      <c r="D87" s="332">
        <f t="shared" si="1"/>
        <v>0.72</v>
      </c>
      <c r="E87" s="332">
        <v>0.4</v>
      </c>
      <c r="F87" s="332">
        <v>0.48</v>
      </c>
      <c r="G87" s="332">
        <v>0.45</v>
      </c>
      <c r="H87" s="332">
        <v>0.47</v>
      </c>
      <c r="I87" s="332">
        <v>0.53</v>
      </c>
      <c r="J87" s="332">
        <v>0.64</v>
      </c>
      <c r="K87" s="332">
        <v>0.64</v>
      </c>
      <c r="L87" s="332">
        <v>0.69</v>
      </c>
      <c r="M87" s="332">
        <v>0.72</v>
      </c>
    </row>
    <row r="88" spans="1:13" x14ac:dyDescent="0.2">
      <c r="A88" s="271" t="s">
        <v>250</v>
      </c>
      <c r="B88" s="272" t="s">
        <v>251</v>
      </c>
      <c r="C88" s="275" t="s">
        <v>252</v>
      </c>
      <c r="D88" s="332">
        <f t="shared" si="1"/>
        <v>0.77</v>
      </c>
      <c r="E88" s="332">
        <v>0.46</v>
      </c>
      <c r="F88" s="332">
        <v>0.47</v>
      </c>
      <c r="G88" s="332">
        <v>0.47</v>
      </c>
      <c r="H88" s="332">
        <v>0.51</v>
      </c>
      <c r="I88" s="332">
        <v>0.56999999999999995</v>
      </c>
      <c r="J88" s="332">
        <v>0.62</v>
      </c>
      <c r="K88" s="332">
        <v>0.65</v>
      </c>
      <c r="L88" s="332">
        <v>0.71</v>
      </c>
      <c r="M88" s="332">
        <v>0.77</v>
      </c>
    </row>
    <row r="89" spans="1:13" x14ac:dyDescent="0.2">
      <c r="A89" s="271" t="s">
        <v>253</v>
      </c>
      <c r="B89" s="272" t="s">
        <v>254</v>
      </c>
      <c r="C89" s="273" t="s">
        <v>255</v>
      </c>
      <c r="D89" s="332">
        <f t="shared" si="1"/>
        <v>0.66</v>
      </c>
      <c r="E89" s="332">
        <v>0.34</v>
      </c>
      <c r="F89" s="332">
        <v>0.44</v>
      </c>
      <c r="G89" s="332">
        <v>0.44</v>
      </c>
      <c r="H89" s="332">
        <v>0.48</v>
      </c>
      <c r="I89" s="332">
        <v>0.53</v>
      </c>
      <c r="J89" s="332">
        <v>0.48</v>
      </c>
      <c r="K89" s="332">
        <v>0.56999999999999995</v>
      </c>
      <c r="L89" s="332">
        <v>0.59</v>
      </c>
      <c r="M89" s="332">
        <v>0.66</v>
      </c>
    </row>
    <row r="90" spans="1:13" x14ac:dyDescent="0.2">
      <c r="A90" s="271" t="s">
        <v>256</v>
      </c>
      <c r="B90" s="272" t="s">
        <v>257</v>
      </c>
      <c r="C90" s="275" t="s">
        <v>258</v>
      </c>
      <c r="D90" s="332">
        <f t="shared" si="1"/>
        <v>0.7</v>
      </c>
      <c r="E90" s="332">
        <v>0.42</v>
      </c>
      <c r="F90" s="332">
        <v>0.42</v>
      </c>
      <c r="G90" s="332">
        <v>0.51</v>
      </c>
      <c r="H90" s="332">
        <v>0.59</v>
      </c>
      <c r="I90" s="332">
        <v>0.56999999999999995</v>
      </c>
      <c r="J90" s="332">
        <v>0.63</v>
      </c>
      <c r="K90" s="332">
        <v>0.63</v>
      </c>
      <c r="L90" s="332">
        <v>0.66</v>
      </c>
      <c r="M90" s="332">
        <v>0.7</v>
      </c>
    </row>
    <row r="91" spans="1:13" x14ac:dyDescent="0.2">
      <c r="A91" s="271" t="s">
        <v>259</v>
      </c>
      <c r="B91" s="272" t="s">
        <v>1007</v>
      </c>
      <c r="C91" s="275" t="s">
        <v>261</v>
      </c>
      <c r="D91" s="332">
        <f t="shared" si="1"/>
        <v>0.69</v>
      </c>
      <c r="E91" s="332">
        <v>0.43</v>
      </c>
      <c r="F91" s="332">
        <v>0.45</v>
      </c>
      <c r="G91" s="332">
        <v>0.46</v>
      </c>
      <c r="H91" s="332">
        <v>0.52</v>
      </c>
      <c r="I91" s="332">
        <v>0.55000000000000004</v>
      </c>
      <c r="J91" s="332">
        <v>0.61</v>
      </c>
      <c r="K91" s="332">
        <v>0.63</v>
      </c>
      <c r="L91" s="332">
        <v>0.66</v>
      </c>
      <c r="M91" s="332">
        <v>0.69</v>
      </c>
    </row>
    <row r="92" spans="1:13" x14ac:dyDescent="0.2">
      <c r="A92" s="271" t="s">
        <v>262</v>
      </c>
      <c r="B92" s="272" t="s">
        <v>263</v>
      </c>
      <c r="C92" s="275" t="s">
        <v>264</v>
      </c>
      <c r="D92" s="332">
        <f t="shared" si="1"/>
        <v>0.73</v>
      </c>
      <c r="E92" s="332">
        <v>0.4</v>
      </c>
      <c r="F92" s="332">
        <v>0.48</v>
      </c>
      <c r="G92" s="332">
        <v>0.43</v>
      </c>
      <c r="H92" s="332">
        <v>0.54</v>
      </c>
      <c r="I92" s="332">
        <v>0.53</v>
      </c>
      <c r="J92" s="332">
        <v>0.59</v>
      </c>
      <c r="K92" s="332">
        <v>0.67</v>
      </c>
      <c r="L92" s="332">
        <v>0.7</v>
      </c>
      <c r="M92" s="332">
        <v>0.73</v>
      </c>
    </row>
    <row r="93" spans="1:13" x14ac:dyDescent="0.2">
      <c r="A93" s="271" t="s">
        <v>265</v>
      </c>
      <c r="B93" s="272" t="s">
        <v>266</v>
      </c>
      <c r="C93" s="275" t="s">
        <v>267</v>
      </c>
      <c r="D93" s="332">
        <f t="shared" si="1"/>
        <v>0.73</v>
      </c>
      <c r="E93" s="332">
        <v>0.45</v>
      </c>
      <c r="F93" s="332">
        <v>0.42</v>
      </c>
      <c r="G93" s="332">
        <v>0.47</v>
      </c>
      <c r="H93" s="332">
        <v>0.5</v>
      </c>
      <c r="I93" s="332">
        <v>0.51</v>
      </c>
      <c r="J93" s="332">
        <v>0.55000000000000004</v>
      </c>
      <c r="K93" s="332">
        <v>0.61</v>
      </c>
      <c r="L93" s="332">
        <v>0.64</v>
      </c>
      <c r="M93" s="332">
        <v>0.73</v>
      </c>
    </row>
    <row r="94" spans="1:13" x14ac:dyDescent="0.2">
      <c r="A94" s="271" t="s">
        <v>268</v>
      </c>
      <c r="B94" s="272" t="s">
        <v>269</v>
      </c>
      <c r="C94" s="275" t="s">
        <v>270</v>
      </c>
      <c r="D94" s="332">
        <f t="shared" si="1"/>
        <v>0.64</v>
      </c>
      <c r="E94" s="332">
        <v>0.32</v>
      </c>
      <c r="F94" s="332">
        <v>0.37</v>
      </c>
      <c r="G94" s="332">
        <v>0.38</v>
      </c>
      <c r="H94" s="332">
        <v>0.43</v>
      </c>
      <c r="I94" s="332">
        <v>0.44</v>
      </c>
      <c r="J94" s="332">
        <v>0.5</v>
      </c>
      <c r="K94" s="332">
        <v>0.59</v>
      </c>
      <c r="L94" s="332">
        <v>0.59</v>
      </c>
      <c r="M94" s="332">
        <v>0.64</v>
      </c>
    </row>
    <row r="95" spans="1:13" x14ac:dyDescent="0.2">
      <c r="A95" s="271" t="s">
        <v>271</v>
      </c>
      <c r="B95" s="272" t="s">
        <v>272</v>
      </c>
      <c r="C95" s="275" t="s">
        <v>273</v>
      </c>
      <c r="D95" s="332">
        <f t="shared" si="1"/>
        <v>0.72</v>
      </c>
      <c r="E95" s="332">
        <v>0.36</v>
      </c>
      <c r="F95" s="332">
        <v>0.34</v>
      </c>
      <c r="G95" s="332">
        <v>0.36</v>
      </c>
      <c r="H95" s="332">
        <v>0.47</v>
      </c>
      <c r="I95" s="332">
        <v>0.49</v>
      </c>
      <c r="J95" s="332">
        <v>0.55000000000000004</v>
      </c>
      <c r="K95" s="332">
        <v>0.59</v>
      </c>
      <c r="L95" s="332">
        <v>0.63</v>
      </c>
      <c r="M95" s="332">
        <v>0.72</v>
      </c>
    </row>
    <row r="96" spans="1:13" x14ac:dyDescent="0.2">
      <c r="A96" s="271" t="s">
        <v>274</v>
      </c>
      <c r="B96" s="272" t="s">
        <v>275</v>
      </c>
      <c r="C96" s="276" t="s">
        <v>276</v>
      </c>
      <c r="D96" s="332">
        <f t="shared" si="1"/>
        <v>0.8</v>
      </c>
      <c r="E96" s="332">
        <v>0.41</v>
      </c>
      <c r="F96" s="332">
        <v>0.5</v>
      </c>
      <c r="G96" s="332">
        <v>0.55000000000000004</v>
      </c>
      <c r="H96" s="332">
        <v>0.59</v>
      </c>
      <c r="I96" s="332">
        <v>0.66</v>
      </c>
      <c r="J96" s="332">
        <v>0.69</v>
      </c>
      <c r="K96" s="332">
        <v>0.75</v>
      </c>
      <c r="L96" s="332">
        <v>0.79</v>
      </c>
      <c r="M96" s="332">
        <v>0.8</v>
      </c>
    </row>
    <row r="97" spans="1:13" x14ac:dyDescent="0.2">
      <c r="A97" s="271" t="s">
        <v>277</v>
      </c>
      <c r="B97" s="272" t="s">
        <v>278</v>
      </c>
      <c r="C97" s="275" t="s">
        <v>279</v>
      </c>
      <c r="D97" s="332">
        <f t="shared" si="1"/>
        <v>0.79</v>
      </c>
      <c r="E97" s="332">
        <v>0.55000000000000004</v>
      </c>
      <c r="F97" s="332">
        <v>0.55000000000000004</v>
      </c>
      <c r="G97" s="332">
        <v>0.56999999999999995</v>
      </c>
      <c r="H97" s="332">
        <v>0.65</v>
      </c>
      <c r="I97" s="332">
        <v>0.7</v>
      </c>
      <c r="J97" s="332">
        <v>0.72</v>
      </c>
      <c r="K97" s="332">
        <v>0.76</v>
      </c>
      <c r="L97" s="332">
        <v>0.77</v>
      </c>
      <c r="M97" s="332">
        <v>0.79</v>
      </c>
    </row>
    <row r="98" spans="1:13" x14ac:dyDescent="0.2">
      <c r="A98" s="271" t="s">
        <v>280</v>
      </c>
      <c r="B98" s="272" t="s">
        <v>281</v>
      </c>
      <c r="C98" s="275" t="s">
        <v>282</v>
      </c>
      <c r="D98" s="332">
        <f t="shared" si="1"/>
        <v>0.7</v>
      </c>
      <c r="E98" s="332">
        <v>0.41</v>
      </c>
      <c r="F98" s="332">
        <v>0.4</v>
      </c>
      <c r="G98" s="332">
        <v>0.5</v>
      </c>
      <c r="H98" s="332">
        <v>0.51</v>
      </c>
      <c r="I98" s="332">
        <v>0.61</v>
      </c>
      <c r="J98" s="332">
        <v>0.61</v>
      </c>
      <c r="K98" s="332">
        <v>0.66</v>
      </c>
      <c r="L98" s="332">
        <v>0.67</v>
      </c>
      <c r="M98" s="332">
        <v>0.7</v>
      </c>
    </row>
    <row r="99" spans="1:13" x14ac:dyDescent="0.2">
      <c r="A99" s="271" t="s">
        <v>283</v>
      </c>
      <c r="B99" s="272" t="s">
        <v>284</v>
      </c>
      <c r="C99" s="275" t="s">
        <v>285</v>
      </c>
      <c r="D99" s="332">
        <f t="shared" si="1"/>
        <v>0.83</v>
      </c>
      <c r="E99" s="332">
        <v>0.56999999999999995</v>
      </c>
      <c r="F99" s="332">
        <v>0.57999999999999996</v>
      </c>
      <c r="G99" s="332">
        <v>0.64</v>
      </c>
      <c r="H99" s="332">
        <v>0.72</v>
      </c>
      <c r="I99" s="332">
        <v>0.73</v>
      </c>
      <c r="J99" s="332">
        <v>0.74</v>
      </c>
      <c r="K99" s="332">
        <v>0.83</v>
      </c>
      <c r="L99" s="332">
        <v>0.82</v>
      </c>
      <c r="M99" s="332">
        <v>0.83</v>
      </c>
    </row>
    <row r="100" spans="1:13" x14ac:dyDescent="0.2">
      <c r="A100" s="271" t="s">
        <v>286</v>
      </c>
      <c r="B100" s="272" t="s">
        <v>287</v>
      </c>
      <c r="C100" s="275" t="s">
        <v>288</v>
      </c>
      <c r="D100" s="332">
        <f t="shared" si="1"/>
        <v>0.76</v>
      </c>
      <c r="E100" s="332">
        <v>0.44</v>
      </c>
      <c r="F100" s="332">
        <v>0.45</v>
      </c>
      <c r="G100" s="332">
        <v>0.55000000000000004</v>
      </c>
      <c r="H100" s="332">
        <v>0.56999999999999995</v>
      </c>
      <c r="I100" s="332">
        <v>0.63</v>
      </c>
      <c r="J100" s="332">
        <v>0.7</v>
      </c>
      <c r="K100" s="332">
        <v>0.7</v>
      </c>
      <c r="L100" s="332">
        <v>0.69</v>
      </c>
      <c r="M100" s="332">
        <v>0.76</v>
      </c>
    </row>
    <row r="101" spans="1:13" x14ac:dyDescent="0.2">
      <c r="A101" s="271" t="s">
        <v>289</v>
      </c>
      <c r="B101" s="272" t="s">
        <v>290</v>
      </c>
      <c r="C101" s="275" t="s">
        <v>291</v>
      </c>
      <c r="D101" s="332">
        <f t="shared" si="1"/>
        <v>0.8</v>
      </c>
      <c r="E101" s="332">
        <v>0.6</v>
      </c>
      <c r="F101" s="332">
        <v>0.6</v>
      </c>
      <c r="G101" s="332">
        <v>0.63</v>
      </c>
      <c r="H101" s="332">
        <v>0.62</v>
      </c>
      <c r="I101" s="332">
        <v>0.71</v>
      </c>
      <c r="J101" s="332">
        <v>0.74</v>
      </c>
      <c r="K101" s="332">
        <v>0.82</v>
      </c>
      <c r="L101" s="332">
        <v>0.77</v>
      </c>
      <c r="M101" s="332">
        <v>0.8</v>
      </c>
    </row>
    <row r="102" spans="1:13" x14ac:dyDescent="0.2">
      <c r="A102" s="271" t="s">
        <v>444</v>
      </c>
      <c r="B102" s="272" t="s">
        <v>445</v>
      </c>
      <c r="C102" s="275" t="s">
        <v>446</v>
      </c>
      <c r="D102" s="332" t="str">
        <f t="shared" si="1"/>
        <v>-</v>
      </c>
      <c r="E102" s="332" t="s">
        <v>453</v>
      </c>
      <c r="F102" s="332" t="s">
        <v>453</v>
      </c>
      <c r="G102" s="332" t="s">
        <v>453</v>
      </c>
      <c r="H102" s="332" t="s">
        <v>453</v>
      </c>
      <c r="I102" s="332" t="s">
        <v>453</v>
      </c>
      <c r="J102" s="332" t="s">
        <v>453</v>
      </c>
      <c r="K102" s="332" t="s">
        <v>453</v>
      </c>
      <c r="L102" s="332" t="s">
        <v>453</v>
      </c>
      <c r="M102" s="332" t="s">
        <v>453</v>
      </c>
    </row>
    <row r="103" spans="1:13" x14ac:dyDescent="0.2">
      <c r="A103" s="271" t="s">
        <v>292</v>
      </c>
      <c r="B103" s="272" t="s">
        <v>293</v>
      </c>
      <c r="C103" s="275" t="s">
        <v>294</v>
      </c>
      <c r="D103" s="332">
        <f t="shared" si="1"/>
        <v>0.81</v>
      </c>
      <c r="E103" s="332">
        <v>0.49</v>
      </c>
      <c r="F103" s="332">
        <v>0.55000000000000004</v>
      </c>
      <c r="G103" s="332">
        <v>0.61</v>
      </c>
      <c r="H103" s="332">
        <v>0.63</v>
      </c>
      <c r="I103" s="332">
        <v>0.69</v>
      </c>
      <c r="J103" s="332">
        <v>0.7</v>
      </c>
      <c r="K103" s="332">
        <v>0.71</v>
      </c>
      <c r="L103" s="332">
        <v>0.79</v>
      </c>
      <c r="M103" s="332">
        <v>0.81</v>
      </c>
    </row>
    <row r="104" spans="1:13" x14ac:dyDescent="0.2">
      <c r="A104" s="271" t="s">
        <v>295</v>
      </c>
      <c r="B104" s="272" t="s">
        <v>296</v>
      </c>
      <c r="C104" s="275" t="s">
        <v>297</v>
      </c>
      <c r="D104" s="332">
        <f t="shared" si="1"/>
        <v>0.84</v>
      </c>
      <c r="E104" s="332">
        <v>0.54</v>
      </c>
      <c r="F104" s="332">
        <v>0.62</v>
      </c>
      <c r="G104" s="332">
        <v>0.64</v>
      </c>
      <c r="H104" s="332">
        <v>0.74</v>
      </c>
      <c r="I104" s="332">
        <v>0.69</v>
      </c>
      <c r="J104" s="332">
        <v>0.77</v>
      </c>
      <c r="K104" s="332">
        <v>0.81</v>
      </c>
      <c r="L104" s="332">
        <v>0.83</v>
      </c>
      <c r="M104" s="332">
        <v>0.84</v>
      </c>
    </row>
    <row r="105" spans="1:13" x14ac:dyDescent="0.2">
      <c r="A105" s="271" t="s">
        <v>298</v>
      </c>
      <c r="B105" s="272" t="s">
        <v>299</v>
      </c>
      <c r="C105" s="275" t="s">
        <v>300</v>
      </c>
      <c r="D105" s="332">
        <f t="shared" si="1"/>
        <v>0.75</v>
      </c>
      <c r="E105" s="332">
        <v>0.5</v>
      </c>
      <c r="F105" s="332">
        <v>0.56000000000000005</v>
      </c>
      <c r="G105" s="332">
        <v>0.55000000000000004</v>
      </c>
      <c r="H105" s="332">
        <v>0.61</v>
      </c>
      <c r="I105" s="332">
        <v>0.65</v>
      </c>
      <c r="J105" s="332">
        <v>0.68</v>
      </c>
      <c r="K105" s="332">
        <v>0.72</v>
      </c>
      <c r="L105" s="332">
        <v>0.76</v>
      </c>
      <c r="M105" s="332">
        <v>0.75</v>
      </c>
    </row>
    <row r="106" spans="1:13" x14ac:dyDescent="0.2">
      <c r="A106" s="271" t="s">
        <v>301</v>
      </c>
      <c r="B106" s="272" t="s">
        <v>302</v>
      </c>
      <c r="C106" s="275" t="s">
        <v>303</v>
      </c>
      <c r="D106" s="332">
        <f t="shared" si="1"/>
        <v>0.71</v>
      </c>
      <c r="E106" s="332">
        <v>0.4</v>
      </c>
      <c r="F106" s="332">
        <v>0.46</v>
      </c>
      <c r="G106" s="332">
        <v>0.52</v>
      </c>
      <c r="H106" s="332">
        <v>0.56999999999999995</v>
      </c>
      <c r="I106" s="332">
        <v>0.56000000000000005</v>
      </c>
      <c r="J106" s="332">
        <v>0.63</v>
      </c>
      <c r="K106" s="332">
        <v>0.69</v>
      </c>
      <c r="L106" s="332">
        <v>0.72</v>
      </c>
      <c r="M106" s="332">
        <v>0.71</v>
      </c>
    </row>
    <row r="107" spans="1:13" x14ac:dyDescent="0.2">
      <c r="A107" s="271" t="s">
        <v>304</v>
      </c>
      <c r="B107" s="272" t="s">
        <v>305</v>
      </c>
      <c r="C107" s="275" t="s">
        <v>306</v>
      </c>
      <c r="D107" s="332">
        <f t="shared" si="1"/>
        <v>0.81</v>
      </c>
      <c r="E107" s="332">
        <v>0.56000000000000005</v>
      </c>
      <c r="F107" s="332">
        <v>0.6</v>
      </c>
      <c r="G107" s="332">
        <v>0.66</v>
      </c>
      <c r="H107" s="332">
        <v>0.69</v>
      </c>
      <c r="I107" s="332">
        <v>0.72</v>
      </c>
      <c r="J107" s="332">
        <v>0.76</v>
      </c>
      <c r="K107" s="332">
        <v>0.79</v>
      </c>
      <c r="L107" s="332">
        <v>0.82</v>
      </c>
      <c r="M107" s="332">
        <v>0.81</v>
      </c>
    </row>
    <row r="108" spans="1:13" x14ac:dyDescent="0.2">
      <c r="A108" s="271" t="s">
        <v>307</v>
      </c>
      <c r="B108" s="272" t="s">
        <v>308</v>
      </c>
      <c r="C108" s="275" t="s">
        <v>309</v>
      </c>
      <c r="D108" s="332">
        <f t="shared" si="1"/>
        <v>0.82</v>
      </c>
      <c r="E108" s="332">
        <v>0.54</v>
      </c>
      <c r="F108" s="332">
        <v>0.55000000000000004</v>
      </c>
      <c r="G108" s="332">
        <v>0.56999999999999995</v>
      </c>
      <c r="H108" s="332">
        <v>0.66</v>
      </c>
      <c r="I108" s="332">
        <v>0.74</v>
      </c>
      <c r="J108" s="332">
        <v>0.77</v>
      </c>
      <c r="K108" s="332">
        <v>0.75</v>
      </c>
      <c r="L108" s="332">
        <v>0.86</v>
      </c>
      <c r="M108" s="332">
        <v>0.82</v>
      </c>
    </row>
    <row r="109" spans="1:13" x14ac:dyDescent="0.2">
      <c r="A109" s="271" t="s">
        <v>310</v>
      </c>
      <c r="B109" s="272" t="s">
        <v>311</v>
      </c>
      <c r="C109" s="275" t="s">
        <v>312</v>
      </c>
      <c r="D109" s="332">
        <f t="shared" si="1"/>
        <v>0.8</v>
      </c>
      <c r="E109" s="332">
        <v>0.45</v>
      </c>
      <c r="F109" s="332">
        <v>0.52</v>
      </c>
      <c r="G109" s="332">
        <v>0.57999999999999996</v>
      </c>
      <c r="H109" s="332">
        <v>0.67</v>
      </c>
      <c r="I109" s="332">
        <v>0.74</v>
      </c>
      <c r="J109" s="332">
        <v>0.74</v>
      </c>
      <c r="K109" s="332">
        <v>0.73</v>
      </c>
      <c r="L109" s="332">
        <v>0.81</v>
      </c>
      <c r="M109" s="332">
        <v>0.8</v>
      </c>
    </row>
    <row r="110" spans="1:13" x14ac:dyDescent="0.2">
      <c r="A110" s="271" t="s">
        <v>313</v>
      </c>
      <c r="B110" s="272" t="s">
        <v>314</v>
      </c>
      <c r="C110" s="275" t="s">
        <v>315</v>
      </c>
      <c r="D110" s="332">
        <f t="shared" si="1"/>
        <v>0.86</v>
      </c>
      <c r="E110" s="332">
        <v>0.52</v>
      </c>
      <c r="F110" s="332">
        <v>0.6</v>
      </c>
      <c r="G110" s="332">
        <v>0.66</v>
      </c>
      <c r="H110" s="332">
        <v>0.69</v>
      </c>
      <c r="I110" s="332">
        <v>0.73</v>
      </c>
      <c r="J110" s="332">
        <v>0.77</v>
      </c>
      <c r="K110" s="332">
        <v>0.81</v>
      </c>
      <c r="L110" s="332">
        <v>0.84</v>
      </c>
      <c r="M110" s="332">
        <v>0.86</v>
      </c>
    </row>
    <row r="111" spans="1:13" x14ac:dyDescent="0.2">
      <c r="A111" s="271" t="s">
        <v>316</v>
      </c>
      <c r="B111" s="272" t="s">
        <v>317</v>
      </c>
      <c r="C111" s="275" t="s">
        <v>318</v>
      </c>
      <c r="D111" s="332">
        <f t="shared" si="1"/>
        <v>0.68</v>
      </c>
      <c r="E111" s="332">
        <v>0.44</v>
      </c>
      <c r="F111" s="332">
        <v>0.46</v>
      </c>
      <c r="G111" s="332">
        <v>0.48</v>
      </c>
      <c r="H111" s="332">
        <v>0.52</v>
      </c>
      <c r="I111" s="332">
        <v>0.6</v>
      </c>
      <c r="J111" s="332">
        <v>0.59</v>
      </c>
      <c r="K111" s="332">
        <v>0.61</v>
      </c>
      <c r="L111" s="332">
        <v>0.68</v>
      </c>
      <c r="M111" s="332">
        <v>0.68</v>
      </c>
    </row>
    <row r="112" spans="1:13" x14ac:dyDescent="0.2">
      <c r="A112" s="271" t="s">
        <v>319</v>
      </c>
      <c r="B112" s="272" t="s">
        <v>320</v>
      </c>
      <c r="C112" s="275" t="s">
        <v>321</v>
      </c>
      <c r="D112" s="332">
        <f t="shared" si="1"/>
        <v>0.79</v>
      </c>
      <c r="E112" s="332">
        <v>0.41</v>
      </c>
      <c r="F112" s="332">
        <v>0.43</v>
      </c>
      <c r="G112" s="332">
        <v>0.51</v>
      </c>
      <c r="H112" s="332">
        <v>0.53</v>
      </c>
      <c r="I112" s="332">
        <v>0.57999999999999996</v>
      </c>
      <c r="J112" s="332">
        <v>0.64</v>
      </c>
      <c r="K112" s="332">
        <v>0.73</v>
      </c>
      <c r="L112" s="332">
        <v>0.75</v>
      </c>
      <c r="M112" s="332">
        <v>0.79</v>
      </c>
    </row>
    <row r="113" spans="1:13" x14ac:dyDescent="0.2">
      <c r="A113" s="271" t="s">
        <v>322</v>
      </c>
      <c r="B113" s="272" t="s">
        <v>323</v>
      </c>
      <c r="C113" s="275" t="s">
        <v>324</v>
      </c>
      <c r="D113" s="332">
        <f t="shared" si="1"/>
        <v>0.87</v>
      </c>
      <c r="E113" s="332">
        <v>0.55000000000000004</v>
      </c>
      <c r="F113" s="332">
        <v>0.52</v>
      </c>
      <c r="G113" s="332">
        <v>0.57999999999999996</v>
      </c>
      <c r="H113" s="332">
        <v>0.67</v>
      </c>
      <c r="I113" s="332">
        <v>0.68</v>
      </c>
      <c r="J113" s="332">
        <v>0.78</v>
      </c>
      <c r="K113" s="332">
        <v>0.78</v>
      </c>
      <c r="L113" s="332">
        <v>0.83</v>
      </c>
      <c r="M113" s="332">
        <v>0.87</v>
      </c>
    </row>
    <row r="114" spans="1:13" x14ac:dyDescent="0.2">
      <c r="A114" s="271" t="s">
        <v>325</v>
      </c>
      <c r="B114" s="272" t="s">
        <v>326</v>
      </c>
      <c r="C114" s="275" t="s">
        <v>327</v>
      </c>
      <c r="D114" s="332">
        <f t="shared" si="1"/>
        <v>0.83</v>
      </c>
      <c r="E114" s="332">
        <v>0.49</v>
      </c>
      <c r="F114" s="332">
        <v>0.59</v>
      </c>
      <c r="G114" s="332">
        <v>0.66</v>
      </c>
      <c r="H114" s="332">
        <v>0.66</v>
      </c>
      <c r="I114" s="332">
        <v>0.72</v>
      </c>
      <c r="J114" s="332">
        <v>0.72</v>
      </c>
      <c r="K114" s="332">
        <v>0.78</v>
      </c>
      <c r="L114" s="332">
        <v>0.79</v>
      </c>
      <c r="M114" s="332">
        <v>0.83</v>
      </c>
    </row>
    <row r="115" spans="1:13" x14ac:dyDescent="0.2">
      <c r="A115" s="271" t="s">
        <v>328</v>
      </c>
      <c r="B115" s="272" t="s">
        <v>329</v>
      </c>
      <c r="C115" s="275" t="s">
        <v>330</v>
      </c>
      <c r="D115" s="332">
        <f t="shared" si="1"/>
        <v>0.92</v>
      </c>
      <c r="E115" s="332">
        <v>0.6</v>
      </c>
      <c r="F115" s="332">
        <v>0.62</v>
      </c>
      <c r="G115" s="332">
        <v>0.69</v>
      </c>
      <c r="H115" s="332">
        <v>0.75</v>
      </c>
      <c r="I115" s="332">
        <v>0.79</v>
      </c>
      <c r="J115" s="332">
        <v>0.84</v>
      </c>
      <c r="K115" s="332">
        <v>0.85</v>
      </c>
      <c r="L115" s="332">
        <v>0.85</v>
      </c>
      <c r="M115" s="332">
        <v>0.92</v>
      </c>
    </row>
    <row r="116" spans="1:13" x14ac:dyDescent="0.2">
      <c r="A116" s="271" t="s">
        <v>331</v>
      </c>
      <c r="B116" s="272" t="s">
        <v>1008</v>
      </c>
      <c r="C116" s="275" t="s">
        <v>333</v>
      </c>
      <c r="D116" s="332">
        <f t="shared" si="1"/>
        <v>0.8</v>
      </c>
      <c r="E116" s="332">
        <v>0.54</v>
      </c>
      <c r="F116" s="332">
        <v>0.57999999999999996</v>
      </c>
      <c r="G116" s="332">
        <v>0.59</v>
      </c>
      <c r="H116" s="332">
        <v>0.61</v>
      </c>
      <c r="I116" s="332">
        <v>0.65</v>
      </c>
      <c r="J116" s="332">
        <v>0.77</v>
      </c>
      <c r="K116" s="332">
        <v>0.75</v>
      </c>
      <c r="L116" s="332">
        <v>0.72</v>
      </c>
      <c r="M116" s="332">
        <v>0.8</v>
      </c>
    </row>
    <row r="117" spans="1:13" x14ac:dyDescent="0.2">
      <c r="A117" s="271" t="s">
        <v>334</v>
      </c>
      <c r="B117" s="272" t="s">
        <v>335</v>
      </c>
      <c r="C117" s="275" t="s">
        <v>336</v>
      </c>
      <c r="D117" s="332">
        <f t="shared" si="1"/>
        <v>0.82</v>
      </c>
      <c r="E117" s="332">
        <v>0.49</v>
      </c>
      <c r="F117" s="332">
        <v>0.53</v>
      </c>
      <c r="G117" s="332">
        <v>0.62</v>
      </c>
      <c r="H117" s="332">
        <v>0.66</v>
      </c>
      <c r="I117" s="332">
        <v>0.69</v>
      </c>
      <c r="J117" s="332">
        <v>0.72</v>
      </c>
      <c r="K117" s="332">
        <v>0.77</v>
      </c>
      <c r="L117" s="332">
        <v>0.8</v>
      </c>
      <c r="M117" s="332">
        <v>0.82</v>
      </c>
    </row>
    <row r="118" spans="1:13" x14ac:dyDescent="0.2">
      <c r="A118" s="271" t="s">
        <v>337</v>
      </c>
      <c r="B118" s="272" t="s">
        <v>338</v>
      </c>
      <c r="C118" s="275" t="s">
        <v>339</v>
      </c>
      <c r="D118" s="332">
        <f t="shared" si="1"/>
        <v>0.75</v>
      </c>
      <c r="E118" s="332">
        <v>0.48</v>
      </c>
      <c r="F118" s="332">
        <v>0.51</v>
      </c>
      <c r="G118" s="332">
        <v>0.56000000000000005</v>
      </c>
      <c r="H118" s="332">
        <v>0.6</v>
      </c>
      <c r="I118" s="332">
        <v>0.67</v>
      </c>
      <c r="J118" s="332">
        <v>0.7</v>
      </c>
      <c r="K118" s="332">
        <v>0.74</v>
      </c>
      <c r="L118" s="332">
        <v>0.76</v>
      </c>
      <c r="M118" s="332">
        <v>0.75</v>
      </c>
    </row>
    <row r="119" spans="1:13" x14ac:dyDescent="0.2">
      <c r="A119" s="271" t="s">
        <v>340</v>
      </c>
      <c r="B119" s="272" t="s">
        <v>341</v>
      </c>
      <c r="C119" s="275" t="s">
        <v>342</v>
      </c>
      <c r="D119" s="332">
        <f t="shared" si="1"/>
        <v>0.76</v>
      </c>
      <c r="E119" s="332">
        <v>0.46</v>
      </c>
      <c r="F119" s="332">
        <v>0.47</v>
      </c>
      <c r="G119" s="332">
        <v>0.49</v>
      </c>
      <c r="H119" s="332">
        <v>0.55000000000000004</v>
      </c>
      <c r="I119" s="332">
        <v>0.66</v>
      </c>
      <c r="J119" s="332">
        <v>0.67</v>
      </c>
      <c r="K119" s="332">
        <v>0.74</v>
      </c>
      <c r="L119" s="332">
        <v>0.78</v>
      </c>
      <c r="M119" s="332">
        <v>0.76</v>
      </c>
    </row>
    <row r="120" spans="1:13" x14ac:dyDescent="0.2">
      <c r="A120" s="271" t="s">
        <v>343</v>
      </c>
      <c r="B120" s="272" t="s">
        <v>344</v>
      </c>
      <c r="C120" s="275" t="s">
        <v>345</v>
      </c>
      <c r="D120" s="332">
        <f t="shared" si="1"/>
        <v>0.84</v>
      </c>
      <c r="E120" s="332">
        <v>0.56000000000000005</v>
      </c>
      <c r="F120" s="332">
        <v>0.59</v>
      </c>
      <c r="G120" s="332">
        <v>0.65</v>
      </c>
      <c r="H120" s="332">
        <v>0.71</v>
      </c>
      <c r="I120" s="332">
        <v>0.75</v>
      </c>
      <c r="J120" s="332">
        <v>0.81</v>
      </c>
      <c r="K120" s="332">
        <v>0.8</v>
      </c>
      <c r="L120" s="332">
        <v>0.84</v>
      </c>
      <c r="M120" s="332">
        <v>0.84</v>
      </c>
    </row>
    <row r="121" spans="1:13" x14ac:dyDescent="0.2">
      <c r="A121" s="271" t="s">
        <v>346</v>
      </c>
      <c r="B121" s="272" t="s">
        <v>347</v>
      </c>
      <c r="C121" s="275" t="s">
        <v>348</v>
      </c>
      <c r="D121" s="332">
        <f t="shared" si="1"/>
        <v>0.85</v>
      </c>
      <c r="E121" s="332">
        <v>0.61</v>
      </c>
      <c r="F121" s="332">
        <v>0.61</v>
      </c>
      <c r="G121" s="332">
        <v>0.67</v>
      </c>
      <c r="H121" s="332">
        <v>0.73</v>
      </c>
      <c r="I121" s="332">
        <v>0.72</v>
      </c>
      <c r="J121" s="332">
        <v>0.79</v>
      </c>
      <c r="K121" s="332">
        <v>0.78</v>
      </c>
      <c r="L121" s="332">
        <v>0.81</v>
      </c>
      <c r="M121" s="332">
        <v>0.85</v>
      </c>
    </row>
    <row r="122" spans="1:13" x14ac:dyDescent="0.2">
      <c r="A122" s="271" t="s">
        <v>349</v>
      </c>
      <c r="B122" s="272" t="s">
        <v>350</v>
      </c>
      <c r="C122" s="275" t="s">
        <v>351</v>
      </c>
      <c r="D122" s="332">
        <f t="shared" si="1"/>
        <v>0.72</v>
      </c>
      <c r="E122" s="332">
        <v>0.49</v>
      </c>
      <c r="F122" s="332">
        <v>0.52</v>
      </c>
      <c r="G122" s="332">
        <v>0.59</v>
      </c>
      <c r="H122" s="332">
        <v>0.56000000000000005</v>
      </c>
      <c r="I122" s="332">
        <v>0.6</v>
      </c>
      <c r="J122" s="332">
        <v>0.61</v>
      </c>
      <c r="K122" s="332">
        <v>0.69</v>
      </c>
      <c r="L122" s="332">
        <v>0.69</v>
      </c>
      <c r="M122" s="332">
        <v>0.72</v>
      </c>
    </row>
    <row r="123" spans="1:13" x14ac:dyDescent="0.2">
      <c r="A123" s="271" t="s">
        <v>352</v>
      </c>
      <c r="B123" s="272" t="s">
        <v>353</v>
      </c>
      <c r="C123" s="275" t="s">
        <v>354</v>
      </c>
      <c r="D123" s="332">
        <f t="shared" si="1"/>
        <v>0.79</v>
      </c>
      <c r="E123" s="332">
        <v>0.51</v>
      </c>
      <c r="F123" s="332">
        <v>0.53</v>
      </c>
      <c r="G123" s="332">
        <v>0.56000000000000005</v>
      </c>
      <c r="H123" s="332">
        <v>0.66</v>
      </c>
      <c r="I123" s="332">
        <v>0.69</v>
      </c>
      <c r="J123" s="332">
        <v>0.73</v>
      </c>
      <c r="K123" s="332">
        <v>0.75</v>
      </c>
      <c r="L123" s="332">
        <v>0.78</v>
      </c>
      <c r="M123" s="332">
        <v>0.79</v>
      </c>
    </row>
    <row r="124" spans="1:13" x14ac:dyDescent="0.2">
      <c r="A124" s="271" t="s">
        <v>355</v>
      </c>
      <c r="B124" s="272" t="s">
        <v>356</v>
      </c>
      <c r="C124" s="275" t="s">
        <v>357</v>
      </c>
      <c r="D124" s="332">
        <f t="shared" si="1"/>
        <v>0.76</v>
      </c>
      <c r="E124" s="332">
        <v>0.52</v>
      </c>
      <c r="F124" s="332">
        <v>0.51</v>
      </c>
      <c r="G124" s="332">
        <v>0.52</v>
      </c>
      <c r="H124" s="332">
        <v>0.54</v>
      </c>
      <c r="I124" s="332">
        <v>0.59</v>
      </c>
      <c r="J124" s="332">
        <v>0.66</v>
      </c>
      <c r="K124" s="332">
        <v>0.7</v>
      </c>
      <c r="L124" s="332">
        <v>0.74</v>
      </c>
      <c r="M124" s="332">
        <v>0.76</v>
      </c>
    </row>
    <row r="125" spans="1:13" x14ac:dyDescent="0.2">
      <c r="A125" s="271" t="s">
        <v>358</v>
      </c>
      <c r="B125" s="272" t="s">
        <v>359</v>
      </c>
      <c r="C125" s="275" t="s">
        <v>360</v>
      </c>
      <c r="D125" s="332">
        <f t="shared" si="1"/>
        <v>0.83</v>
      </c>
      <c r="E125" s="332">
        <v>0.59</v>
      </c>
      <c r="F125" s="332">
        <v>0.6</v>
      </c>
      <c r="G125" s="332">
        <v>0.64</v>
      </c>
      <c r="H125" s="332">
        <v>0.67</v>
      </c>
      <c r="I125" s="332">
        <v>0.73</v>
      </c>
      <c r="J125" s="332">
        <v>0.76</v>
      </c>
      <c r="K125" s="332">
        <v>0.79</v>
      </c>
      <c r="L125" s="332">
        <v>0.79</v>
      </c>
      <c r="M125" s="332">
        <v>0.83</v>
      </c>
    </row>
    <row r="126" spans="1:13" x14ac:dyDescent="0.2">
      <c r="A126" s="271" t="s">
        <v>361</v>
      </c>
      <c r="B126" s="272" t="s">
        <v>362</v>
      </c>
      <c r="C126" s="275" t="s">
        <v>363</v>
      </c>
      <c r="D126" s="332">
        <f t="shared" si="1"/>
        <v>0.81</v>
      </c>
      <c r="E126" s="332">
        <v>0.49</v>
      </c>
      <c r="F126" s="332">
        <v>0.55000000000000004</v>
      </c>
      <c r="G126" s="332">
        <v>0.56000000000000005</v>
      </c>
      <c r="H126" s="332">
        <v>0.62</v>
      </c>
      <c r="I126" s="332">
        <v>0.65</v>
      </c>
      <c r="J126" s="332">
        <v>0.77</v>
      </c>
      <c r="K126" s="332">
        <v>0.78</v>
      </c>
      <c r="L126" s="332">
        <v>0.81</v>
      </c>
      <c r="M126" s="332">
        <v>0.81</v>
      </c>
    </row>
    <row r="127" spans="1:13" x14ac:dyDescent="0.2">
      <c r="A127" s="271" t="s">
        <v>364</v>
      </c>
      <c r="B127" s="272" t="s">
        <v>365</v>
      </c>
      <c r="C127" s="275" t="s">
        <v>366</v>
      </c>
      <c r="D127" s="332">
        <f t="shared" si="1"/>
        <v>0.79</v>
      </c>
      <c r="E127" s="332">
        <v>0.56000000000000005</v>
      </c>
      <c r="F127" s="332">
        <v>0.52</v>
      </c>
      <c r="G127" s="332">
        <v>0.61</v>
      </c>
      <c r="H127" s="332">
        <v>0.68</v>
      </c>
      <c r="I127" s="332">
        <v>0.75</v>
      </c>
      <c r="J127" s="332">
        <v>0.74</v>
      </c>
      <c r="K127" s="332">
        <v>0.79</v>
      </c>
      <c r="L127" s="332">
        <v>0.8</v>
      </c>
      <c r="M127" s="332">
        <v>0.79</v>
      </c>
    </row>
    <row r="128" spans="1:13" x14ac:dyDescent="0.2">
      <c r="A128" s="271" t="s">
        <v>367</v>
      </c>
      <c r="B128" s="272" t="s">
        <v>368</v>
      </c>
      <c r="C128" s="275" t="s">
        <v>369</v>
      </c>
      <c r="D128" s="332">
        <f t="shared" si="1"/>
        <v>0.84</v>
      </c>
      <c r="E128" s="332">
        <v>0.61</v>
      </c>
      <c r="F128" s="332">
        <v>0.66</v>
      </c>
      <c r="G128" s="332">
        <v>0.73</v>
      </c>
      <c r="H128" s="332">
        <v>0.72</v>
      </c>
      <c r="I128" s="332">
        <v>0.77</v>
      </c>
      <c r="J128" s="332">
        <v>0.78</v>
      </c>
      <c r="K128" s="332">
        <v>0.79</v>
      </c>
      <c r="L128" s="332">
        <v>0.83</v>
      </c>
      <c r="M128" s="332">
        <v>0.84</v>
      </c>
    </row>
    <row r="129" spans="1:13" x14ac:dyDescent="0.2">
      <c r="A129" s="271" t="s">
        <v>370</v>
      </c>
      <c r="B129" s="272">
        <v>11</v>
      </c>
      <c r="C129" s="275" t="s">
        <v>371</v>
      </c>
      <c r="D129" s="332">
        <f t="shared" si="1"/>
        <v>0.64</v>
      </c>
      <c r="E129" s="332">
        <v>0.39</v>
      </c>
      <c r="F129" s="332">
        <v>0.45</v>
      </c>
      <c r="G129" s="332">
        <v>0.49</v>
      </c>
      <c r="H129" s="332">
        <v>0.51</v>
      </c>
      <c r="I129" s="332">
        <v>0.61</v>
      </c>
      <c r="J129" s="332">
        <v>0.6</v>
      </c>
      <c r="K129" s="332">
        <v>0.68</v>
      </c>
      <c r="L129" s="332">
        <v>0.72</v>
      </c>
      <c r="M129" s="332">
        <v>0.64</v>
      </c>
    </row>
    <row r="130" spans="1:13" x14ac:dyDescent="0.2">
      <c r="A130" s="271" t="s">
        <v>372</v>
      </c>
      <c r="B130" s="272">
        <v>12</v>
      </c>
      <c r="C130" s="275" t="s">
        <v>373</v>
      </c>
      <c r="D130" s="332">
        <f t="shared" si="1"/>
        <v>0.69</v>
      </c>
      <c r="E130" s="332">
        <v>0.4</v>
      </c>
      <c r="F130" s="332">
        <v>0.42</v>
      </c>
      <c r="G130" s="332">
        <v>0.47</v>
      </c>
      <c r="H130" s="332">
        <v>0.52</v>
      </c>
      <c r="I130" s="332">
        <v>0.47</v>
      </c>
      <c r="J130" s="332">
        <v>0.54</v>
      </c>
      <c r="K130" s="332">
        <v>0.56999999999999995</v>
      </c>
      <c r="L130" s="332">
        <v>0.66</v>
      </c>
      <c r="M130" s="332">
        <v>0.69</v>
      </c>
    </row>
    <row r="131" spans="1:13" x14ac:dyDescent="0.2">
      <c r="A131" s="271" t="s">
        <v>374</v>
      </c>
      <c r="B131" s="272">
        <v>16</v>
      </c>
      <c r="C131" s="275" t="s">
        <v>375</v>
      </c>
      <c r="D131" s="332">
        <f t="shared" si="1"/>
        <v>0.56000000000000005</v>
      </c>
      <c r="E131" s="332">
        <v>0.44</v>
      </c>
      <c r="F131" s="332">
        <v>0.41</v>
      </c>
      <c r="G131" s="332">
        <v>0.47</v>
      </c>
      <c r="H131" s="332">
        <v>0.47</v>
      </c>
      <c r="I131" s="332">
        <v>0.5</v>
      </c>
      <c r="J131" s="332">
        <v>0.51</v>
      </c>
      <c r="K131" s="332">
        <v>0.59</v>
      </c>
      <c r="L131" s="332">
        <v>0.59</v>
      </c>
      <c r="M131" s="332">
        <v>0.56000000000000005</v>
      </c>
    </row>
    <row r="132" spans="1:13" x14ac:dyDescent="0.2">
      <c r="A132" s="271" t="s">
        <v>376</v>
      </c>
      <c r="B132" s="272">
        <v>17</v>
      </c>
      <c r="C132" s="275" t="s">
        <v>377</v>
      </c>
      <c r="D132" s="332">
        <f t="shared" si="1"/>
        <v>0.63</v>
      </c>
      <c r="E132" s="332">
        <v>0.4</v>
      </c>
      <c r="F132" s="332">
        <v>0.43</v>
      </c>
      <c r="G132" s="332">
        <v>0.47</v>
      </c>
      <c r="H132" s="332">
        <v>0.49</v>
      </c>
      <c r="I132" s="332">
        <v>0.52</v>
      </c>
      <c r="J132" s="332">
        <v>0.55000000000000004</v>
      </c>
      <c r="K132" s="332">
        <v>0.61</v>
      </c>
      <c r="L132" s="332">
        <v>0.61</v>
      </c>
      <c r="M132" s="332">
        <v>0.63</v>
      </c>
    </row>
    <row r="133" spans="1:13" x14ac:dyDescent="0.2">
      <c r="A133" s="271" t="s">
        <v>378</v>
      </c>
      <c r="B133" s="272">
        <v>18</v>
      </c>
      <c r="C133" s="275" t="s">
        <v>379</v>
      </c>
      <c r="D133" s="332">
        <f t="shared" ref="D133:D165" si="2">M133</f>
        <v>0.63</v>
      </c>
      <c r="E133" s="332">
        <v>0.45</v>
      </c>
      <c r="F133" s="332">
        <v>0.44</v>
      </c>
      <c r="G133" s="332">
        <v>0.48</v>
      </c>
      <c r="H133" s="332">
        <v>0.52</v>
      </c>
      <c r="I133" s="332">
        <v>0.55000000000000004</v>
      </c>
      <c r="J133" s="332">
        <v>0.56000000000000005</v>
      </c>
      <c r="K133" s="332">
        <v>0.65</v>
      </c>
      <c r="L133" s="332">
        <v>0.65</v>
      </c>
      <c r="M133" s="332">
        <v>0.63</v>
      </c>
    </row>
    <row r="134" spans="1:13" x14ac:dyDescent="0.2">
      <c r="A134" s="271" t="s">
        <v>380</v>
      </c>
      <c r="B134" s="272">
        <v>19</v>
      </c>
      <c r="C134" s="275" t="s">
        <v>381</v>
      </c>
      <c r="D134" s="332">
        <f t="shared" si="2"/>
        <v>0.67</v>
      </c>
      <c r="E134" s="332">
        <v>0.46</v>
      </c>
      <c r="F134" s="332">
        <v>0.49</v>
      </c>
      <c r="G134" s="332">
        <v>0.51</v>
      </c>
      <c r="H134" s="332">
        <v>0.48</v>
      </c>
      <c r="I134" s="332">
        <v>0.55000000000000004</v>
      </c>
      <c r="J134" s="332">
        <v>0.6</v>
      </c>
      <c r="K134" s="332">
        <v>0.65</v>
      </c>
      <c r="L134" s="332">
        <v>0.71</v>
      </c>
      <c r="M134" s="332">
        <v>0.67</v>
      </c>
    </row>
    <row r="135" spans="1:13" x14ac:dyDescent="0.2">
      <c r="A135" s="271" t="s">
        <v>382</v>
      </c>
      <c r="B135" s="272">
        <v>21</v>
      </c>
      <c r="C135" s="275" t="s">
        <v>383</v>
      </c>
      <c r="D135" s="332">
        <f t="shared" si="2"/>
        <v>0.67</v>
      </c>
      <c r="E135" s="332">
        <v>0.39</v>
      </c>
      <c r="F135" s="332">
        <v>0.38</v>
      </c>
      <c r="G135" s="332">
        <v>0.45</v>
      </c>
      <c r="H135" s="332">
        <v>0.5</v>
      </c>
      <c r="I135" s="332">
        <v>0.56000000000000005</v>
      </c>
      <c r="J135" s="332">
        <v>0.55000000000000004</v>
      </c>
      <c r="K135" s="332">
        <v>0.56999999999999995</v>
      </c>
      <c r="L135" s="332">
        <v>0.63</v>
      </c>
      <c r="M135" s="332">
        <v>0.67</v>
      </c>
    </row>
    <row r="136" spans="1:13" x14ac:dyDescent="0.2">
      <c r="A136" s="271" t="s">
        <v>384</v>
      </c>
      <c r="B136" s="272">
        <v>22</v>
      </c>
      <c r="C136" s="275" t="s">
        <v>385</v>
      </c>
      <c r="D136" s="332">
        <f t="shared" si="2"/>
        <v>0.66</v>
      </c>
      <c r="E136" s="332">
        <v>0.42</v>
      </c>
      <c r="F136" s="332">
        <v>0.42</v>
      </c>
      <c r="G136" s="332">
        <v>0.48</v>
      </c>
      <c r="H136" s="332">
        <v>0.51</v>
      </c>
      <c r="I136" s="332">
        <v>0.53</v>
      </c>
      <c r="J136" s="332">
        <v>0.57999999999999996</v>
      </c>
      <c r="K136" s="332">
        <v>0.64</v>
      </c>
      <c r="L136" s="332">
        <v>0.66</v>
      </c>
      <c r="M136" s="332">
        <v>0.66</v>
      </c>
    </row>
    <row r="137" spans="1:13" x14ac:dyDescent="0.2">
      <c r="A137" s="271" t="s">
        <v>386</v>
      </c>
      <c r="B137" s="272">
        <v>23</v>
      </c>
      <c r="C137" s="275" t="s">
        <v>387</v>
      </c>
      <c r="D137" s="332">
        <f t="shared" si="2"/>
        <v>0.6</v>
      </c>
      <c r="E137" s="332">
        <v>0.4</v>
      </c>
      <c r="F137" s="332">
        <v>0.39</v>
      </c>
      <c r="G137" s="332">
        <v>0.4</v>
      </c>
      <c r="H137" s="332">
        <v>0.49</v>
      </c>
      <c r="I137" s="332">
        <v>0.48</v>
      </c>
      <c r="J137" s="332">
        <v>0.48</v>
      </c>
      <c r="K137" s="332">
        <v>0.59</v>
      </c>
      <c r="L137" s="332">
        <v>0.61</v>
      </c>
      <c r="M137" s="332">
        <v>0.6</v>
      </c>
    </row>
    <row r="138" spans="1:13" x14ac:dyDescent="0.2">
      <c r="A138" s="271" t="s">
        <v>388</v>
      </c>
      <c r="B138" s="272">
        <v>24</v>
      </c>
      <c r="C138" s="275" t="s">
        <v>389</v>
      </c>
      <c r="D138" s="332">
        <f t="shared" si="2"/>
        <v>0.68</v>
      </c>
      <c r="E138" s="332">
        <v>0.38</v>
      </c>
      <c r="F138" s="332">
        <v>0.4</v>
      </c>
      <c r="G138" s="332">
        <v>0.5</v>
      </c>
      <c r="H138" s="332">
        <v>0.5</v>
      </c>
      <c r="I138" s="332">
        <v>0.55000000000000004</v>
      </c>
      <c r="J138" s="332">
        <v>0.57999999999999996</v>
      </c>
      <c r="K138" s="332">
        <v>0.61</v>
      </c>
      <c r="L138" s="332">
        <v>0.67</v>
      </c>
      <c r="M138" s="332">
        <v>0.68</v>
      </c>
    </row>
    <row r="139" spans="1:13" x14ac:dyDescent="0.2">
      <c r="A139" s="271" t="s">
        <v>390</v>
      </c>
      <c r="B139" s="272">
        <v>26</v>
      </c>
      <c r="C139" s="275" t="s">
        <v>391</v>
      </c>
      <c r="D139" s="332">
        <f t="shared" si="2"/>
        <v>0.71</v>
      </c>
      <c r="E139" s="332">
        <v>0.43</v>
      </c>
      <c r="F139" s="332">
        <v>0.47</v>
      </c>
      <c r="G139" s="332">
        <v>0.5</v>
      </c>
      <c r="H139" s="332">
        <v>0.55000000000000004</v>
      </c>
      <c r="I139" s="332">
        <v>0.62</v>
      </c>
      <c r="J139" s="332">
        <v>0.68</v>
      </c>
      <c r="K139" s="332">
        <v>0.69</v>
      </c>
      <c r="L139" s="332">
        <v>0.72</v>
      </c>
      <c r="M139" s="332">
        <v>0.71</v>
      </c>
    </row>
    <row r="140" spans="1:13" x14ac:dyDescent="0.2">
      <c r="A140" s="271" t="s">
        <v>392</v>
      </c>
      <c r="B140" s="272">
        <v>29</v>
      </c>
      <c r="C140" s="275" t="s">
        <v>393</v>
      </c>
      <c r="D140" s="332">
        <f t="shared" si="2"/>
        <v>0.62</v>
      </c>
      <c r="E140" s="332">
        <v>0.37</v>
      </c>
      <c r="F140" s="332">
        <v>0.37</v>
      </c>
      <c r="G140" s="332">
        <v>0.42</v>
      </c>
      <c r="H140" s="332">
        <v>0.47</v>
      </c>
      <c r="I140" s="332">
        <v>0.5</v>
      </c>
      <c r="J140" s="332">
        <v>0.54</v>
      </c>
      <c r="K140" s="332">
        <v>0.6</v>
      </c>
      <c r="L140" s="332">
        <v>0.6</v>
      </c>
      <c r="M140" s="332">
        <v>0.62</v>
      </c>
    </row>
    <row r="141" spans="1:13" x14ac:dyDescent="0.2">
      <c r="A141" s="271" t="s">
        <v>394</v>
      </c>
      <c r="B141" s="272">
        <v>30</v>
      </c>
      <c r="C141" s="275" t="s">
        <v>395</v>
      </c>
      <c r="D141" s="332">
        <f t="shared" si="2"/>
        <v>0.72</v>
      </c>
      <c r="E141" s="332">
        <v>0.44</v>
      </c>
      <c r="F141" s="332">
        <v>0.45</v>
      </c>
      <c r="G141" s="332">
        <v>0.49</v>
      </c>
      <c r="H141" s="332">
        <v>0.52</v>
      </c>
      <c r="I141" s="332">
        <v>0.55000000000000004</v>
      </c>
      <c r="J141" s="332">
        <v>0.56999999999999995</v>
      </c>
      <c r="K141" s="332">
        <v>0.63</v>
      </c>
      <c r="L141" s="332">
        <v>0.69</v>
      </c>
      <c r="M141" s="332">
        <v>0.72</v>
      </c>
    </row>
    <row r="142" spans="1:13" x14ac:dyDescent="0.2">
      <c r="A142" s="271" t="s">
        <v>396</v>
      </c>
      <c r="B142" s="272">
        <v>31</v>
      </c>
      <c r="C142" s="275" t="s">
        <v>397</v>
      </c>
      <c r="D142" s="332">
        <f t="shared" si="2"/>
        <v>0.67</v>
      </c>
      <c r="E142" s="332">
        <v>0.41</v>
      </c>
      <c r="F142" s="332">
        <v>0.46</v>
      </c>
      <c r="G142" s="332">
        <v>0.49</v>
      </c>
      <c r="H142" s="332">
        <v>0.53</v>
      </c>
      <c r="I142" s="332">
        <v>0.56000000000000005</v>
      </c>
      <c r="J142" s="332">
        <v>0.56000000000000005</v>
      </c>
      <c r="K142" s="332">
        <v>0.62</v>
      </c>
      <c r="L142" s="332">
        <v>0.62</v>
      </c>
      <c r="M142" s="332">
        <v>0.67</v>
      </c>
    </row>
    <row r="143" spans="1:13" x14ac:dyDescent="0.2">
      <c r="A143" s="271" t="s">
        <v>398</v>
      </c>
      <c r="B143" s="272">
        <v>32</v>
      </c>
      <c r="C143" s="275" t="s">
        <v>399</v>
      </c>
      <c r="D143" s="332">
        <f t="shared" si="2"/>
        <v>0.65</v>
      </c>
      <c r="E143" s="332">
        <v>0.4</v>
      </c>
      <c r="F143" s="332">
        <v>0.37</v>
      </c>
      <c r="G143" s="332">
        <v>0.44</v>
      </c>
      <c r="H143" s="332">
        <v>0.42</v>
      </c>
      <c r="I143" s="332">
        <v>0.52</v>
      </c>
      <c r="J143" s="332">
        <v>0.56000000000000005</v>
      </c>
      <c r="K143" s="332">
        <v>0.59</v>
      </c>
      <c r="L143" s="332">
        <v>0.61</v>
      </c>
      <c r="M143" s="332">
        <v>0.65</v>
      </c>
    </row>
    <row r="144" spans="1:13" x14ac:dyDescent="0.2">
      <c r="A144" s="271" t="s">
        <v>400</v>
      </c>
      <c r="B144" s="272">
        <v>33</v>
      </c>
      <c r="C144" s="275" t="s">
        <v>401</v>
      </c>
      <c r="D144" s="332">
        <f t="shared" si="2"/>
        <v>0.56999999999999995</v>
      </c>
      <c r="E144" s="332">
        <v>0.38</v>
      </c>
      <c r="F144" s="332">
        <v>0.39</v>
      </c>
      <c r="G144" s="332">
        <v>0.44</v>
      </c>
      <c r="H144" s="332">
        <v>0.5</v>
      </c>
      <c r="I144" s="332">
        <v>0.49</v>
      </c>
      <c r="J144" s="332">
        <v>0.52</v>
      </c>
      <c r="K144" s="332">
        <v>0.56000000000000005</v>
      </c>
      <c r="L144" s="332">
        <v>0.6</v>
      </c>
      <c r="M144" s="332">
        <v>0.56999999999999995</v>
      </c>
    </row>
    <row r="145" spans="1:13" x14ac:dyDescent="0.2">
      <c r="A145" s="271" t="s">
        <v>402</v>
      </c>
      <c r="B145" s="272">
        <v>34</v>
      </c>
      <c r="C145" s="275" t="s">
        <v>403</v>
      </c>
      <c r="D145" s="332">
        <f t="shared" si="2"/>
        <v>0.6</v>
      </c>
      <c r="E145" s="332">
        <v>0.38</v>
      </c>
      <c r="F145" s="332">
        <v>0.4</v>
      </c>
      <c r="G145" s="332">
        <v>0.41</v>
      </c>
      <c r="H145" s="332">
        <v>0.45</v>
      </c>
      <c r="I145" s="332">
        <v>0.5</v>
      </c>
      <c r="J145" s="332">
        <v>0.53</v>
      </c>
      <c r="K145" s="332">
        <v>0.56000000000000005</v>
      </c>
      <c r="L145" s="332">
        <v>0.57999999999999996</v>
      </c>
      <c r="M145" s="332">
        <v>0.6</v>
      </c>
    </row>
    <row r="146" spans="1:13" x14ac:dyDescent="0.2">
      <c r="A146" s="271" t="s">
        <v>404</v>
      </c>
      <c r="B146" s="272">
        <v>36</v>
      </c>
      <c r="C146" s="275" t="s">
        <v>405</v>
      </c>
      <c r="D146" s="332">
        <f t="shared" si="2"/>
        <v>0.66</v>
      </c>
      <c r="E146" s="332">
        <v>0.44</v>
      </c>
      <c r="F146" s="332">
        <v>0.42</v>
      </c>
      <c r="G146" s="332">
        <v>0.48</v>
      </c>
      <c r="H146" s="332">
        <v>0.55000000000000004</v>
      </c>
      <c r="I146" s="332">
        <v>0.55000000000000004</v>
      </c>
      <c r="J146" s="332">
        <v>0.56999999999999995</v>
      </c>
      <c r="K146" s="332">
        <v>0.59</v>
      </c>
      <c r="L146" s="332">
        <v>0.69</v>
      </c>
      <c r="M146" s="332">
        <v>0.66</v>
      </c>
    </row>
    <row r="147" spans="1:13" x14ac:dyDescent="0.2">
      <c r="A147" s="271" t="s">
        <v>406</v>
      </c>
      <c r="B147" s="272">
        <v>37</v>
      </c>
      <c r="C147" s="275" t="s">
        <v>407</v>
      </c>
      <c r="D147" s="332">
        <f t="shared" si="2"/>
        <v>0.56000000000000005</v>
      </c>
      <c r="E147" s="332">
        <v>0.37</v>
      </c>
      <c r="F147" s="332">
        <v>0.38</v>
      </c>
      <c r="G147" s="332">
        <v>0.39</v>
      </c>
      <c r="H147" s="332">
        <v>0.4</v>
      </c>
      <c r="I147" s="332">
        <v>0.46</v>
      </c>
      <c r="J147" s="332">
        <v>0.46</v>
      </c>
      <c r="K147" s="332">
        <v>0.54</v>
      </c>
      <c r="L147" s="332">
        <v>0.55000000000000004</v>
      </c>
      <c r="M147" s="332">
        <v>0.56000000000000005</v>
      </c>
    </row>
    <row r="148" spans="1:13" x14ac:dyDescent="0.2">
      <c r="A148" s="271" t="s">
        <v>408</v>
      </c>
      <c r="B148" s="272">
        <v>38</v>
      </c>
      <c r="C148" s="275" t="s">
        <v>409</v>
      </c>
      <c r="D148" s="332">
        <f t="shared" si="2"/>
        <v>0.61</v>
      </c>
      <c r="E148" s="332">
        <v>0.37</v>
      </c>
      <c r="F148" s="332">
        <v>0.35</v>
      </c>
      <c r="G148" s="332">
        <v>0.36</v>
      </c>
      <c r="H148" s="332">
        <v>0.42</v>
      </c>
      <c r="I148" s="332">
        <v>0.44</v>
      </c>
      <c r="J148" s="332">
        <v>0.47</v>
      </c>
      <c r="K148" s="332">
        <v>0.54</v>
      </c>
      <c r="L148" s="332">
        <v>0.59</v>
      </c>
      <c r="M148" s="332">
        <v>0.61</v>
      </c>
    </row>
    <row r="149" spans="1:13" x14ac:dyDescent="0.2">
      <c r="A149" s="271" t="s">
        <v>410</v>
      </c>
      <c r="B149" s="272">
        <v>40</v>
      </c>
      <c r="C149" s="275" t="s">
        <v>411</v>
      </c>
      <c r="D149" s="332">
        <f t="shared" si="2"/>
        <v>0.62</v>
      </c>
      <c r="E149" s="332">
        <v>0.4</v>
      </c>
      <c r="F149" s="332">
        <v>0.39</v>
      </c>
      <c r="G149" s="332">
        <v>0.43</v>
      </c>
      <c r="H149" s="332">
        <v>0.52</v>
      </c>
      <c r="I149" s="332">
        <v>0.5</v>
      </c>
      <c r="J149" s="332">
        <v>0.55000000000000004</v>
      </c>
      <c r="K149" s="332">
        <v>0.65</v>
      </c>
      <c r="L149" s="332">
        <v>0.64</v>
      </c>
      <c r="M149" s="332">
        <v>0.62</v>
      </c>
    </row>
    <row r="150" spans="1:13" x14ac:dyDescent="0.2">
      <c r="A150" s="271" t="s">
        <v>412</v>
      </c>
      <c r="B150" s="272">
        <v>41</v>
      </c>
      <c r="C150" s="275" t="s">
        <v>413</v>
      </c>
      <c r="D150" s="332">
        <f t="shared" si="2"/>
        <v>0.64</v>
      </c>
      <c r="E150" s="332">
        <v>0.4</v>
      </c>
      <c r="F150" s="332">
        <v>0.4</v>
      </c>
      <c r="G150" s="332">
        <v>0.47</v>
      </c>
      <c r="H150" s="332">
        <v>0.48</v>
      </c>
      <c r="I150" s="332">
        <v>0.51</v>
      </c>
      <c r="J150" s="332">
        <v>0.62</v>
      </c>
      <c r="K150" s="332">
        <v>0.6</v>
      </c>
      <c r="L150" s="332">
        <v>0.65</v>
      </c>
      <c r="M150" s="332">
        <v>0.64</v>
      </c>
    </row>
    <row r="151" spans="1:13" x14ac:dyDescent="0.2">
      <c r="A151" s="271" t="s">
        <v>414</v>
      </c>
      <c r="B151" s="272">
        <v>42</v>
      </c>
      <c r="C151" s="275" t="s">
        <v>415</v>
      </c>
      <c r="D151" s="332">
        <f t="shared" si="2"/>
        <v>0.66</v>
      </c>
      <c r="E151" s="332">
        <v>0.42</v>
      </c>
      <c r="F151" s="332">
        <v>0.44</v>
      </c>
      <c r="G151" s="332">
        <v>0.48</v>
      </c>
      <c r="H151" s="332">
        <v>0.54</v>
      </c>
      <c r="I151" s="332">
        <v>0.61</v>
      </c>
      <c r="J151" s="332">
        <v>0.6</v>
      </c>
      <c r="K151" s="332">
        <v>0.57999999999999996</v>
      </c>
      <c r="L151" s="332">
        <v>0.64</v>
      </c>
      <c r="M151" s="332">
        <v>0.66</v>
      </c>
    </row>
    <row r="152" spans="1:13" x14ac:dyDescent="0.2">
      <c r="A152" s="271" t="s">
        <v>416</v>
      </c>
      <c r="B152" s="272">
        <v>43</v>
      </c>
      <c r="C152" s="275" t="s">
        <v>417</v>
      </c>
      <c r="D152" s="332">
        <f t="shared" si="2"/>
        <v>0.64</v>
      </c>
      <c r="E152" s="332">
        <v>0.41</v>
      </c>
      <c r="F152" s="332">
        <v>0.42</v>
      </c>
      <c r="G152" s="332">
        <v>0.48</v>
      </c>
      <c r="H152" s="332">
        <v>0.54</v>
      </c>
      <c r="I152" s="332">
        <v>0.56000000000000005</v>
      </c>
      <c r="J152" s="332">
        <v>0.57999999999999996</v>
      </c>
      <c r="K152" s="332">
        <v>0.61</v>
      </c>
      <c r="L152" s="332">
        <v>0.66</v>
      </c>
      <c r="M152" s="332">
        <v>0.64</v>
      </c>
    </row>
    <row r="153" spans="1:13" x14ac:dyDescent="0.2">
      <c r="A153" s="271" t="s">
        <v>418</v>
      </c>
      <c r="B153" s="272">
        <v>44</v>
      </c>
      <c r="C153" s="275" t="s">
        <v>419</v>
      </c>
      <c r="D153" s="332">
        <f t="shared" si="2"/>
        <v>0.56999999999999995</v>
      </c>
      <c r="E153" s="332">
        <v>0.41</v>
      </c>
      <c r="F153" s="332">
        <v>0.41</v>
      </c>
      <c r="G153" s="332">
        <v>0.38</v>
      </c>
      <c r="H153" s="332">
        <v>0.44</v>
      </c>
      <c r="I153" s="332">
        <v>0.56000000000000005</v>
      </c>
      <c r="J153" s="332">
        <v>0.54</v>
      </c>
      <c r="K153" s="332">
        <v>0.57999999999999996</v>
      </c>
      <c r="L153" s="332">
        <v>0.56999999999999995</v>
      </c>
      <c r="M153" s="332">
        <v>0.56999999999999995</v>
      </c>
    </row>
    <row r="154" spans="1:13" x14ac:dyDescent="0.2">
      <c r="A154" s="271" t="s">
        <v>420</v>
      </c>
      <c r="B154" s="272">
        <v>45</v>
      </c>
      <c r="C154" s="273" t="s">
        <v>421</v>
      </c>
      <c r="D154" s="332">
        <f t="shared" si="2"/>
        <v>0.67</v>
      </c>
      <c r="E154" s="332">
        <v>0.42</v>
      </c>
      <c r="F154" s="332">
        <v>0.46</v>
      </c>
      <c r="G154" s="332">
        <v>0.52</v>
      </c>
      <c r="H154" s="332">
        <v>0.51</v>
      </c>
      <c r="I154" s="332">
        <v>0.56000000000000005</v>
      </c>
      <c r="J154" s="332">
        <v>0.56000000000000005</v>
      </c>
      <c r="K154" s="332">
        <v>0.57999999999999996</v>
      </c>
      <c r="L154" s="332">
        <v>0.66</v>
      </c>
      <c r="M154" s="332">
        <v>0.67</v>
      </c>
    </row>
    <row r="155" spans="1:13" x14ac:dyDescent="0.2">
      <c r="A155" s="271" t="s">
        <v>422</v>
      </c>
      <c r="B155" s="272">
        <v>47</v>
      </c>
      <c r="C155" s="277" t="s">
        <v>423</v>
      </c>
      <c r="D155" s="332">
        <f t="shared" si="2"/>
        <v>0.65</v>
      </c>
      <c r="E155" s="332">
        <v>0.35</v>
      </c>
      <c r="F155" s="332">
        <v>0.34</v>
      </c>
      <c r="G155" s="332">
        <v>0.5</v>
      </c>
      <c r="H155" s="332">
        <v>0.47</v>
      </c>
      <c r="I155" s="332">
        <v>0.52</v>
      </c>
      <c r="J155" s="332">
        <v>0.54</v>
      </c>
      <c r="K155" s="332">
        <v>0.56000000000000005</v>
      </c>
      <c r="L155" s="332">
        <v>0.59</v>
      </c>
      <c r="M155" s="332">
        <v>0.65</v>
      </c>
    </row>
    <row r="156" spans="1:13" x14ac:dyDescent="0.2">
      <c r="A156" s="278" t="s">
        <v>489</v>
      </c>
      <c r="B156" s="278"/>
      <c r="C156" s="279" t="s">
        <v>428</v>
      </c>
      <c r="D156" s="332">
        <f t="shared" si="2"/>
        <v>0.67</v>
      </c>
      <c r="E156" s="332">
        <v>0.4</v>
      </c>
      <c r="F156" s="332">
        <v>0.41</v>
      </c>
      <c r="G156" s="332">
        <v>0.46</v>
      </c>
      <c r="H156" s="332">
        <v>0.5</v>
      </c>
      <c r="I156" s="332">
        <v>0.54</v>
      </c>
      <c r="J156" s="332">
        <v>0.59</v>
      </c>
      <c r="K156" s="332">
        <v>0.62</v>
      </c>
      <c r="L156" s="332">
        <v>0.64</v>
      </c>
      <c r="M156" s="332">
        <v>0.67</v>
      </c>
    </row>
    <row r="157" spans="1:13" x14ac:dyDescent="0.2">
      <c r="A157" s="278" t="s">
        <v>490</v>
      </c>
      <c r="B157" s="278"/>
      <c r="C157" s="279" t="s">
        <v>429</v>
      </c>
      <c r="D157" s="332">
        <f t="shared" si="2"/>
        <v>0.71</v>
      </c>
      <c r="E157" s="332">
        <v>0.42</v>
      </c>
      <c r="F157" s="332">
        <v>0.44</v>
      </c>
      <c r="G157" s="332">
        <v>0.48</v>
      </c>
      <c r="H157" s="332">
        <v>0.52</v>
      </c>
      <c r="I157" s="332">
        <v>0.56000000000000005</v>
      </c>
      <c r="J157" s="332">
        <v>0.6</v>
      </c>
      <c r="K157" s="332">
        <v>0.64</v>
      </c>
      <c r="L157" s="332">
        <v>0.68</v>
      </c>
      <c r="M157" s="332">
        <v>0.71</v>
      </c>
    </row>
    <row r="158" spans="1:13" x14ac:dyDescent="0.2">
      <c r="A158" s="278" t="s">
        <v>491</v>
      </c>
      <c r="B158" s="278"/>
      <c r="C158" s="279" t="s">
        <v>734</v>
      </c>
      <c r="D158" s="332">
        <f t="shared" si="2"/>
        <v>0.67</v>
      </c>
      <c r="E158" s="332">
        <v>0.37</v>
      </c>
      <c r="F158" s="332">
        <v>0.39</v>
      </c>
      <c r="G158" s="332">
        <v>0.42</v>
      </c>
      <c r="H158" s="332">
        <v>0.47</v>
      </c>
      <c r="I158" s="332">
        <v>0.5</v>
      </c>
      <c r="J158" s="332">
        <v>0.55000000000000004</v>
      </c>
      <c r="K158" s="332">
        <v>0.59</v>
      </c>
      <c r="L158" s="332">
        <v>0.63</v>
      </c>
      <c r="M158" s="332">
        <v>0.67</v>
      </c>
    </row>
    <row r="159" spans="1:13" x14ac:dyDescent="0.2">
      <c r="A159" s="278" t="s">
        <v>492</v>
      </c>
      <c r="B159" s="278"/>
      <c r="C159" s="279" t="s">
        <v>431</v>
      </c>
      <c r="D159" s="332">
        <f t="shared" si="2"/>
        <v>0.63</v>
      </c>
      <c r="E159" s="332">
        <v>0.38</v>
      </c>
      <c r="F159" s="332">
        <v>0.39</v>
      </c>
      <c r="G159" s="332">
        <v>0.43</v>
      </c>
      <c r="H159" s="332">
        <v>0.47</v>
      </c>
      <c r="I159" s="332">
        <v>0.51</v>
      </c>
      <c r="J159" s="332">
        <v>0.54</v>
      </c>
      <c r="K159" s="332">
        <v>0.59</v>
      </c>
      <c r="L159" s="332">
        <v>0.6</v>
      </c>
      <c r="M159" s="332">
        <v>0.63</v>
      </c>
    </row>
    <row r="160" spans="1:13" x14ac:dyDescent="0.2">
      <c r="A160" s="278" t="s">
        <v>493</v>
      </c>
      <c r="B160" s="278"/>
      <c r="C160" s="279" t="s">
        <v>432</v>
      </c>
      <c r="D160" s="332">
        <f t="shared" si="2"/>
        <v>0.72</v>
      </c>
      <c r="E160" s="332">
        <v>0.42</v>
      </c>
      <c r="F160" s="332">
        <v>0.46</v>
      </c>
      <c r="G160" s="332">
        <v>0.49</v>
      </c>
      <c r="H160" s="332">
        <v>0.54</v>
      </c>
      <c r="I160" s="332">
        <v>0.57999999999999996</v>
      </c>
      <c r="J160" s="332">
        <v>0.62</v>
      </c>
      <c r="K160" s="332">
        <v>0.65</v>
      </c>
      <c r="L160" s="332">
        <v>0.7</v>
      </c>
      <c r="M160" s="332">
        <v>0.72</v>
      </c>
    </row>
    <row r="161" spans="1:15" x14ac:dyDescent="0.2">
      <c r="A161" s="278" t="s">
        <v>494</v>
      </c>
      <c r="B161" s="278"/>
      <c r="C161" s="279" t="s">
        <v>735</v>
      </c>
      <c r="D161" s="332">
        <f t="shared" si="2"/>
        <v>0.67</v>
      </c>
      <c r="E161" s="332">
        <v>0.42</v>
      </c>
      <c r="F161" s="332">
        <v>0.43</v>
      </c>
      <c r="G161" s="332">
        <v>0.48</v>
      </c>
      <c r="H161" s="332">
        <v>0.53</v>
      </c>
      <c r="I161" s="332">
        <v>0.56000000000000005</v>
      </c>
      <c r="J161" s="332">
        <v>0.57999999999999996</v>
      </c>
      <c r="K161" s="332">
        <v>0.62</v>
      </c>
      <c r="L161" s="332">
        <v>0.66</v>
      </c>
      <c r="M161" s="332">
        <v>0.67</v>
      </c>
    </row>
    <row r="162" spans="1:15" x14ac:dyDescent="0.2">
      <c r="A162" s="278" t="s">
        <v>495</v>
      </c>
      <c r="B162" s="278"/>
      <c r="C162" s="279" t="s">
        <v>427</v>
      </c>
      <c r="D162" s="332">
        <f t="shared" si="2"/>
        <v>0.81</v>
      </c>
      <c r="E162" s="332">
        <v>0.52</v>
      </c>
      <c r="F162" s="332">
        <v>0.55000000000000004</v>
      </c>
      <c r="G162" s="332">
        <v>0.6</v>
      </c>
      <c r="H162" s="332">
        <v>0.65</v>
      </c>
      <c r="I162" s="332">
        <v>0.69</v>
      </c>
      <c r="J162" s="332">
        <v>0.73</v>
      </c>
      <c r="K162" s="332">
        <v>0.76</v>
      </c>
      <c r="L162" s="332">
        <v>0.79</v>
      </c>
      <c r="M162" s="332">
        <v>0.81</v>
      </c>
    </row>
    <row r="163" spans="1:15" x14ac:dyDescent="0.2">
      <c r="A163" s="278" t="s">
        <v>496</v>
      </c>
      <c r="B163" s="278"/>
      <c r="C163" s="279" t="s">
        <v>426</v>
      </c>
      <c r="D163" s="332">
        <f t="shared" si="2"/>
        <v>0.65</v>
      </c>
      <c r="E163" s="332">
        <v>0.39</v>
      </c>
      <c r="F163" s="332">
        <v>0.4</v>
      </c>
      <c r="G163" s="332">
        <v>0.46</v>
      </c>
      <c r="H163" s="332">
        <v>0.49</v>
      </c>
      <c r="I163" s="332">
        <v>0.53</v>
      </c>
      <c r="J163" s="332">
        <v>0.56000000000000005</v>
      </c>
      <c r="K163" s="332">
        <v>0.6</v>
      </c>
      <c r="L163" s="332">
        <v>0.65</v>
      </c>
      <c r="M163" s="332">
        <v>0.65</v>
      </c>
    </row>
    <row r="164" spans="1:15" x14ac:dyDescent="0.2">
      <c r="A164" s="278" t="s">
        <v>497</v>
      </c>
      <c r="B164" s="278"/>
      <c r="C164" s="279" t="s">
        <v>433</v>
      </c>
      <c r="D164" s="332">
        <f t="shared" si="2"/>
        <v>0.67</v>
      </c>
      <c r="E164" s="332">
        <v>0.42</v>
      </c>
      <c r="F164" s="332">
        <v>0.42</v>
      </c>
      <c r="G164" s="332">
        <v>0.46</v>
      </c>
      <c r="H164" s="332">
        <v>0.5</v>
      </c>
      <c r="I164" s="332">
        <v>0.54</v>
      </c>
      <c r="J164" s="332">
        <v>0.56000000000000005</v>
      </c>
      <c r="K164" s="332">
        <v>0.63</v>
      </c>
      <c r="L164" s="332">
        <v>0.65</v>
      </c>
      <c r="M164" s="332">
        <v>0.67</v>
      </c>
    </row>
    <row r="165" spans="1:15" s="282" customFormat="1" x14ac:dyDescent="0.2">
      <c r="A165" s="280" t="s">
        <v>498</v>
      </c>
      <c r="B165" s="280"/>
      <c r="C165" s="281" t="s">
        <v>424</v>
      </c>
      <c r="D165" s="338">
        <f t="shared" si="2"/>
        <v>0.71</v>
      </c>
      <c r="E165" s="338">
        <v>0.43</v>
      </c>
      <c r="F165" s="338">
        <v>0.45</v>
      </c>
      <c r="G165" s="338">
        <v>0.49</v>
      </c>
      <c r="H165" s="338">
        <v>0.54</v>
      </c>
      <c r="I165" s="338">
        <v>0.56999999999999995</v>
      </c>
      <c r="J165" s="338">
        <v>0.61</v>
      </c>
      <c r="K165" s="338">
        <v>0.65</v>
      </c>
      <c r="L165" s="338">
        <v>0.69</v>
      </c>
      <c r="M165" s="338">
        <v>0.71</v>
      </c>
    </row>
    <row r="166" spans="1:15" x14ac:dyDescent="0.2">
      <c r="A166" s="283"/>
      <c r="C166" s="284"/>
    </row>
    <row r="167" spans="1:15" x14ac:dyDescent="0.2">
      <c r="A167" s="285" t="s">
        <v>824</v>
      </c>
      <c r="B167" s="286"/>
      <c r="C167" s="287"/>
      <c r="D167" s="287"/>
      <c r="E167" s="287"/>
      <c r="F167" s="287"/>
      <c r="G167" s="287"/>
      <c r="H167" s="287"/>
      <c r="I167" s="287"/>
      <c r="J167" s="287"/>
      <c r="K167" s="287"/>
      <c r="L167" s="287"/>
      <c r="M167" s="287"/>
      <c r="N167" s="288"/>
      <c r="O167" s="288"/>
    </row>
    <row r="168" spans="1:15" x14ac:dyDescent="0.2">
      <c r="A168" s="289" t="s">
        <v>825</v>
      </c>
      <c r="B168" s="290"/>
      <c r="C168" s="287"/>
      <c r="D168" s="287"/>
      <c r="E168" s="287"/>
      <c r="F168" s="287"/>
      <c r="G168" s="287"/>
      <c r="H168" s="287"/>
      <c r="I168" s="287"/>
      <c r="J168" s="287"/>
      <c r="K168" s="287"/>
      <c r="L168" s="287"/>
      <c r="M168" s="287"/>
      <c r="N168" s="288"/>
      <c r="O168" s="288"/>
    </row>
    <row r="169" spans="1:15" x14ac:dyDescent="0.2">
      <c r="A169" s="289" t="s">
        <v>519</v>
      </c>
      <c r="B169" s="286"/>
      <c r="C169" s="286"/>
      <c r="D169" s="286"/>
      <c r="E169" s="286"/>
      <c r="F169" s="286"/>
      <c r="G169" s="286"/>
      <c r="H169" s="286"/>
      <c r="I169" s="286"/>
      <c r="J169" s="286"/>
      <c r="K169" s="286"/>
      <c r="L169" s="286"/>
      <c r="M169" s="286"/>
      <c r="N169" s="286"/>
      <c r="O169" s="286"/>
    </row>
    <row r="170" spans="1:15" x14ac:dyDescent="0.2">
      <c r="A170" s="291"/>
    </row>
    <row r="171" spans="1:15" x14ac:dyDescent="0.2">
      <c r="A171" s="334" t="s">
        <v>826</v>
      </c>
    </row>
    <row r="174" spans="1:15" x14ac:dyDescent="0.2">
      <c r="A174" s="289" t="s">
        <v>520</v>
      </c>
      <c r="B174" s="289"/>
      <c r="C174" s="289"/>
      <c r="D174" s="289"/>
      <c r="E174" s="289"/>
      <c r="F174" s="289"/>
      <c r="G174" s="289"/>
      <c r="H174" s="289"/>
      <c r="I174" s="292"/>
      <c r="J174" s="292"/>
    </row>
    <row r="175" spans="1:15" x14ac:dyDescent="0.2">
      <c r="A175" s="289"/>
      <c r="B175" s="289"/>
      <c r="C175" s="289"/>
      <c r="D175" s="289"/>
      <c r="E175" s="289"/>
      <c r="F175" s="289"/>
      <c r="G175" s="289"/>
      <c r="H175" s="289"/>
      <c r="I175" s="292"/>
      <c r="J175" s="292"/>
    </row>
    <row r="176" spans="1:15" x14ac:dyDescent="0.2">
      <c r="A176" s="587" t="s">
        <v>521</v>
      </c>
      <c r="B176" s="587"/>
      <c r="C176" s="587"/>
      <c r="D176" s="587"/>
      <c r="E176" s="587"/>
      <c r="F176" s="587"/>
      <c r="G176" s="587"/>
      <c r="H176" s="587"/>
      <c r="I176" s="587"/>
      <c r="J176" s="587"/>
    </row>
    <row r="177" spans="1:10" ht="14.25" x14ac:dyDescent="0.2">
      <c r="A177" s="293" t="s">
        <v>522</v>
      </c>
      <c r="B177" s="289"/>
      <c r="C177" s="289"/>
      <c r="D177" s="289"/>
      <c r="E177" s="289"/>
      <c r="F177" s="289"/>
      <c r="G177" s="289"/>
      <c r="H177" s="289"/>
      <c r="I177" s="292"/>
      <c r="J177" s="292"/>
    </row>
    <row r="178" spans="1:10" x14ac:dyDescent="0.2">
      <c r="A178" s="289"/>
      <c r="B178" s="289"/>
      <c r="C178" s="289"/>
      <c r="D178" s="289"/>
      <c r="E178" s="289"/>
      <c r="F178" s="289"/>
      <c r="G178" s="289"/>
      <c r="H178" s="289"/>
      <c r="I178" s="289"/>
      <c r="J178" s="289"/>
    </row>
  </sheetData>
  <mergeCells count="2">
    <mergeCell ref="A176:J176"/>
    <mergeCell ref="E2:M2"/>
  </mergeCells>
  <hyperlinks>
    <hyperlink ref="A177"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sheetPr>
  <dimension ref="B2:AH37"/>
  <sheetViews>
    <sheetView showGridLines="0" showRowColHeaders="0" zoomScale="82" zoomScaleNormal="82" zoomScaleSheetLayoutView="90" workbookViewId="0">
      <selection activeCell="F6" sqref="F6:I6"/>
    </sheetView>
  </sheetViews>
  <sheetFormatPr defaultRowHeight="15" x14ac:dyDescent="0.2"/>
  <cols>
    <col min="1" max="1" width="1.6640625" style="40" customWidth="1"/>
    <col min="2" max="2" width="4.6640625" style="40" customWidth="1"/>
    <col min="3" max="3" width="8.33203125" style="40" customWidth="1"/>
    <col min="4" max="4" width="9.6640625" style="40" customWidth="1"/>
    <col min="5" max="5" width="12.5546875" style="40" customWidth="1"/>
    <col min="6" max="9" width="9.6640625" style="40" customWidth="1"/>
    <col min="10" max="10" width="8.33203125" style="40" customWidth="1"/>
    <col min="11" max="11" width="12.21875" style="40" customWidth="1"/>
    <col min="12" max="15" width="8.33203125" style="40" customWidth="1"/>
    <col min="16" max="16" width="9.33203125" style="40" customWidth="1"/>
    <col min="17" max="17" width="11.109375" style="40" customWidth="1"/>
    <col min="18" max="19" width="8.33203125" style="40" customWidth="1"/>
    <col min="20" max="20" width="3.77734375" style="40" customWidth="1"/>
    <col min="21" max="22" width="8.88671875" style="40"/>
    <col min="23" max="23" width="0" style="40" hidden="1" customWidth="1"/>
    <col min="24" max="24" width="27.109375" style="40" hidden="1" customWidth="1"/>
    <col min="25" max="26" width="0" style="40" hidden="1" customWidth="1"/>
    <col min="27" max="16384" width="8.88671875" style="40"/>
  </cols>
  <sheetData>
    <row r="2" spans="2:34" ht="37.5" customHeight="1" x14ac:dyDescent="0.2">
      <c r="B2" s="552" t="s">
        <v>1015</v>
      </c>
      <c r="C2" s="553"/>
      <c r="D2" s="553"/>
      <c r="E2" s="553"/>
      <c r="F2" s="553"/>
      <c r="G2" s="553"/>
      <c r="H2" s="553"/>
      <c r="I2" s="553"/>
      <c r="J2" s="553"/>
      <c r="K2" s="553"/>
      <c r="L2" s="553"/>
      <c r="M2" s="553"/>
      <c r="N2" s="553"/>
      <c r="O2" s="553"/>
      <c r="P2" s="553"/>
      <c r="Q2" s="553"/>
      <c r="R2" s="553"/>
      <c r="S2" s="553"/>
      <c r="T2" s="554"/>
    </row>
    <row r="3" spans="2:34" ht="6.75" customHeight="1" x14ac:dyDescent="0.2">
      <c r="B3" s="471"/>
      <c r="C3" s="471"/>
      <c r="D3" s="471"/>
      <c r="E3" s="471"/>
      <c r="F3" s="471"/>
      <c r="G3" s="471"/>
      <c r="H3" s="471"/>
      <c r="I3" s="471"/>
      <c r="J3" s="471"/>
      <c r="K3" s="471"/>
      <c r="L3" s="471"/>
      <c r="M3" s="471"/>
      <c r="N3" s="471"/>
      <c r="O3" s="471"/>
      <c r="P3" s="471"/>
      <c r="Q3" s="471"/>
      <c r="R3" s="471"/>
      <c r="S3" s="471"/>
      <c r="T3" s="471"/>
    </row>
    <row r="4" spans="2:34" ht="15.75" x14ac:dyDescent="0.25">
      <c r="B4" s="472"/>
      <c r="C4" s="473"/>
      <c r="D4" s="473"/>
      <c r="E4" s="473"/>
      <c r="F4" s="473"/>
      <c r="G4" s="473"/>
      <c r="H4" s="473"/>
      <c r="I4" s="473"/>
      <c r="J4" s="473"/>
      <c r="K4" s="473"/>
      <c r="L4" s="473"/>
      <c r="M4" s="473"/>
      <c r="N4" s="473"/>
      <c r="O4" s="473"/>
      <c r="P4" s="473"/>
      <c r="Q4" s="473"/>
      <c r="R4" s="473"/>
      <c r="S4" s="473"/>
      <c r="T4" s="474"/>
      <c r="X4" s="43" t="s">
        <v>557</v>
      </c>
    </row>
    <row r="5" spans="2:34" ht="20.25" customHeight="1" x14ac:dyDescent="0.2">
      <c r="B5" s="475"/>
      <c r="C5" s="476"/>
      <c r="D5" s="476"/>
      <c r="E5" s="476"/>
      <c r="F5" s="555" t="s">
        <v>559</v>
      </c>
      <c r="G5" s="555"/>
      <c r="H5" s="555"/>
      <c r="I5" s="555"/>
      <c r="J5" s="477"/>
      <c r="K5" s="477"/>
      <c r="L5" s="555" t="s">
        <v>560</v>
      </c>
      <c r="M5" s="555"/>
      <c r="N5" s="555"/>
      <c r="O5" s="555"/>
      <c r="P5" s="476"/>
      <c r="Q5" s="477"/>
      <c r="R5" s="477"/>
      <c r="S5" s="477"/>
      <c r="T5" s="478"/>
      <c r="X5" s="40" t="str">
        <f>VLOOKUP(L6,Lookups!$C$14:$D$162,2,FALSE)</f>
        <v>E06000001</v>
      </c>
    </row>
    <row r="6" spans="2:34" ht="28.5" customHeight="1" x14ac:dyDescent="0.2">
      <c r="B6" s="475"/>
      <c r="C6" s="476"/>
      <c r="D6" s="476"/>
      <c r="E6" s="476"/>
      <c r="F6" s="556" t="s">
        <v>428</v>
      </c>
      <c r="G6" s="557"/>
      <c r="H6" s="557"/>
      <c r="I6" s="558"/>
      <c r="J6" s="477"/>
      <c r="K6" s="477"/>
      <c r="L6" s="556" t="s">
        <v>6</v>
      </c>
      <c r="M6" s="557"/>
      <c r="N6" s="557"/>
      <c r="O6" s="558"/>
      <c r="P6" s="476"/>
      <c r="Q6" s="477"/>
      <c r="R6" s="477"/>
      <c r="S6" s="477"/>
      <c r="T6" s="478"/>
    </row>
    <row r="7" spans="2:34" ht="15.75" x14ac:dyDescent="0.25">
      <c r="B7" s="475"/>
      <c r="C7" s="477"/>
      <c r="D7" s="477"/>
      <c r="E7" s="477"/>
      <c r="F7" s="477"/>
      <c r="G7" s="477"/>
      <c r="H7" s="477"/>
      <c r="I7" s="477"/>
      <c r="J7" s="477"/>
      <c r="K7" s="477"/>
      <c r="L7" s="477"/>
      <c r="M7" s="52"/>
      <c r="N7" s="52"/>
      <c r="O7" s="477"/>
      <c r="P7" s="477"/>
      <c r="Q7" s="477"/>
      <c r="R7" s="477"/>
      <c r="S7" s="477"/>
      <c r="T7" s="478"/>
      <c r="X7" s="43" t="s">
        <v>558</v>
      </c>
    </row>
    <row r="8" spans="2:34" ht="15.75" thickBot="1" x14ac:dyDescent="0.25">
      <c r="B8" s="475"/>
      <c r="C8" s="479"/>
      <c r="D8" s="479"/>
      <c r="E8" s="479"/>
      <c r="F8" s="479"/>
      <c r="G8" s="479"/>
      <c r="H8" s="479"/>
      <c r="I8" s="479"/>
      <c r="J8" s="479"/>
      <c r="K8" s="479"/>
      <c r="L8" s="479"/>
      <c r="M8" s="479"/>
      <c r="N8" s="479"/>
      <c r="O8" s="479"/>
      <c r="P8" s="479"/>
      <c r="Q8" s="479"/>
      <c r="R8" s="479"/>
      <c r="S8" s="479"/>
      <c r="T8" s="478"/>
      <c r="X8" s="40">
        <f>VLOOKUP(F6,Lookups!$C$3:$D$11,2,FALSE)</f>
        <v>1</v>
      </c>
    </row>
    <row r="9" spans="2:34" ht="15.75" thickTop="1" x14ac:dyDescent="0.2">
      <c r="B9" s="475"/>
      <c r="C9" s="477"/>
      <c r="D9" s="477"/>
      <c r="E9" s="477"/>
      <c r="F9" s="477"/>
      <c r="G9" s="477"/>
      <c r="H9" s="477"/>
      <c r="I9" s="477"/>
      <c r="J9" s="477"/>
      <c r="K9" s="477"/>
      <c r="L9" s="477"/>
      <c r="M9" s="477"/>
      <c r="N9" s="477"/>
      <c r="O9" s="477"/>
      <c r="P9" s="477"/>
      <c r="Q9" s="477"/>
      <c r="R9" s="477"/>
      <c r="S9" s="477"/>
      <c r="T9" s="478"/>
    </row>
    <row r="10" spans="2:34" ht="15.75" x14ac:dyDescent="0.25">
      <c r="B10" s="475"/>
      <c r="C10" s="58" t="s">
        <v>565</v>
      </c>
      <c r="D10" s="476"/>
      <c r="E10" s="476"/>
      <c r="F10" s="476"/>
      <c r="G10" s="476"/>
      <c r="H10" s="476"/>
      <c r="I10" s="476"/>
      <c r="J10" s="477"/>
      <c r="K10" s="477"/>
      <c r="L10" s="477"/>
      <c r="M10" s="477"/>
      <c r="N10" s="477"/>
      <c r="O10" s="477"/>
      <c r="P10" s="477"/>
      <c r="Q10" s="477"/>
      <c r="R10" s="477"/>
      <c r="S10" s="477"/>
      <c r="T10" s="478"/>
      <c r="X10" s="43"/>
    </row>
    <row r="11" spans="2:34" ht="15.75" x14ac:dyDescent="0.25">
      <c r="B11" s="475"/>
      <c r="C11" s="59" t="s">
        <v>1000</v>
      </c>
      <c r="D11" s="476"/>
      <c r="E11" s="476"/>
      <c r="F11" s="476"/>
      <c r="G11" s="476"/>
      <c r="H11" s="476"/>
      <c r="I11" s="476"/>
      <c r="J11" s="477"/>
      <c r="K11" s="477"/>
      <c r="L11" s="477"/>
      <c r="M11" s="477"/>
      <c r="N11" s="477"/>
      <c r="O11" s="477"/>
      <c r="P11" s="477"/>
      <c r="Q11" s="477"/>
      <c r="R11" s="477"/>
      <c r="S11" s="477"/>
      <c r="T11" s="478"/>
      <c r="X11" s="43"/>
    </row>
    <row r="12" spans="2:34" x14ac:dyDescent="0.2">
      <c r="B12" s="475"/>
      <c r="C12" s="9"/>
      <c r="D12" s="476"/>
      <c r="E12" s="476"/>
      <c r="F12" s="476"/>
      <c r="G12" s="476"/>
      <c r="H12" s="476"/>
      <c r="I12" s="476"/>
      <c r="J12" s="477"/>
      <c r="K12" s="477"/>
      <c r="L12" s="477"/>
      <c r="M12" s="477"/>
      <c r="N12" s="477"/>
      <c r="O12" s="477"/>
      <c r="P12" s="477"/>
      <c r="Q12" s="477"/>
      <c r="R12" s="477"/>
      <c r="S12" s="477"/>
      <c r="T12" s="478"/>
      <c r="Y12" s="57"/>
      <c r="Z12" s="57"/>
      <c r="AA12" s="57"/>
      <c r="AB12" s="57"/>
      <c r="AC12" s="57"/>
      <c r="AD12" s="57"/>
      <c r="AE12" s="57"/>
      <c r="AF12" s="57"/>
      <c r="AG12" s="57"/>
      <c r="AH12" s="57"/>
    </row>
    <row r="13" spans="2:34" x14ac:dyDescent="0.2">
      <c r="B13" s="475"/>
      <c r="C13" s="9"/>
      <c r="D13" s="476"/>
      <c r="E13" s="476"/>
      <c r="F13" s="476"/>
      <c r="G13" s="476"/>
      <c r="H13" s="476"/>
      <c r="I13" s="476"/>
      <c r="J13" s="477"/>
      <c r="K13" s="477"/>
      <c r="L13" s="477"/>
      <c r="M13" s="477"/>
      <c r="N13" s="477"/>
      <c r="O13" s="477"/>
      <c r="P13" s="477"/>
      <c r="Q13" s="477"/>
      <c r="R13" s="477"/>
      <c r="S13" s="477"/>
      <c r="T13" s="478"/>
    </row>
    <row r="14" spans="2:34" x14ac:dyDescent="0.2">
      <c r="B14" s="475"/>
      <c r="C14" s="476"/>
      <c r="D14" s="476"/>
      <c r="E14" s="476"/>
      <c r="F14" s="476"/>
      <c r="G14" s="476"/>
      <c r="H14" s="476"/>
      <c r="I14" s="476"/>
      <c r="J14" s="477"/>
      <c r="K14" s="477"/>
      <c r="L14" s="477"/>
      <c r="M14" s="477"/>
      <c r="N14" s="477"/>
      <c r="O14" s="477"/>
      <c r="P14" s="477"/>
      <c r="Q14" s="477"/>
      <c r="R14" s="477"/>
      <c r="S14" s="477"/>
      <c r="T14" s="478"/>
    </row>
    <row r="15" spans="2:34" x14ac:dyDescent="0.2">
      <c r="B15" s="475"/>
      <c r="C15" s="62"/>
      <c r="D15" s="548" t="str">
        <f>L6</f>
        <v>Hartlepool</v>
      </c>
      <c r="E15" s="549"/>
      <c r="F15" s="550" t="str">
        <f>F6</f>
        <v>North East</v>
      </c>
      <c r="G15" s="551"/>
      <c r="H15" s="550" t="s">
        <v>424</v>
      </c>
      <c r="I15" s="551"/>
      <c r="J15" s="477"/>
      <c r="K15" s="477"/>
      <c r="L15" s="477"/>
      <c r="M15" s="477"/>
      <c r="N15" s="477"/>
      <c r="O15" s="477"/>
      <c r="P15" s="477"/>
      <c r="Q15" s="477"/>
      <c r="R15" s="477"/>
      <c r="S15" s="477"/>
      <c r="T15" s="478"/>
    </row>
    <row r="16" spans="2:34" x14ac:dyDescent="0.2">
      <c r="B16" s="475"/>
      <c r="C16" s="62"/>
      <c r="D16" s="60" t="s">
        <v>534</v>
      </c>
      <c r="E16" s="61" t="s">
        <v>533</v>
      </c>
      <c r="F16" s="60" t="s">
        <v>534</v>
      </c>
      <c r="G16" s="61" t="s">
        <v>533</v>
      </c>
      <c r="H16" s="60" t="s">
        <v>534</v>
      </c>
      <c r="I16" s="61" t="s">
        <v>533</v>
      </c>
      <c r="J16" s="477"/>
      <c r="K16" s="477"/>
      <c r="L16" s="477"/>
      <c r="M16" s="477"/>
      <c r="N16" s="477"/>
      <c r="O16" s="477"/>
      <c r="P16" s="477"/>
      <c r="Q16" s="477"/>
      <c r="R16" s="477"/>
      <c r="S16" s="477"/>
      <c r="T16" s="478"/>
    </row>
    <row r="17" spans="2:20" x14ac:dyDescent="0.2">
      <c r="B17" s="475"/>
      <c r="C17" s="63">
        <v>2006</v>
      </c>
      <c r="D17" s="519">
        <f>VLOOKUP($D$15,'Child Poverty'!$C:$S,11,FALSE)</f>
        <v>6000</v>
      </c>
      <c r="E17" s="520">
        <f>VLOOKUP($D$15,'Child Poverty'!$C:$S,4,FALSE)</f>
        <v>0.27900000000000003</v>
      </c>
      <c r="F17" s="521">
        <f>VLOOKUP($F$15,'Child Poverty'!$C:$S,11,FALSE)</f>
        <v>126780</v>
      </c>
      <c r="G17" s="522">
        <f>VLOOKUP($F$15,'Child Poverty'!$C:$S,4,FALSE)</f>
        <v>0.23400000000000001</v>
      </c>
      <c r="H17" s="521">
        <f>VLOOKUP($H$15,'Child Poverty'!$C:$S,11,FALSE)</f>
        <v>2298385</v>
      </c>
      <c r="I17" s="522">
        <f>VLOOKUP($H$15,'Child Poverty'!$C:$S,4,FALSE)</f>
        <v>0.20799999999999999</v>
      </c>
      <c r="J17" s="477"/>
      <c r="K17" s="477"/>
      <c r="L17" s="477"/>
      <c r="M17" s="477"/>
      <c r="N17" s="477"/>
      <c r="O17" s="477"/>
      <c r="P17" s="477"/>
      <c r="Q17" s="477"/>
      <c r="R17" s="477"/>
      <c r="S17" s="477"/>
      <c r="T17" s="478"/>
    </row>
    <row r="18" spans="2:20" x14ac:dyDescent="0.2">
      <c r="B18" s="475"/>
      <c r="C18" s="63">
        <v>2007</v>
      </c>
      <c r="D18" s="519">
        <f>VLOOKUP($D$15,'Child Poverty'!$C:$S,12,FALSE)</f>
        <v>6335</v>
      </c>
      <c r="E18" s="520">
        <f>VLOOKUP($D$15,'Child Poverty'!C:S,5,FALSE)</f>
        <v>0.29499999999999998</v>
      </c>
      <c r="F18" s="519">
        <f>VLOOKUP($F$15,'Child Poverty'!$C:$S,12,FALSE)</f>
        <v>131235</v>
      </c>
      <c r="G18" s="523">
        <f>VLOOKUP($F$15,'Child Poverty'!$C:$S,5,FALSE)</f>
        <v>0.24299999999999999</v>
      </c>
      <c r="H18" s="519">
        <f>VLOOKUP($H$15,'Child Poverty'!$C:$S,12,FALSE)</f>
        <v>2397645</v>
      </c>
      <c r="I18" s="523">
        <f>VLOOKUP($H$15,'Child Poverty'!$C:$S,5,FALSE)</f>
        <v>0.216</v>
      </c>
      <c r="J18" s="477"/>
      <c r="K18" s="477"/>
      <c r="L18" s="477"/>
      <c r="M18" s="477"/>
      <c r="N18" s="477"/>
      <c r="O18" s="477"/>
      <c r="P18" s="477"/>
      <c r="Q18" s="477"/>
      <c r="R18" s="477"/>
      <c r="S18" s="477"/>
      <c r="T18" s="478"/>
    </row>
    <row r="19" spans="2:20" x14ac:dyDescent="0.2">
      <c r="B19" s="475"/>
      <c r="C19" s="63">
        <v>2008</v>
      </c>
      <c r="D19" s="519">
        <f>VLOOKUP($D$15,'Child Poverty'!$C:$S,13,FALSE)</f>
        <v>6180</v>
      </c>
      <c r="E19" s="520">
        <f>VLOOKUP($D$15,'Child Poverty'!C:S,6,FALSE)</f>
        <v>0.28899999999999998</v>
      </c>
      <c r="F19" s="519">
        <f>VLOOKUP($F$15,'Child Poverty'!$C:$S,13,FALSE)</f>
        <v>129825</v>
      </c>
      <c r="G19" s="523">
        <f>VLOOKUP($F$15,'Child Poverty'!$C:$S,6,FALSE)</f>
        <v>0.24</v>
      </c>
      <c r="H19" s="519">
        <f>VLOOKUP($H$15,'Child Poverty'!$C:$S,13,FALSE)</f>
        <v>2341975</v>
      </c>
      <c r="I19" s="523">
        <f>VLOOKUP($H$15,'Child Poverty'!$C:$S,6,FALSE)</f>
        <v>0.20899999999999999</v>
      </c>
      <c r="J19" s="477"/>
      <c r="K19" s="477"/>
      <c r="L19" s="477"/>
      <c r="M19" s="477"/>
      <c r="N19" s="477"/>
      <c r="O19" s="477"/>
      <c r="P19" s="477"/>
      <c r="Q19" s="477"/>
      <c r="R19" s="477"/>
      <c r="S19" s="477"/>
      <c r="T19" s="478"/>
    </row>
    <row r="20" spans="2:20" x14ac:dyDescent="0.2">
      <c r="B20" s="475"/>
      <c r="C20" s="63">
        <v>2009</v>
      </c>
      <c r="D20" s="519">
        <f>VLOOKUP($D$15,'Child Poverty'!$C:$S,14,FALSE)</f>
        <v>6310</v>
      </c>
      <c r="E20" s="520">
        <f>VLOOKUP($D$15,'Child Poverty'!C:S,7,FALSE)</f>
        <v>0.29199999999999998</v>
      </c>
      <c r="F20" s="519">
        <f>VLOOKUP($F$15,'Child Poverty'!$C:$S,14,FALSE)</f>
        <v>133675</v>
      </c>
      <c r="G20" s="523">
        <f>VLOOKUP($F$15,'Child Poverty'!$C:$S,7,FALSE)</f>
        <v>0.245</v>
      </c>
      <c r="H20" s="519">
        <f>VLOOKUP($H$15,'Child Poverty'!$C:$S,14,FALSE)</f>
        <v>2429305</v>
      </c>
      <c r="I20" s="523">
        <f>VLOOKUP($H$15,'Child Poverty'!$C:$S,7,FALSE)</f>
        <v>0.21299999999999999</v>
      </c>
      <c r="J20" s="477"/>
      <c r="K20" s="477"/>
      <c r="L20" s="477"/>
      <c r="M20" s="477"/>
      <c r="N20" s="477"/>
      <c r="O20" s="477"/>
      <c r="P20" s="477"/>
      <c r="Q20" s="477"/>
      <c r="R20" s="477"/>
      <c r="S20" s="477"/>
      <c r="T20" s="478"/>
    </row>
    <row r="21" spans="2:20" x14ac:dyDescent="0.2">
      <c r="B21" s="475"/>
      <c r="C21" s="63">
        <v>2010</v>
      </c>
      <c r="D21" s="519">
        <f>VLOOKUP($D$15,'Child Poverty'!$C:$S,15,FALSE)</f>
        <v>6210</v>
      </c>
      <c r="E21" s="520">
        <f>VLOOKUP($D$15,'Child Poverty'!C:S,8,FALSE)</f>
        <v>0.28899999999999998</v>
      </c>
      <c r="F21" s="519">
        <f>VLOOKUP($F$15,'Child Poverty'!$C:$S,15,FALSE)</f>
        <v>130280</v>
      </c>
      <c r="G21" s="523">
        <f>VLOOKUP($F$15,'Child Poverty'!$C:$S,8,FALSE)</f>
        <v>0.23899999999999999</v>
      </c>
      <c r="H21" s="519">
        <f>VLOOKUP($H$15,'Child Poverty'!$C:$S,15,FALSE)</f>
        <v>2367335</v>
      </c>
      <c r="I21" s="523">
        <f>VLOOKUP($H$15,'Child Poverty'!$C:$S,8,FALSE)</f>
        <v>0.20599999999999999</v>
      </c>
      <c r="J21" s="477"/>
      <c r="K21" s="477"/>
      <c r="L21" s="477"/>
      <c r="M21" s="477"/>
      <c r="N21" s="477"/>
      <c r="O21" s="477"/>
      <c r="P21" s="477"/>
      <c r="Q21" s="477"/>
      <c r="R21" s="477"/>
      <c r="S21" s="477"/>
      <c r="T21" s="478"/>
    </row>
    <row r="22" spans="2:20" ht="33.75" customHeight="1" x14ac:dyDescent="0.2">
      <c r="B22" s="475"/>
      <c r="C22" s="63">
        <v>2011</v>
      </c>
      <c r="D22" s="519">
        <f>VLOOKUP($D$15,'Child Poverty'!$C:$S,16,FALSE)</f>
        <v>6215</v>
      </c>
      <c r="E22" s="520">
        <f>VLOOKUP($D$15,'Child Poverty'!C:S,9,FALSE)</f>
        <v>0.29099999999999998</v>
      </c>
      <c r="F22" s="519">
        <f>VLOOKUP($F$15,'Child Poverty'!$C:$S,16,FALSE)</f>
        <v>128405</v>
      </c>
      <c r="G22" s="523">
        <f>VLOOKUP($F$15,'Child Poverty'!$C:$S,9,FALSE)</f>
        <v>0.23699999999999999</v>
      </c>
      <c r="H22" s="519">
        <f>VLOOKUP($H$15,'Child Poverty'!$C:$S,16,FALSE)</f>
        <v>2319450</v>
      </c>
      <c r="I22" s="523">
        <f>VLOOKUP($H$15,'Child Poverty'!$C:$S,9,FALSE)</f>
        <v>0.20100000000000001</v>
      </c>
      <c r="J22" s="477"/>
      <c r="K22" s="477"/>
      <c r="L22" s="477"/>
      <c r="M22" s="477"/>
      <c r="N22" s="477"/>
      <c r="O22" s="477"/>
      <c r="P22" s="477"/>
      <c r="Q22" s="477"/>
      <c r="R22" s="477"/>
      <c r="S22" s="477"/>
      <c r="T22" s="478"/>
    </row>
    <row r="23" spans="2:20" ht="23.25" customHeight="1" x14ac:dyDescent="0.2">
      <c r="B23" s="475"/>
      <c r="C23" s="64">
        <v>2012</v>
      </c>
      <c r="D23" s="524">
        <f>VLOOKUP($D$15,'Child Poverty'!$C:$S,17,FALSE)</f>
        <v>5980</v>
      </c>
      <c r="E23" s="525">
        <f>VLOOKUP($D$15,'Child Poverty'!C:S,10,FALSE)</f>
        <v>0.28100000000000003</v>
      </c>
      <c r="F23" s="524">
        <f>VLOOKUP($F$15,'Child Poverty'!$C:$S,17,FALSE)</f>
        <v>122225</v>
      </c>
      <c r="G23" s="526">
        <f>VLOOKUP($F$15,'Child Poverty'!$C:$S,10,FALSE)</f>
        <v>0.22600000000000001</v>
      </c>
      <c r="H23" s="524">
        <f>VLOOKUP($H$15,'Child Poverty'!$C:$S,17,FALSE)</f>
        <v>2156280</v>
      </c>
      <c r="I23" s="526">
        <f>VLOOKUP($H$15,'Child Poverty'!$C:$S,10,FALSE)</f>
        <v>0.186</v>
      </c>
      <c r="J23" s="477"/>
      <c r="K23" s="477"/>
      <c r="L23" s="477"/>
      <c r="M23" s="477"/>
      <c r="N23" s="477"/>
      <c r="O23" s="477"/>
      <c r="P23" s="477"/>
      <c r="Q23" s="477"/>
      <c r="R23" s="477"/>
      <c r="S23" s="477"/>
      <c r="T23" s="478"/>
    </row>
    <row r="24" spans="2:20" ht="33.75" customHeight="1" x14ac:dyDescent="0.2">
      <c r="B24" s="475"/>
      <c r="C24" s="65" t="s">
        <v>543</v>
      </c>
      <c r="D24" s="476"/>
      <c r="E24" s="476"/>
      <c r="F24" s="476"/>
      <c r="G24" s="476"/>
      <c r="H24" s="476"/>
      <c r="I24" s="476"/>
      <c r="J24" s="476"/>
      <c r="K24" s="477"/>
      <c r="L24" s="477"/>
      <c r="M24" s="477"/>
      <c r="N24" s="477"/>
      <c r="O24" s="477"/>
      <c r="P24" s="477"/>
      <c r="Q24" s="477"/>
      <c r="R24" s="477"/>
      <c r="S24" s="477"/>
      <c r="T24" s="478"/>
    </row>
    <row r="25" spans="2:20" x14ac:dyDescent="0.2">
      <c r="B25" s="475"/>
      <c r="C25" s="480" t="s">
        <v>544</v>
      </c>
      <c r="D25" s="476"/>
      <c r="E25" s="476"/>
      <c r="F25" s="476"/>
      <c r="G25" s="476"/>
      <c r="H25" s="476"/>
      <c r="I25" s="476"/>
      <c r="J25" s="476"/>
      <c r="K25" s="477"/>
      <c r="L25" s="477"/>
      <c r="M25" s="477"/>
      <c r="N25" s="477"/>
      <c r="O25" s="477"/>
      <c r="P25" s="477"/>
      <c r="Q25" s="477"/>
      <c r="R25" s="477"/>
      <c r="S25" s="477"/>
      <c r="T25" s="478"/>
    </row>
    <row r="26" spans="2:20" ht="15.75" thickBot="1" x14ac:dyDescent="0.25">
      <c r="B26" s="475"/>
      <c r="C26" s="479"/>
      <c r="D26" s="479"/>
      <c r="E26" s="479"/>
      <c r="F26" s="479"/>
      <c r="G26" s="479"/>
      <c r="H26" s="479"/>
      <c r="I26" s="479"/>
      <c r="J26" s="479"/>
      <c r="K26" s="479"/>
      <c r="L26" s="479"/>
      <c r="M26" s="479"/>
      <c r="N26" s="479"/>
      <c r="O26" s="479"/>
      <c r="P26" s="479"/>
      <c r="Q26" s="479"/>
      <c r="R26" s="479"/>
      <c r="S26" s="479"/>
      <c r="T26" s="478"/>
    </row>
    <row r="27" spans="2:20" ht="15.75" thickTop="1" x14ac:dyDescent="0.2">
      <c r="B27" s="475"/>
      <c r="C27" s="477"/>
      <c r="D27" s="477"/>
      <c r="E27" s="477"/>
      <c r="F27" s="477"/>
      <c r="G27" s="477"/>
      <c r="H27" s="477"/>
      <c r="I27" s="477"/>
      <c r="J27" s="477"/>
      <c r="K27" s="477"/>
      <c r="L27" s="477"/>
      <c r="M27" s="477"/>
      <c r="N27" s="477"/>
      <c r="O27" s="477"/>
      <c r="P27" s="477"/>
      <c r="Q27" s="477"/>
      <c r="R27" s="477"/>
      <c r="S27" s="477"/>
      <c r="T27" s="478"/>
    </row>
    <row r="28" spans="2:20" ht="15.75" x14ac:dyDescent="0.25">
      <c r="B28" s="475"/>
      <c r="C28" s="48" t="s">
        <v>546</v>
      </c>
      <c r="D28" s="477"/>
      <c r="E28" s="477"/>
      <c r="F28" s="477"/>
      <c r="G28" s="477"/>
      <c r="H28" s="477"/>
      <c r="I28" s="48" t="s">
        <v>572</v>
      </c>
      <c r="J28" s="477"/>
      <c r="K28" s="477"/>
      <c r="L28" s="477"/>
      <c r="M28" s="477"/>
      <c r="N28" s="477"/>
      <c r="O28" s="48" t="s">
        <v>562</v>
      </c>
      <c r="P28" s="477"/>
      <c r="Q28" s="477"/>
      <c r="R28" s="477"/>
      <c r="S28" s="477"/>
      <c r="T28" s="478"/>
    </row>
    <row r="29" spans="2:20" ht="30" x14ac:dyDescent="0.2">
      <c r="B29" s="475"/>
      <c r="C29" s="481"/>
      <c r="D29" s="481"/>
      <c r="E29" s="536" t="str">
        <f>$L$6</f>
        <v>Hartlepool</v>
      </c>
      <c r="F29" s="482" t="str">
        <f>$F$6</f>
        <v>North East</v>
      </c>
      <c r="G29" s="481" t="s">
        <v>424</v>
      </c>
      <c r="H29" s="477"/>
      <c r="I29" s="473"/>
      <c r="J29" s="473"/>
      <c r="K29" s="482" t="str">
        <f>$L$6</f>
        <v>Hartlepool</v>
      </c>
      <c r="L29" s="482" t="str">
        <f>$F$6</f>
        <v>North East</v>
      </c>
      <c r="M29" s="481" t="s">
        <v>424</v>
      </c>
      <c r="N29" s="477"/>
      <c r="O29" s="473"/>
      <c r="P29" s="473"/>
      <c r="Q29" s="482" t="str">
        <f>$L$6</f>
        <v>Hartlepool</v>
      </c>
      <c r="R29" s="482" t="str">
        <f>$F$6</f>
        <v>North East</v>
      </c>
      <c r="S29" s="481" t="s">
        <v>424</v>
      </c>
      <c r="T29" s="478"/>
    </row>
    <row r="30" spans="2:20" x14ac:dyDescent="0.2">
      <c r="B30" s="475"/>
      <c r="C30" s="483"/>
      <c r="D30" s="483"/>
      <c r="E30" s="537"/>
      <c r="F30" s="483"/>
      <c r="G30" s="483"/>
      <c r="H30" s="477"/>
      <c r="I30" s="484"/>
      <c r="J30" s="484"/>
      <c r="K30" s="483"/>
      <c r="L30" s="483"/>
      <c r="M30" s="483"/>
      <c r="N30" s="477"/>
      <c r="O30" s="484"/>
      <c r="P30" s="484"/>
      <c r="Q30" s="483"/>
      <c r="R30" s="483"/>
      <c r="S30" s="483"/>
      <c r="T30" s="478"/>
    </row>
    <row r="31" spans="2:20" ht="42" customHeight="1" x14ac:dyDescent="0.2">
      <c r="B31" s="475"/>
      <c r="C31" s="538" t="s">
        <v>563</v>
      </c>
      <c r="D31" s="539"/>
      <c r="E31" s="512">
        <f>VLOOKUP(E29,'Workless households_children'!$C:$D,2,FALSE)</f>
        <v>0.25</v>
      </c>
      <c r="F31" s="512">
        <f>VLOOKUP(F29,'Workless households_children'!$C:$D,2,FALSE)</f>
        <v>0.18</v>
      </c>
      <c r="G31" s="512">
        <f>VLOOKUP(G29,'Workless households_children'!$C:$D,2,FALSE)</f>
        <v>0.14000000000000001</v>
      </c>
      <c r="H31" s="485"/>
      <c r="I31" s="538" t="s">
        <v>716</v>
      </c>
      <c r="J31" s="539"/>
      <c r="K31" s="514" t="str">
        <f>VLOOKUP(K29,'FSM GAP KS2'!$C:$D,2,FALSE)</f>
        <v>24pp</v>
      </c>
      <c r="L31" s="514" t="str">
        <f>VLOOKUP(L29,'FSM GAP KS2'!$C:$D,2,FALSE)</f>
        <v>20pp</v>
      </c>
      <c r="M31" s="514" t="str">
        <f>VLOOKUP(M29,'FSM GAP KS2'!$C:$D,2,FALSE)</f>
        <v>19pp</v>
      </c>
      <c r="N31" s="485"/>
      <c r="O31" s="538" t="s">
        <v>717</v>
      </c>
      <c r="P31" s="539"/>
      <c r="Q31" s="517">
        <f>VLOOKUP(Q29,Childcare_take_up!$C:$D,2,FALSE)</f>
        <v>0.16</v>
      </c>
      <c r="R31" s="517">
        <f>VLOOKUP(R29,Childcare_take_up!$C:$D,2,FALSE)</f>
        <v>0.15</v>
      </c>
      <c r="S31" s="517">
        <f>VLOOKUP(S29,Childcare_take_up!$C:$D,2,FALSE)</f>
        <v>0.15</v>
      </c>
      <c r="T31" s="478"/>
    </row>
    <row r="32" spans="2:20" ht="46.5" customHeight="1" x14ac:dyDescent="0.2">
      <c r="B32" s="475"/>
      <c r="C32" s="542" t="s">
        <v>564</v>
      </c>
      <c r="D32" s="543"/>
      <c r="E32" s="513">
        <f>VLOOKUP(E29,'Working households_children'!$C:$D,2,FALSE)</f>
        <v>0.48</v>
      </c>
      <c r="F32" s="513">
        <f>VLOOKUP(F29,'Working households_children'!$C:$D,2,FALSE)</f>
        <v>0.52</v>
      </c>
      <c r="G32" s="513">
        <f>VLOOKUP(G29,'Working households_children'!$C:$D,2,FALSE)</f>
        <v>0.53</v>
      </c>
      <c r="H32" s="485"/>
      <c r="I32" s="540" t="s">
        <v>715</v>
      </c>
      <c r="J32" s="541"/>
      <c r="K32" s="515" t="str">
        <f>VLOOKUP(K29,'FSM GAP KS4'!$C:$D,2,FALSE)</f>
        <v>30pp</v>
      </c>
      <c r="L32" s="515" t="str">
        <f>VLOOKUP(L29,'FSM GAP KS4'!$C:$D,2,FALSE)</f>
        <v>31pp</v>
      </c>
      <c r="M32" s="515" t="str">
        <f>VLOOKUP(M29,'FSM GAP KS4'!$C:$D,2,FALSE)</f>
        <v>27pp</v>
      </c>
      <c r="N32" s="477"/>
      <c r="O32" s="540" t="s">
        <v>999</v>
      </c>
      <c r="P32" s="541"/>
      <c r="Q32" s="514">
        <f>VLOOKUP(Q29,'children in need'!$C:$D,2,FALSE)</f>
        <v>608.29999999999995</v>
      </c>
      <c r="R32" s="514">
        <f>VLOOKUP(R29,'children in need'!$C:$D,2,FALSE)</f>
        <v>456.7</v>
      </c>
      <c r="S32" s="514">
        <f>VLOOKUP(S29,'children in need'!$C:$D,2,FALSE)</f>
        <v>346.4</v>
      </c>
      <c r="T32" s="478"/>
    </row>
    <row r="33" spans="2:20" ht="39.75" customHeight="1" x14ac:dyDescent="0.2">
      <c r="B33" s="475"/>
      <c r="C33" s="542" t="s">
        <v>896</v>
      </c>
      <c r="D33" s="543"/>
      <c r="E33" s="513">
        <f>VLOOKUP(E29,'Employment rate'!$C:$D,2,FALSE)</f>
        <v>0.62</v>
      </c>
      <c r="F33" s="513">
        <f>VLOOKUP(F29,'Employment rate'!$C:$D,2,FALSE)</f>
        <v>0.67</v>
      </c>
      <c r="G33" s="513">
        <f>VLOOKUP(G29,'Employment rate'!$C:$D,2,FALSE)</f>
        <v>0.72</v>
      </c>
      <c r="H33" s="485"/>
      <c r="I33" s="542" t="s">
        <v>714</v>
      </c>
      <c r="J33" s="543"/>
      <c r="K33" s="515" t="str">
        <f>VLOOKUP(K29,'SEN GAP KS4'!$C:$D,2,FALSE)</f>
        <v>-</v>
      </c>
      <c r="L33" s="515" t="str">
        <f>VLOOKUP(L29,'SEN GAP KS4'!$C:$D,2,FALSE)</f>
        <v>63pp</v>
      </c>
      <c r="M33" s="515" t="str">
        <f>VLOOKUP(M29,'SEN GAP KS4'!$C:$D,2,FALSE)</f>
        <v>61pp</v>
      </c>
      <c r="N33" s="485"/>
      <c r="O33" s="542" t="s">
        <v>718</v>
      </c>
      <c r="P33" s="543"/>
      <c r="Q33" s="517">
        <f>VLOOKUP(Q29,Households_wait!$C:$D,2,FALSE)</f>
        <v>0.06</v>
      </c>
      <c r="R33" s="517" t="str">
        <f>VLOOKUP(R29,Households_wait!$C:$D,2,FALSE)</f>
        <v>-</v>
      </c>
      <c r="S33" s="517">
        <f>VLOOKUP(S29,Households_wait!$C:$D,2,FALSE)</f>
        <v>0.08</v>
      </c>
      <c r="T33" s="478"/>
    </row>
    <row r="34" spans="2:20" ht="51.75" customHeight="1" x14ac:dyDescent="0.2">
      <c r="B34" s="475"/>
      <c r="C34" s="546" t="s">
        <v>713</v>
      </c>
      <c r="D34" s="547"/>
      <c r="E34" s="495">
        <f>VLOOKUP(E29,average_earnings!$C:$D,2,FALSE)</f>
        <v>475.4</v>
      </c>
      <c r="F34" s="496">
        <f>VLOOKUP(F29,average_earnings!$C:$D,2,FALSE)</f>
        <v>472.3</v>
      </c>
      <c r="G34" s="496">
        <f>VLOOKUP(G29,average_earnings!$C:$D,2,FALSE)</f>
        <v>520.70000000000005</v>
      </c>
      <c r="H34" s="485"/>
      <c r="I34" s="544" t="s">
        <v>832</v>
      </c>
      <c r="J34" s="545"/>
      <c r="K34" s="516">
        <f>VLOOKUP(K29,'Prog. HE(all)'!$C:$D,2,FALSE)</f>
        <v>0.32</v>
      </c>
      <c r="L34" s="516">
        <f>VLOOKUP(L29,'Prog. HE(all)'!$C:$D,2,FALSE)</f>
        <v>0.34</v>
      </c>
      <c r="M34" s="516">
        <f>VLOOKUP(M29,'Prog. HE(all)'!$C:$D,2,FALSE)</f>
        <v>0.36</v>
      </c>
      <c r="N34" s="485"/>
      <c r="O34" s="544" t="s">
        <v>712</v>
      </c>
      <c r="P34" s="545"/>
      <c r="Q34" s="518">
        <f>VLOOKUP(Q29,Infant_mortality!$C:$D,2,FALSE)</f>
        <v>2.6</v>
      </c>
      <c r="R34" s="518">
        <f>VLOOKUP(R29,Infant_mortality!$C:$D,2,FALSE)</f>
        <v>3.6</v>
      </c>
      <c r="S34" s="518">
        <f>VLOOKUP(S29,Infant_mortality!$C:$D,2,FALSE)</f>
        <v>4.0999999999999996</v>
      </c>
      <c r="T34" s="478"/>
    </row>
    <row r="35" spans="2:20" x14ac:dyDescent="0.2">
      <c r="B35" s="46"/>
      <c r="C35" s="23"/>
      <c r="D35" s="23"/>
      <c r="E35" s="23"/>
      <c r="F35" s="23"/>
      <c r="G35" s="23"/>
      <c r="H35" s="23"/>
      <c r="I35" s="23"/>
      <c r="J35" s="23"/>
      <c r="K35" s="23"/>
      <c r="L35" s="23"/>
      <c r="M35" s="23"/>
      <c r="N35" s="23"/>
      <c r="O35" s="23"/>
      <c r="P35" s="23"/>
      <c r="Q35" s="23"/>
      <c r="R35" s="23"/>
      <c r="S35" s="23"/>
      <c r="T35" s="47"/>
    </row>
    <row r="36" spans="2:20" x14ac:dyDescent="0.2">
      <c r="B36" s="46"/>
      <c r="C36" s="23"/>
      <c r="D36" s="23"/>
      <c r="E36" s="23"/>
      <c r="F36" s="23"/>
      <c r="G36" s="23"/>
      <c r="H36" s="23"/>
      <c r="I36" s="23"/>
      <c r="J36" s="23"/>
      <c r="K36" s="23"/>
      <c r="L36" s="23"/>
      <c r="M36" s="23"/>
      <c r="N36" s="23"/>
      <c r="O36" s="23"/>
      <c r="P36" s="23"/>
      <c r="Q36" s="23"/>
      <c r="R36" s="23"/>
      <c r="S36" s="23"/>
      <c r="T36" s="47"/>
    </row>
    <row r="37" spans="2:20" x14ac:dyDescent="0.2">
      <c r="B37" s="49"/>
      <c r="C37" s="486" t="s">
        <v>1031</v>
      </c>
      <c r="D37" s="486"/>
      <c r="E37" s="486"/>
      <c r="F37" s="486"/>
      <c r="G37" s="486"/>
      <c r="H37" s="486"/>
      <c r="I37" s="486"/>
      <c r="J37" s="486"/>
      <c r="K37" s="21"/>
      <c r="L37" s="21"/>
      <c r="M37" s="21"/>
      <c r="N37" s="21"/>
      <c r="O37" s="21"/>
      <c r="P37" s="21"/>
      <c r="Q37" s="21"/>
      <c r="R37" s="21"/>
      <c r="S37" s="21"/>
      <c r="T37" s="50"/>
    </row>
  </sheetData>
  <sheetProtection password="97E3" sheet="1" objects="1" scenarios="1"/>
  <mergeCells count="21">
    <mergeCell ref="D15:E15"/>
    <mergeCell ref="F15:G15"/>
    <mergeCell ref="H15:I15"/>
    <mergeCell ref="B2:T2"/>
    <mergeCell ref="F5:I5"/>
    <mergeCell ref="L5:O5"/>
    <mergeCell ref="F6:I6"/>
    <mergeCell ref="L6:O6"/>
    <mergeCell ref="C31:D31"/>
    <mergeCell ref="C32:D32"/>
    <mergeCell ref="C33:D33"/>
    <mergeCell ref="C34:D34"/>
    <mergeCell ref="I31:J31"/>
    <mergeCell ref="I32:J32"/>
    <mergeCell ref="I33:J33"/>
    <mergeCell ref="I34:J34"/>
    <mergeCell ref="E29:E30"/>
    <mergeCell ref="O31:P31"/>
    <mergeCell ref="O32:P32"/>
    <mergeCell ref="O33:P33"/>
    <mergeCell ref="O34:P34"/>
  </mergeCells>
  <dataValidations count="2">
    <dataValidation type="list" allowBlank="1" showInputMessage="1" showErrorMessage="1" sqref="F6">
      <formula1>luRegion</formula1>
    </dataValidation>
    <dataValidation type="list" allowBlank="1" showInputMessage="1" showErrorMessage="1" sqref="L6">
      <formula1>luCounty</formula1>
    </dataValidation>
  </dataValidations>
  <hyperlinks>
    <hyperlink ref="C25" r:id="rId1"/>
  </hyperlinks>
  <pageMargins left="0.7" right="0.7" top="0.75" bottom="0.75" header="0.3" footer="0.3"/>
  <pageSetup paperSize="9" scale="64"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FF00"/>
  </sheetPr>
  <dimension ref="A1:N179"/>
  <sheetViews>
    <sheetView zoomScale="90" zoomScaleNormal="90" workbookViewId="0">
      <selection activeCell="E115" sqref="E115"/>
    </sheetView>
  </sheetViews>
  <sheetFormatPr defaultRowHeight="12.75" x14ac:dyDescent="0.2"/>
  <cols>
    <col min="1" max="1" width="10.21875" style="9" bestFit="1" customWidth="1"/>
    <col min="2" max="2" width="8.88671875" style="9"/>
    <col min="3" max="3" width="34.88671875" style="9" bestFit="1" customWidth="1"/>
    <col min="4" max="4" width="8.88671875" style="9"/>
    <col min="5" max="5" width="6.77734375" style="9" bestFit="1" customWidth="1"/>
    <col min="6" max="6" width="8.6640625" style="9" customWidth="1"/>
    <col min="7" max="7" width="6.77734375" style="9" bestFit="1" customWidth="1"/>
    <col min="8" max="8" width="8.109375" style="9" customWidth="1"/>
    <col min="9" max="16384" width="8.88671875" style="9"/>
  </cols>
  <sheetData>
    <row r="1" spans="1:9" ht="15.75" x14ac:dyDescent="0.25">
      <c r="A1" s="270" t="s">
        <v>526</v>
      </c>
    </row>
    <row r="2" spans="1:9" ht="15.75" x14ac:dyDescent="0.25">
      <c r="A2" s="270"/>
      <c r="E2" s="588" t="s">
        <v>737</v>
      </c>
      <c r="F2" s="589"/>
      <c r="G2" s="589"/>
      <c r="H2" s="590"/>
    </row>
    <row r="3" spans="1:9" ht="38.25" x14ac:dyDescent="0.2">
      <c r="A3" s="2" t="s">
        <v>0</v>
      </c>
      <c r="B3" s="14" t="s">
        <v>1</v>
      </c>
      <c r="C3" s="17" t="s">
        <v>2</v>
      </c>
      <c r="D3" s="17" t="s">
        <v>3</v>
      </c>
      <c r="E3" s="17">
        <v>2010</v>
      </c>
      <c r="F3" s="17">
        <v>2011</v>
      </c>
      <c r="G3" s="2">
        <v>2012</v>
      </c>
      <c r="H3" s="14">
        <v>2013</v>
      </c>
    </row>
    <row r="4" spans="1:9" x14ac:dyDescent="0.2">
      <c r="A4" s="271" t="s">
        <v>4</v>
      </c>
      <c r="B4" s="272" t="s">
        <v>5</v>
      </c>
      <c r="C4" s="273" t="s">
        <v>6</v>
      </c>
      <c r="D4" s="294" t="str">
        <f>H4&amp;I4</f>
        <v>24pp</v>
      </c>
      <c r="E4" s="333" t="s">
        <v>453</v>
      </c>
      <c r="F4" s="333">
        <v>13</v>
      </c>
      <c r="G4" s="333">
        <v>23</v>
      </c>
      <c r="H4" s="333">
        <v>24</v>
      </c>
      <c r="I4" s="9" t="s">
        <v>1033</v>
      </c>
    </row>
    <row r="5" spans="1:9" x14ac:dyDescent="0.2">
      <c r="A5" s="271" t="s">
        <v>7</v>
      </c>
      <c r="B5" s="272" t="s">
        <v>8</v>
      </c>
      <c r="C5" s="275" t="s">
        <v>9</v>
      </c>
      <c r="D5" s="294" t="str">
        <f t="shared" ref="D5:D68" si="0">H5&amp;I5</f>
        <v>21pp</v>
      </c>
      <c r="E5" s="333">
        <v>16</v>
      </c>
      <c r="F5" s="333">
        <v>25</v>
      </c>
      <c r="G5" s="333">
        <v>25</v>
      </c>
      <c r="H5" s="333">
        <v>21</v>
      </c>
      <c r="I5" s="9" t="s">
        <v>1033</v>
      </c>
    </row>
    <row r="6" spans="1:9" x14ac:dyDescent="0.2">
      <c r="A6" s="271" t="s">
        <v>10</v>
      </c>
      <c r="B6" s="272" t="s">
        <v>11</v>
      </c>
      <c r="C6" s="275" t="s">
        <v>12</v>
      </c>
      <c r="D6" s="294" t="str">
        <f t="shared" si="0"/>
        <v>18pp</v>
      </c>
      <c r="E6" s="333" t="s">
        <v>453</v>
      </c>
      <c r="F6" s="333">
        <v>28</v>
      </c>
      <c r="G6" s="333">
        <v>18</v>
      </c>
      <c r="H6" s="333">
        <v>18</v>
      </c>
      <c r="I6" s="9" t="s">
        <v>1033</v>
      </c>
    </row>
    <row r="7" spans="1:9" x14ac:dyDescent="0.2">
      <c r="A7" s="271" t="s">
        <v>13</v>
      </c>
      <c r="B7" s="272" t="s">
        <v>14</v>
      </c>
      <c r="C7" s="275" t="s">
        <v>15</v>
      </c>
      <c r="D7" s="294" t="str">
        <f t="shared" si="0"/>
        <v>23pp</v>
      </c>
      <c r="E7" s="333">
        <v>21</v>
      </c>
      <c r="F7" s="333">
        <v>27</v>
      </c>
      <c r="G7" s="333">
        <v>21</v>
      </c>
      <c r="H7" s="333">
        <v>23</v>
      </c>
      <c r="I7" s="9" t="s">
        <v>1033</v>
      </c>
    </row>
    <row r="8" spans="1:9" x14ac:dyDescent="0.2">
      <c r="A8" s="271" t="s">
        <v>16</v>
      </c>
      <c r="B8" s="272" t="s">
        <v>17</v>
      </c>
      <c r="C8" s="275" t="s">
        <v>18</v>
      </c>
      <c r="D8" s="294" t="str">
        <f t="shared" si="0"/>
        <v>17pp</v>
      </c>
      <c r="E8" s="333">
        <v>26</v>
      </c>
      <c r="F8" s="333">
        <v>22</v>
      </c>
      <c r="G8" s="333">
        <v>24</v>
      </c>
      <c r="H8" s="333">
        <v>17</v>
      </c>
      <c r="I8" s="9" t="s">
        <v>1033</v>
      </c>
    </row>
    <row r="9" spans="1:9" x14ac:dyDescent="0.2">
      <c r="A9" s="271" t="s">
        <v>19</v>
      </c>
      <c r="B9" s="272" t="s">
        <v>20</v>
      </c>
      <c r="C9" s="275" t="s">
        <v>21</v>
      </c>
      <c r="D9" s="294" t="str">
        <f t="shared" si="0"/>
        <v>14pp</v>
      </c>
      <c r="E9" s="333">
        <v>15</v>
      </c>
      <c r="F9" s="333">
        <v>21</v>
      </c>
      <c r="G9" s="333">
        <v>16</v>
      </c>
      <c r="H9" s="333">
        <v>14</v>
      </c>
      <c r="I9" s="9" t="s">
        <v>1033</v>
      </c>
    </row>
    <row r="10" spans="1:9" x14ac:dyDescent="0.2">
      <c r="A10" s="271" t="s">
        <v>22</v>
      </c>
      <c r="B10" s="272" t="s">
        <v>23</v>
      </c>
      <c r="C10" s="275" t="s">
        <v>24</v>
      </c>
      <c r="D10" s="294" t="str">
        <f t="shared" si="0"/>
        <v>16pp</v>
      </c>
      <c r="E10" s="333">
        <v>18</v>
      </c>
      <c r="F10" s="333">
        <v>27</v>
      </c>
      <c r="G10" s="333">
        <v>19</v>
      </c>
      <c r="H10" s="333">
        <v>16</v>
      </c>
      <c r="I10" s="9" t="s">
        <v>1033</v>
      </c>
    </row>
    <row r="11" spans="1:9" x14ac:dyDescent="0.2">
      <c r="A11" s="271" t="s">
        <v>25</v>
      </c>
      <c r="B11" s="272" t="s">
        <v>26</v>
      </c>
      <c r="C11" s="275" t="s">
        <v>27</v>
      </c>
      <c r="D11" s="294" t="str">
        <f t="shared" si="0"/>
        <v>13pp</v>
      </c>
      <c r="E11" s="333">
        <v>19</v>
      </c>
      <c r="F11" s="333">
        <v>19</v>
      </c>
      <c r="G11" s="333">
        <v>19</v>
      </c>
      <c r="H11" s="333">
        <v>13</v>
      </c>
      <c r="I11" s="9" t="s">
        <v>1033</v>
      </c>
    </row>
    <row r="12" spans="1:9" x14ac:dyDescent="0.2">
      <c r="A12" s="271" t="s">
        <v>28</v>
      </c>
      <c r="B12" s="272" t="s">
        <v>29</v>
      </c>
      <c r="C12" s="275" t="s">
        <v>30</v>
      </c>
      <c r="D12" s="294" t="str">
        <f t="shared" si="0"/>
        <v>18pp</v>
      </c>
      <c r="E12" s="333">
        <v>25</v>
      </c>
      <c r="F12" s="333">
        <v>25</v>
      </c>
      <c r="G12" s="333">
        <v>17</v>
      </c>
      <c r="H12" s="333">
        <v>18</v>
      </c>
      <c r="I12" s="9" t="s">
        <v>1033</v>
      </c>
    </row>
    <row r="13" spans="1:9" x14ac:dyDescent="0.2">
      <c r="A13" s="271" t="s">
        <v>31</v>
      </c>
      <c r="B13" s="272" t="s">
        <v>32</v>
      </c>
      <c r="C13" s="275" t="s">
        <v>33</v>
      </c>
      <c r="D13" s="294" t="str">
        <f t="shared" si="0"/>
        <v>16pp</v>
      </c>
      <c r="E13" s="333">
        <v>19</v>
      </c>
      <c r="F13" s="333">
        <v>18</v>
      </c>
      <c r="G13" s="333">
        <v>19</v>
      </c>
      <c r="H13" s="333">
        <v>16</v>
      </c>
      <c r="I13" s="9" t="s">
        <v>1033</v>
      </c>
    </row>
    <row r="14" spans="1:9" x14ac:dyDescent="0.2">
      <c r="A14" s="271" t="s">
        <v>34</v>
      </c>
      <c r="B14" s="272" t="s">
        <v>35</v>
      </c>
      <c r="C14" s="275" t="s">
        <v>36</v>
      </c>
      <c r="D14" s="294" t="str">
        <f t="shared" si="0"/>
        <v>23pp</v>
      </c>
      <c r="E14" s="333" t="s">
        <v>453</v>
      </c>
      <c r="F14" s="333">
        <v>21</v>
      </c>
      <c r="G14" s="333">
        <v>26</v>
      </c>
      <c r="H14" s="333">
        <v>23</v>
      </c>
      <c r="I14" s="9" t="s">
        <v>1033</v>
      </c>
    </row>
    <row r="15" spans="1:9" x14ac:dyDescent="0.2">
      <c r="A15" s="271" t="s">
        <v>37</v>
      </c>
      <c r="B15" s="272" t="s">
        <v>38</v>
      </c>
      <c r="C15" s="275" t="s">
        <v>39</v>
      </c>
      <c r="D15" s="294" t="str">
        <f t="shared" si="0"/>
        <v>17pp</v>
      </c>
      <c r="E15" s="333" t="s">
        <v>453</v>
      </c>
      <c r="F15" s="333">
        <v>20</v>
      </c>
      <c r="G15" s="333">
        <v>20</v>
      </c>
      <c r="H15" s="333">
        <v>17</v>
      </c>
      <c r="I15" s="9" t="s">
        <v>1033</v>
      </c>
    </row>
    <row r="16" spans="1:9" x14ac:dyDescent="0.2">
      <c r="A16" s="271" t="s">
        <v>40</v>
      </c>
      <c r="B16" s="272" t="s">
        <v>41</v>
      </c>
      <c r="C16" s="275" t="s">
        <v>42</v>
      </c>
      <c r="D16" s="294" t="str">
        <f t="shared" si="0"/>
        <v>24pp</v>
      </c>
      <c r="E16" s="333" t="s">
        <v>453</v>
      </c>
      <c r="F16" s="333">
        <v>30</v>
      </c>
      <c r="G16" s="333">
        <v>28</v>
      </c>
      <c r="H16" s="333">
        <v>24</v>
      </c>
      <c r="I16" s="9" t="s">
        <v>1033</v>
      </c>
    </row>
    <row r="17" spans="1:9" x14ac:dyDescent="0.2">
      <c r="A17" s="271" t="s">
        <v>43</v>
      </c>
      <c r="B17" s="272" t="s">
        <v>44</v>
      </c>
      <c r="C17" s="275" t="s">
        <v>45</v>
      </c>
      <c r="D17" s="294" t="str">
        <f t="shared" si="0"/>
        <v>25pp</v>
      </c>
      <c r="E17" s="333">
        <v>22</v>
      </c>
      <c r="F17" s="333">
        <v>33</v>
      </c>
      <c r="G17" s="333">
        <v>27</v>
      </c>
      <c r="H17" s="333">
        <v>25</v>
      </c>
      <c r="I17" s="9" t="s">
        <v>1033</v>
      </c>
    </row>
    <row r="18" spans="1:9" x14ac:dyDescent="0.2">
      <c r="A18" s="271" t="s">
        <v>46</v>
      </c>
      <c r="B18" s="272" t="s">
        <v>47</v>
      </c>
      <c r="C18" s="275" t="s">
        <v>48</v>
      </c>
      <c r="D18" s="294" t="str">
        <f t="shared" si="0"/>
        <v>23pp</v>
      </c>
      <c r="E18" s="333">
        <v>24</v>
      </c>
      <c r="F18" s="333">
        <v>20</v>
      </c>
      <c r="G18" s="333">
        <v>20</v>
      </c>
      <c r="H18" s="333">
        <v>23</v>
      </c>
      <c r="I18" s="9" t="s">
        <v>1033</v>
      </c>
    </row>
    <row r="19" spans="1:9" x14ac:dyDescent="0.2">
      <c r="A19" s="271" t="s">
        <v>49</v>
      </c>
      <c r="B19" s="272" t="s">
        <v>50</v>
      </c>
      <c r="C19" s="275" t="s">
        <v>51</v>
      </c>
      <c r="D19" s="294" t="str">
        <f t="shared" si="0"/>
        <v>16pp</v>
      </c>
      <c r="E19" s="333">
        <v>15</v>
      </c>
      <c r="F19" s="333">
        <v>15</v>
      </c>
      <c r="G19" s="333">
        <v>16</v>
      </c>
      <c r="H19" s="333">
        <v>16</v>
      </c>
      <c r="I19" s="9" t="s">
        <v>1033</v>
      </c>
    </row>
    <row r="20" spans="1:9" x14ac:dyDescent="0.2">
      <c r="A20" s="271" t="s">
        <v>52</v>
      </c>
      <c r="B20" s="272" t="s">
        <v>53</v>
      </c>
      <c r="C20" s="275" t="s">
        <v>54</v>
      </c>
      <c r="D20" s="294" t="str">
        <f t="shared" si="0"/>
        <v>44pp</v>
      </c>
      <c r="E20" s="333" t="s">
        <v>453</v>
      </c>
      <c r="F20" s="333">
        <v>22</v>
      </c>
      <c r="G20" s="333">
        <v>32</v>
      </c>
      <c r="H20" s="333">
        <v>44</v>
      </c>
      <c r="I20" s="9" t="s">
        <v>1033</v>
      </c>
    </row>
    <row r="21" spans="1:9" x14ac:dyDescent="0.2">
      <c r="A21" s="271" t="s">
        <v>55</v>
      </c>
      <c r="B21" s="272" t="s">
        <v>56</v>
      </c>
      <c r="C21" s="275" t="s">
        <v>57</v>
      </c>
      <c r="D21" s="294" t="str">
        <f t="shared" si="0"/>
        <v>16pp</v>
      </c>
      <c r="E21" s="333">
        <v>18</v>
      </c>
      <c r="F21" s="333">
        <v>12</v>
      </c>
      <c r="G21" s="333">
        <v>16</v>
      </c>
      <c r="H21" s="333">
        <v>16</v>
      </c>
      <c r="I21" s="9" t="s">
        <v>1033</v>
      </c>
    </row>
    <row r="22" spans="1:9" x14ac:dyDescent="0.2">
      <c r="A22" s="271" t="s">
        <v>447</v>
      </c>
      <c r="B22" s="272" t="s">
        <v>448</v>
      </c>
      <c r="C22" s="275" t="s">
        <v>449</v>
      </c>
      <c r="D22" s="294" t="str">
        <f t="shared" si="0"/>
        <v>25pp</v>
      </c>
      <c r="E22" s="333">
        <v>22</v>
      </c>
      <c r="F22" s="333">
        <v>19</v>
      </c>
      <c r="G22" s="333">
        <v>23</v>
      </c>
      <c r="H22" s="333">
        <v>25</v>
      </c>
      <c r="I22" s="9" t="s">
        <v>1033</v>
      </c>
    </row>
    <row r="23" spans="1:9" x14ac:dyDescent="0.2">
      <c r="A23" s="271" t="s">
        <v>58</v>
      </c>
      <c r="B23" s="272" t="s">
        <v>59</v>
      </c>
      <c r="C23" s="275" t="s">
        <v>60</v>
      </c>
      <c r="D23" s="294" t="str">
        <f t="shared" si="0"/>
        <v>16pp</v>
      </c>
      <c r="E23" s="333">
        <v>22</v>
      </c>
      <c r="F23" s="333">
        <v>17</v>
      </c>
      <c r="G23" s="333">
        <v>28</v>
      </c>
      <c r="H23" s="333">
        <v>16</v>
      </c>
      <c r="I23" s="9" t="s">
        <v>1033</v>
      </c>
    </row>
    <row r="24" spans="1:9" x14ac:dyDescent="0.2">
      <c r="A24" s="271" t="s">
        <v>61</v>
      </c>
      <c r="B24" s="272" t="s">
        <v>62</v>
      </c>
      <c r="C24" s="275" t="s">
        <v>63</v>
      </c>
      <c r="D24" s="294" t="str">
        <f t="shared" si="0"/>
        <v>14pp</v>
      </c>
      <c r="E24" s="333" t="s">
        <v>453</v>
      </c>
      <c r="F24" s="333">
        <v>14</v>
      </c>
      <c r="G24" s="333">
        <v>18</v>
      </c>
      <c r="H24" s="333">
        <v>14</v>
      </c>
      <c r="I24" s="9" t="s">
        <v>1033</v>
      </c>
    </row>
    <row r="25" spans="1:9" x14ac:dyDescent="0.2">
      <c r="A25" s="271" t="s">
        <v>64</v>
      </c>
      <c r="B25" s="272" t="s">
        <v>65</v>
      </c>
      <c r="C25" s="275" t="s">
        <v>66</v>
      </c>
      <c r="D25" s="294" t="str">
        <f t="shared" si="0"/>
        <v>28pp</v>
      </c>
      <c r="E25" s="333">
        <v>17</v>
      </c>
      <c r="F25" s="333">
        <v>28</v>
      </c>
      <c r="G25" s="333">
        <v>26</v>
      </c>
      <c r="H25" s="333">
        <v>28</v>
      </c>
      <c r="I25" s="9" t="s">
        <v>1033</v>
      </c>
    </row>
    <row r="26" spans="1:9" x14ac:dyDescent="0.2">
      <c r="A26" s="271" t="s">
        <v>67</v>
      </c>
      <c r="B26" s="272" t="s">
        <v>68</v>
      </c>
      <c r="C26" s="275" t="s">
        <v>69</v>
      </c>
      <c r="D26" s="294" t="str">
        <f t="shared" si="0"/>
        <v>25pp</v>
      </c>
      <c r="E26" s="333">
        <v>22</v>
      </c>
      <c r="F26" s="333">
        <v>21</v>
      </c>
      <c r="G26" s="333">
        <v>23</v>
      </c>
      <c r="H26" s="333">
        <v>25</v>
      </c>
      <c r="I26" s="9" t="s">
        <v>1033</v>
      </c>
    </row>
    <row r="27" spans="1:9" x14ac:dyDescent="0.2">
      <c r="A27" s="271" t="s">
        <v>70</v>
      </c>
      <c r="B27" s="272" t="s">
        <v>71</v>
      </c>
      <c r="C27" s="275" t="s">
        <v>72</v>
      </c>
      <c r="D27" s="294" t="str">
        <f t="shared" si="0"/>
        <v>20pp</v>
      </c>
      <c r="E27" s="333">
        <v>30</v>
      </c>
      <c r="F27" s="333">
        <v>20</v>
      </c>
      <c r="G27" s="333">
        <v>25</v>
      </c>
      <c r="H27" s="333">
        <v>20</v>
      </c>
      <c r="I27" s="9" t="s">
        <v>1033</v>
      </c>
    </row>
    <row r="28" spans="1:9" x14ac:dyDescent="0.2">
      <c r="A28" s="271" t="s">
        <v>73</v>
      </c>
      <c r="B28" s="272" t="s">
        <v>74</v>
      </c>
      <c r="C28" s="275" t="s">
        <v>75</v>
      </c>
      <c r="D28" s="294" t="str">
        <f t="shared" si="0"/>
        <v>23pp</v>
      </c>
      <c r="E28" s="333">
        <v>28</v>
      </c>
      <c r="F28" s="333">
        <v>19</v>
      </c>
      <c r="G28" s="333">
        <v>27</v>
      </c>
      <c r="H28" s="333">
        <v>23</v>
      </c>
      <c r="I28" s="9" t="s">
        <v>1033</v>
      </c>
    </row>
    <row r="29" spans="1:9" x14ac:dyDescent="0.2">
      <c r="A29" s="271" t="s">
        <v>76</v>
      </c>
      <c r="B29" s="272" t="s">
        <v>77</v>
      </c>
      <c r="C29" s="275" t="s">
        <v>78</v>
      </c>
      <c r="D29" s="294" t="str">
        <f t="shared" si="0"/>
        <v>21pp</v>
      </c>
      <c r="E29" s="333">
        <v>21</v>
      </c>
      <c r="F29" s="333">
        <v>17</v>
      </c>
      <c r="G29" s="333">
        <v>19</v>
      </c>
      <c r="H29" s="333">
        <v>21</v>
      </c>
      <c r="I29" s="9" t="s">
        <v>1033</v>
      </c>
    </row>
    <row r="30" spans="1:9" x14ac:dyDescent="0.2">
      <c r="A30" s="271" t="s">
        <v>79</v>
      </c>
      <c r="B30" s="272" t="s">
        <v>80</v>
      </c>
      <c r="C30" s="275" t="s">
        <v>81</v>
      </c>
      <c r="D30" s="294" t="s">
        <v>453</v>
      </c>
      <c r="E30" s="333" t="s">
        <v>453</v>
      </c>
      <c r="F30" s="333">
        <v>26</v>
      </c>
      <c r="G30" s="333">
        <v>20</v>
      </c>
      <c r="H30" s="333" t="s">
        <v>453</v>
      </c>
      <c r="I30" s="9" t="s">
        <v>1033</v>
      </c>
    </row>
    <row r="31" spans="1:9" x14ac:dyDescent="0.2">
      <c r="A31" s="271" t="s">
        <v>82</v>
      </c>
      <c r="B31" s="272" t="s">
        <v>83</v>
      </c>
      <c r="C31" s="275" t="s">
        <v>84</v>
      </c>
      <c r="D31" s="294" t="str">
        <f t="shared" si="0"/>
        <v>22pp</v>
      </c>
      <c r="E31" s="333">
        <v>23</v>
      </c>
      <c r="F31" s="333">
        <v>23</v>
      </c>
      <c r="G31" s="333">
        <v>20</v>
      </c>
      <c r="H31" s="333">
        <v>22</v>
      </c>
      <c r="I31" s="9" t="s">
        <v>1033</v>
      </c>
    </row>
    <row r="32" spans="1:9" x14ac:dyDescent="0.2">
      <c r="A32" s="271" t="s">
        <v>85</v>
      </c>
      <c r="B32" s="272" t="s">
        <v>86</v>
      </c>
      <c r="C32" s="275" t="s">
        <v>87</v>
      </c>
      <c r="D32" s="294" t="str">
        <f t="shared" si="0"/>
        <v>20pp</v>
      </c>
      <c r="E32" s="333">
        <v>24</v>
      </c>
      <c r="F32" s="333" t="s">
        <v>453</v>
      </c>
      <c r="G32" s="333">
        <v>19</v>
      </c>
      <c r="H32" s="333">
        <v>20</v>
      </c>
      <c r="I32" s="9" t="s">
        <v>1033</v>
      </c>
    </row>
    <row r="33" spans="1:9" x14ac:dyDescent="0.2">
      <c r="A33" s="271" t="s">
        <v>88</v>
      </c>
      <c r="B33" s="272" t="s">
        <v>89</v>
      </c>
      <c r="C33" s="275" t="s">
        <v>90</v>
      </c>
      <c r="D33" s="294" t="str">
        <f t="shared" si="0"/>
        <v>24pp</v>
      </c>
      <c r="E33" s="333">
        <v>17</v>
      </c>
      <c r="F33" s="333">
        <v>23</v>
      </c>
      <c r="G33" s="333">
        <v>24</v>
      </c>
      <c r="H33" s="333">
        <v>24</v>
      </c>
      <c r="I33" s="9" t="s">
        <v>1033</v>
      </c>
    </row>
    <row r="34" spans="1:9" x14ac:dyDescent="0.2">
      <c r="A34" s="271" t="s">
        <v>91</v>
      </c>
      <c r="B34" s="272" t="s">
        <v>92</v>
      </c>
      <c r="C34" s="275" t="s">
        <v>93</v>
      </c>
      <c r="D34" s="294" t="str">
        <f t="shared" si="0"/>
        <v>19pp</v>
      </c>
      <c r="E34" s="333">
        <v>26</v>
      </c>
      <c r="F34" s="333">
        <v>19</v>
      </c>
      <c r="G34" s="333">
        <v>21</v>
      </c>
      <c r="H34" s="333">
        <v>19</v>
      </c>
      <c r="I34" s="9" t="s">
        <v>1033</v>
      </c>
    </row>
    <row r="35" spans="1:9" x14ac:dyDescent="0.2">
      <c r="A35" s="271" t="s">
        <v>94</v>
      </c>
      <c r="B35" s="272" t="s">
        <v>95</v>
      </c>
      <c r="C35" s="275" t="s">
        <v>96</v>
      </c>
      <c r="D35" s="294" t="str">
        <f t="shared" si="0"/>
        <v>13pp</v>
      </c>
      <c r="E35" s="333">
        <v>11</v>
      </c>
      <c r="F35" s="333">
        <v>10</v>
      </c>
      <c r="G35" s="333">
        <v>13</v>
      </c>
      <c r="H35" s="333">
        <v>13</v>
      </c>
      <c r="I35" s="9" t="s">
        <v>1033</v>
      </c>
    </row>
    <row r="36" spans="1:9" x14ac:dyDescent="0.2">
      <c r="A36" s="271" t="s">
        <v>97</v>
      </c>
      <c r="B36" s="272" t="s">
        <v>98</v>
      </c>
      <c r="C36" s="275" t="s">
        <v>99</v>
      </c>
      <c r="D36" s="294" t="str">
        <f t="shared" si="0"/>
        <v>22pp</v>
      </c>
      <c r="E36" s="333" t="s">
        <v>453</v>
      </c>
      <c r="F36" s="333">
        <v>29</v>
      </c>
      <c r="G36" s="333">
        <v>23</v>
      </c>
      <c r="H36" s="333">
        <v>22</v>
      </c>
      <c r="I36" s="9" t="s">
        <v>1033</v>
      </c>
    </row>
    <row r="37" spans="1:9" x14ac:dyDescent="0.2">
      <c r="A37" s="271" t="s">
        <v>100</v>
      </c>
      <c r="B37" s="272" t="s">
        <v>101</v>
      </c>
      <c r="C37" s="275" t="s">
        <v>102</v>
      </c>
      <c r="D37" s="294" t="str">
        <f t="shared" si="0"/>
        <v>16pp</v>
      </c>
      <c r="E37" s="333">
        <v>25</v>
      </c>
      <c r="F37" s="333">
        <v>24</v>
      </c>
      <c r="G37" s="333">
        <v>16</v>
      </c>
      <c r="H37" s="333">
        <v>16</v>
      </c>
      <c r="I37" s="9" t="s">
        <v>1033</v>
      </c>
    </row>
    <row r="38" spans="1:9" x14ac:dyDescent="0.2">
      <c r="A38" s="271" t="s">
        <v>103</v>
      </c>
      <c r="B38" s="272" t="s">
        <v>104</v>
      </c>
      <c r="C38" s="275" t="s">
        <v>105</v>
      </c>
      <c r="D38" s="294" t="str">
        <f t="shared" si="0"/>
        <v>23pp</v>
      </c>
      <c r="E38" s="333">
        <v>19</v>
      </c>
      <c r="F38" s="333">
        <v>25</v>
      </c>
      <c r="G38" s="333">
        <v>17</v>
      </c>
      <c r="H38" s="333">
        <v>23</v>
      </c>
      <c r="I38" s="9" t="s">
        <v>1033</v>
      </c>
    </row>
    <row r="39" spans="1:9" x14ac:dyDescent="0.2">
      <c r="A39" s="271" t="s">
        <v>106</v>
      </c>
      <c r="B39" s="272" t="s">
        <v>107</v>
      </c>
      <c r="C39" s="275" t="s">
        <v>108</v>
      </c>
      <c r="D39" s="294" t="str">
        <f t="shared" si="0"/>
        <v>27pp</v>
      </c>
      <c r="E39" s="333">
        <v>22</v>
      </c>
      <c r="F39" s="333">
        <v>27</v>
      </c>
      <c r="G39" s="333">
        <v>29</v>
      </c>
      <c r="H39" s="333">
        <v>27</v>
      </c>
      <c r="I39" s="9" t="s">
        <v>1033</v>
      </c>
    </row>
    <row r="40" spans="1:9" x14ac:dyDescent="0.2">
      <c r="A40" s="271" t="s">
        <v>109</v>
      </c>
      <c r="B40" s="272" t="s">
        <v>110</v>
      </c>
      <c r="C40" s="275" t="s">
        <v>111</v>
      </c>
      <c r="D40" s="294" t="str">
        <f t="shared" si="0"/>
        <v>23pp</v>
      </c>
      <c r="E40" s="333">
        <v>30</v>
      </c>
      <c r="F40" s="333">
        <v>33</v>
      </c>
      <c r="G40" s="333">
        <v>32</v>
      </c>
      <c r="H40" s="333">
        <v>23</v>
      </c>
      <c r="I40" s="9" t="s">
        <v>1033</v>
      </c>
    </row>
    <row r="41" spans="1:9" x14ac:dyDescent="0.2">
      <c r="A41" s="271" t="s">
        <v>112</v>
      </c>
      <c r="B41" s="272" t="s">
        <v>113</v>
      </c>
      <c r="C41" s="275" t="s">
        <v>114</v>
      </c>
      <c r="D41" s="294" t="str">
        <f t="shared" si="0"/>
        <v>22pp</v>
      </c>
      <c r="E41" s="333">
        <v>22</v>
      </c>
      <c r="F41" s="333">
        <v>25</v>
      </c>
      <c r="G41" s="333">
        <v>23</v>
      </c>
      <c r="H41" s="333">
        <v>22</v>
      </c>
      <c r="I41" s="9" t="s">
        <v>1033</v>
      </c>
    </row>
    <row r="42" spans="1:9" x14ac:dyDescent="0.2">
      <c r="A42" s="271" t="s">
        <v>115</v>
      </c>
      <c r="B42" s="272" t="s">
        <v>116</v>
      </c>
      <c r="C42" s="275" t="s">
        <v>117</v>
      </c>
      <c r="D42" s="294" t="str">
        <f t="shared" si="0"/>
        <v>20pp</v>
      </c>
      <c r="E42" s="333">
        <v>21</v>
      </c>
      <c r="F42" s="333">
        <v>21</v>
      </c>
      <c r="G42" s="333">
        <v>19</v>
      </c>
      <c r="H42" s="333">
        <v>20</v>
      </c>
      <c r="I42" s="9" t="s">
        <v>1033</v>
      </c>
    </row>
    <row r="43" spans="1:9" x14ac:dyDescent="0.2">
      <c r="A43" s="271" t="s">
        <v>118</v>
      </c>
      <c r="B43" s="272" t="s">
        <v>119</v>
      </c>
      <c r="C43" s="275" t="s">
        <v>120</v>
      </c>
      <c r="D43" s="294" t="str">
        <f t="shared" si="0"/>
        <v>12pp</v>
      </c>
      <c r="E43" s="333">
        <v>17</v>
      </c>
      <c r="F43" s="333">
        <v>27</v>
      </c>
      <c r="G43" s="333">
        <v>26</v>
      </c>
      <c r="H43" s="333">
        <v>12</v>
      </c>
      <c r="I43" s="9" t="s">
        <v>1033</v>
      </c>
    </row>
    <row r="44" spans="1:9" x14ac:dyDescent="0.2">
      <c r="A44" s="271" t="s">
        <v>121</v>
      </c>
      <c r="B44" s="272" t="s">
        <v>122</v>
      </c>
      <c r="C44" s="275" t="s">
        <v>123</v>
      </c>
      <c r="D44" s="294" t="str">
        <f t="shared" si="0"/>
        <v>39pp</v>
      </c>
      <c r="E44" s="333">
        <v>35</v>
      </c>
      <c r="F44" s="333">
        <v>36</v>
      </c>
      <c r="G44" s="333">
        <v>33</v>
      </c>
      <c r="H44" s="333">
        <v>39</v>
      </c>
      <c r="I44" s="9" t="s">
        <v>1033</v>
      </c>
    </row>
    <row r="45" spans="1:9" x14ac:dyDescent="0.2">
      <c r="A45" s="271" t="s">
        <v>124</v>
      </c>
      <c r="B45" s="272" t="s">
        <v>125</v>
      </c>
      <c r="C45" s="275" t="s">
        <v>126</v>
      </c>
      <c r="D45" s="294" t="str">
        <f t="shared" si="0"/>
        <v>19pp</v>
      </c>
      <c r="E45" s="333" t="s">
        <v>453</v>
      </c>
      <c r="F45" s="333">
        <v>21</v>
      </c>
      <c r="G45" s="333">
        <v>19</v>
      </c>
      <c r="H45" s="333">
        <v>19</v>
      </c>
      <c r="I45" s="9" t="s">
        <v>1033</v>
      </c>
    </row>
    <row r="46" spans="1:9" x14ac:dyDescent="0.2">
      <c r="A46" s="271" t="s">
        <v>127</v>
      </c>
      <c r="B46" s="272" t="s">
        <v>128</v>
      </c>
      <c r="C46" s="275" t="s">
        <v>129</v>
      </c>
      <c r="D46" s="294" t="str">
        <f t="shared" si="0"/>
        <v>25pp</v>
      </c>
      <c r="E46" s="333" t="s">
        <v>453</v>
      </c>
      <c r="F46" s="333">
        <v>27</v>
      </c>
      <c r="G46" s="333">
        <v>26</v>
      </c>
      <c r="H46" s="333">
        <v>25</v>
      </c>
      <c r="I46" s="9" t="s">
        <v>1033</v>
      </c>
    </row>
    <row r="47" spans="1:9" x14ac:dyDescent="0.2">
      <c r="A47" s="271" t="s">
        <v>130</v>
      </c>
      <c r="B47" s="272" t="s">
        <v>131</v>
      </c>
      <c r="C47" s="275" t="s">
        <v>132</v>
      </c>
      <c r="D47" s="294" t="str">
        <f t="shared" si="0"/>
        <v>24pp</v>
      </c>
      <c r="E47" s="333">
        <v>21</v>
      </c>
      <c r="F47" s="333">
        <v>18</v>
      </c>
      <c r="G47" s="333">
        <v>26</v>
      </c>
      <c r="H47" s="333">
        <v>24</v>
      </c>
      <c r="I47" s="9" t="s">
        <v>1033</v>
      </c>
    </row>
    <row r="48" spans="1:9" x14ac:dyDescent="0.2">
      <c r="A48" s="271" t="s">
        <v>133</v>
      </c>
      <c r="B48" s="272" t="s">
        <v>134</v>
      </c>
      <c r="C48" s="275" t="s">
        <v>135</v>
      </c>
      <c r="D48" s="294" t="str">
        <f t="shared" si="0"/>
        <v>19pp</v>
      </c>
      <c r="E48" s="333">
        <v>15</v>
      </c>
      <c r="F48" s="333">
        <v>19</v>
      </c>
      <c r="G48" s="333">
        <v>21</v>
      </c>
      <c r="H48" s="333">
        <v>19</v>
      </c>
      <c r="I48" s="9" t="s">
        <v>1033</v>
      </c>
    </row>
    <row r="49" spans="1:10" x14ac:dyDescent="0.2">
      <c r="A49" s="271" t="s">
        <v>136</v>
      </c>
      <c r="B49" s="272" t="s">
        <v>137</v>
      </c>
      <c r="C49" s="275" t="s">
        <v>138</v>
      </c>
      <c r="D49" s="294" t="str">
        <f t="shared" si="0"/>
        <v>22pp</v>
      </c>
      <c r="E49" s="333">
        <v>20</v>
      </c>
      <c r="F49" s="333">
        <v>20</v>
      </c>
      <c r="G49" s="333">
        <v>25</v>
      </c>
      <c r="H49" s="333">
        <v>22</v>
      </c>
      <c r="I49" s="9" t="s">
        <v>1033</v>
      </c>
    </row>
    <row r="50" spans="1:10" x14ac:dyDescent="0.2">
      <c r="A50" s="271" t="s">
        <v>139</v>
      </c>
      <c r="B50" s="272" t="s">
        <v>140</v>
      </c>
      <c r="C50" s="273" t="s">
        <v>828</v>
      </c>
      <c r="D50" s="294" t="str">
        <f t="shared" si="0"/>
        <v>22pp</v>
      </c>
      <c r="E50" s="333">
        <v>22</v>
      </c>
      <c r="F50" s="333">
        <v>23</v>
      </c>
      <c r="G50" s="333">
        <v>22</v>
      </c>
      <c r="H50" s="333">
        <v>22</v>
      </c>
      <c r="I50" s="9" t="s">
        <v>1033</v>
      </c>
    </row>
    <row r="51" spans="1:10" x14ac:dyDescent="0.2">
      <c r="A51" s="271" t="s">
        <v>142</v>
      </c>
      <c r="B51" s="272" t="s">
        <v>143</v>
      </c>
      <c r="C51" s="275" t="s">
        <v>144</v>
      </c>
      <c r="D51" s="294" t="str">
        <f t="shared" si="0"/>
        <v>22pp</v>
      </c>
      <c r="E51" s="333">
        <v>30</v>
      </c>
      <c r="F51" s="333">
        <v>25</v>
      </c>
      <c r="G51" s="333">
        <v>26</v>
      </c>
      <c r="H51" s="333">
        <v>22</v>
      </c>
      <c r="I51" s="9" t="s">
        <v>1033</v>
      </c>
    </row>
    <row r="52" spans="1:10" x14ac:dyDescent="0.2">
      <c r="A52" s="271" t="s">
        <v>145</v>
      </c>
      <c r="B52" s="272" t="s">
        <v>146</v>
      </c>
      <c r="C52" s="275" t="s">
        <v>147</v>
      </c>
      <c r="D52" s="294" t="str">
        <f t="shared" si="0"/>
        <v>25pp</v>
      </c>
      <c r="E52" s="333">
        <v>22</v>
      </c>
      <c r="F52" s="333">
        <v>22</v>
      </c>
      <c r="G52" s="333">
        <v>25</v>
      </c>
      <c r="H52" s="333">
        <v>25</v>
      </c>
      <c r="I52" s="9" t="s">
        <v>1033</v>
      </c>
    </row>
    <row r="53" spans="1:10" x14ac:dyDescent="0.2">
      <c r="A53" s="271" t="s">
        <v>148</v>
      </c>
      <c r="B53" s="272" t="s">
        <v>149</v>
      </c>
      <c r="C53" s="275" t="s">
        <v>150</v>
      </c>
      <c r="D53" s="294" t="str">
        <f t="shared" si="0"/>
        <v>27pp</v>
      </c>
      <c r="E53" s="333">
        <v>25</v>
      </c>
      <c r="F53" s="333">
        <v>26</v>
      </c>
      <c r="G53" s="333">
        <v>22</v>
      </c>
      <c r="H53" s="333">
        <v>27</v>
      </c>
      <c r="I53" s="9" t="s">
        <v>1033</v>
      </c>
    </row>
    <row r="54" spans="1:10" x14ac:dyDescent="0.2">
      <c r="A54" s="271" t="s">
        <v>151</v>
      </c>
      <c r="B54" s="272" t="s">
        <v>152</v>
      </c>
      <c r="C54" s="275" t="s">
        <v>153</v>
      </c>
      <c r="D54" s="294" t="str">
        <f t="shared" si="0"/>
        <v>19pp</v>
      </c>
      <c r="E54" s="333">
        <v>24</v>
      </c>
      <c r="F54" s="333">
        <v>25</v>
      </c>
      <c r="G54" s="333">
        <v>25</v>
      </c>
      <c r="H54" s="333">
        <v>19</v>
      </c>
      <c r="I54" s="9" t="s">
        <v>1033</v>
      </c>
      <c r="J54" s="295"/>
    </row>
    <row r="55" spans="1:10" x14ac:dyDescent="0.2">
      <c r="A55" s="271" t="s">
        <v>154</v>
      </c>
      <c r="B55" s="272" t="s">
        <v>155</v>
      </c>
      <c r="C55" s="275" t="s">
        <v>156</v>
      </c>
      <c r="D55" s="294" t="str">
        <f t="shared" si="0"/>
        <v>20pp</v>
      </c>
      <c r="E55" s="333" t="s">
        <v>453</v>
      </c>
      <c r="F55" s="333">
        <v>21</v>
      </c>
      <c r="G55" s="333">
        <v>20</v>
      </c>
      <c r="H55" s="333">
        <v>20</v>
      </c>
      <c r="I55" s="9" t="s">
        <v>1033</v>
      </c>
      <c r="J55" s="295"/>
    </row>
    <row r="56" spans="1:10" x14ac:dyDescent="0.2">
      <c r="A56" s="271" t="s">
        <v>450</v>
      </c>
      <c r="B56" s="272" t="s">
        <v>451</v>
      </c>
      <c r="C56" s="275" t="s">
        <v>452</v>
      </c>
      <c r="D56" s="294" t="s">
        <v>453</v>
      </c>
      <c r="E56" s="333" t="s">
        <v>453</v>
      </c>
      <c r="F56" s="333" t="s">
        <v>453</v>
      </c>
      <c r="G56" s="333" t="s">
        <v>453</v>
      </c>
      <c r="H56" s="333" t="s">
        <v>453</v>
      </c>
      <c r="I56" s="9" t="s">
        <v>1033</v>
      </c>
      <c r="J56" s="296"/>
    </row>
    <row r="57" spans="1:10" x14ac:dyDescent="0.2">
      <c r="A57" s="271" t="s">
        <v>157</v>
      </c>
      <c r="B57" s="272" t="s">
        <v>158</v>
      </c>
      <c r="C57" s="275" t="s">
        <v>159</v>
      </c>
      <c r="D57" s="294" t="str">
        <f t="shared" si="0"/>
        <v>23pp</v>
      </c>
      <c r="E57" s="333">
        <v>27</v>
      </c>
      <c r="F57" s="333">
        <v>24</v>
      </c>
      <c r="G57" s="333">
        <v>24</v>
      </c>
      <c r="H57" s="333">
        <v>23</v>
      </c>
      <c r="I57" s="9" t="s">
        <v>1033</v>
      </c>
      <c r="J57" s="295"/>
    </row>
    <row r="58" spans="1:10" x14ac:dyDescent="0.2">
      <c r="A58" s="271" t="s">
        <v>160</v>
      </c>
      <c r="B58" s="272" t="s">
        <v>161</v>
      </c>
      <c r="C58" s="275" t="s">
        <v>162</v>
      </c>
      <c r="D58" s="294" t="str">
        <f t="shared" si="0"/>
        <v>17pp</v>
      </c>
      <c r="E58" s="333">
        <v>23</v>
      </c>
      <c r="F58" s="333">
        <v>27</v>
      </c>
      <c r="G58" s="333">
        <v>14</v>
      </c>
      <c r="H58" s="333">
        <v>17</v>
      </c>
      <c r="I58" s="9" t="s">
        <v>1033</v>
      </c>
      <c r="J58" s="295"/>
    </row>
    <row r="59" spans="1:10" x14ac:dyDescent="0.2">
      <c r="A59" s="271" t="s">
        <v>163</v>
      </c>
      <c r="B59" s="272" t="s">
        <v>164</v>
      </c>
      <c r="C59" s="275" t="s">
        <v>165</v>
      </c>
      <c r="D59" s="294" t="str">
        <f t="shared" si="0"/>
        <v>30pp</v>
      </c>
      <c r="E59" s="333">
        <v>19</v>
      </c>
      <c r="F59" s="333">
        <v>28</v>
      </c>
      <c r="G59" s="333">
        <v>24</v>
      </c>
      <c r="H59" s="333">
        <v>30</v>
      </c>
      <c r="I59" s="9" t="s">
        <v>1033</v>
      </c>
      <c r="J59" s="295"/>
    </row>
    <row r="60" spans="1:10" x14ac:dyDescent="0.2">
      <c r="A60" s="271" t="s">
        <v>166</v>
      </c>
      <c r="B60" s="272" t="s">
        <v>167</v>
      </c>
      <c r="C60" s="275" t="s">
        <v>168</v>
      </c>
      <c r="D60" s="294" t="str">
        <f t="shared" si="0"/>
        <v>19pp</v>
      </c>
      <c r="E60" s="333">
        <v>21</v>
      </c>
      <c r="F60" s="333">
        <v>20</v>
      </c>
      <c r="G60" s="333">
        <v>20</v>
      </c>
      <c r="H60" s="333">
        <v>19</v>
      </c>
      <c r="I60" s="9" t="s">
        <v>1033</v>
      </c>
      <c r="J60" s="295"/>
    </row>
    <row r="61" spans="1:10" x14ac:dyDescent="0.2">
      <c r="A61" s="271" t="s">
        <v>169</v>
      </c>
      <c r="B61" s="272" t="s">
        <v>170</v>
      </c>
      <c r="C61" s="275" t="s">
        <v>171</v>
      </c>
      <c r="D61" s="294" t="str">
        <f t="shared" si="0"/>
        <v>20pp</v>
      </c>
      <c r="E61" s="333">
        <v>15</v>
      </c>
      <c r="F61" s="333">
        <v>22</v>
      </c>
      <c r="G61" s="333">
        <v>19</v>
      </c>
      <c r="H61" s="333">
        <v>20</v>
      </c>
      <c r="I61" s="9" t="s">
        <v>1033</v>
      </c>
    </row>
    <row r="62" spans="1:10" x14ac:dyDescent="0.2">
      <c r="A62" s="271" t="s">
        <v>172</v>
      </c>
      <c r="B62" s="272" t="s">
        <v>173</v>
      </c>
      <c r="C62" s="275" t="s">
        <v>174</v>
      </c>
      <c r="D62" s="294" t="str">
        <f t="shared" si="0"/>
        <v>14pp</v>
      </c>
      <c r="E62" s="333">
        <v>16</v>
      </c>
      <c r="F62" s="333">
        <v>15</v>
      </c>
      <c r="G62" s="333">
        <v>12</v>
      </c>
      <c r="H62" s="333">
        <v>14</v>
      </c>
      <c r="I62" s="9" t="s">
        <v>1033</v>
      </c>
    </row>
    <row r="63" spans="1:10" x14ac:dyDescent="0.2">
      <c r="A63" s="271" t="s">
        <v>175</v>
      </c>
      <c r="B63" s="272" t="s">
        <v>176</v>
      </c>
      <c r="C63" s="275" t="s">
        <v>177</v>
      </c>
      <c r="D63" s="294" t="str">
        <f t="shared" si="0"/>
        <v>15pp</v>
      </c>
      <c r="E63" s="333">
        <v>21</v>
      </c>
      <c r="F63" s="333">
        <v>14</v>
      </c>
      <c r="G63" s="333">
        <v>12</v>
      </c>
      <c r="H63" s="333">
        <v>15</v>
      </c>
      <c r="I63" s="9" t="s">
        <v>1033</v>
      </c>
    </row>
    <row r="64" spans="1:10" x14ac:dyDescent="0.2">
      <c r="A64" s="271" t="s">
        <v>178</v>
      </c>
      <c r="B64" s="272" t="s">
        <v>179</v>
      </c>
      <c r="C64" s="275" t="s">
        <v>180</v>
      </c>
      <c r="D64" s="294" t="str">
        <f t="shared" si="0"/>
        <v>21pp</v>
      </c>
      <c r="E64" s="333">
        <v>18</v>
      </c>
      <c r="F64" s="333">
        <v>22</v>
      </c>
      <c r="G64" s="333">
        <v>21</v>
      </c>
      <c r="H64" s="333">
        <v>21</v>
      </c>
      <c r="I64" s="9" t="s">
        <v>1033</v>
      </c>
    </row>
    <row r="65" spans="1:9" x14ac:dyDescent="0.2">
      <c r="A65" s="271" t="s">
        <v>181</v>
      </c>
      <c r="B65" s="272" t="s">
        <v>182</v>
      </c>
      <c r="C65" s="275" t="s">
        <v>183</v>
      </c>
      <c r="D65" s="294" t="str">
        <f t="shared" si="0"/>
        <v>16pp</v>
      </c>
      <c r="E65" s="333" t="s">
        <v>453</v>
      </c>
      <c r="F65" s="333">
        <v>16</v>
      </c>
      <c r="G65" s="333">
        <v>19</v>
      </c>
      <c r="H65" s="333">
        <v>16</v>
      </c>
      <c r="I65" s="9" t="s">
        <v>1033</v>
      </c>
    </row>
    <row r="66" spans="1:9" x14ac:dyDescent="0.2">
      <c r="A66" s="271" t="s">
        <v>184</v>
      </c>
      <c r="B66" s="272" t="s">
        <v>185</v>
      </c>
      <c r="C66" s="275" t="s">
        <v>186</v>
      </c>
      <c r="D66" s="294" t="str">
        <f t="shared" si="0"/>
        <v>31pp</v>
      </c>
      <c r="E66" s="333" t="s">
        <v>453</v>
      </c>
      <c r="F66" s="333">
        <v>24</v>
      </c>
      <c r="G66" s="333">
        <v>23</v>
      </c>
      <c r="H66" s="333">
        <v>31</v>
      </c>
      <c r="I66" s="9" t="s">
        <v>1033</v>
      </c>
    </row>
    <row r="67" spans="1:9" x14ac:dyDescent="0.2">
      <c r="A67" s="271" t="s">
        <v>187</v>
      </c>
      <c r="B67" s="272" t="s">
        <v>188</v>
      </c>
      <c r="C67" s="275" t="s">
        <v>189</v>
      </c>
      <c r="D67" s="294" t="str">
        <f t="shared" si="0"/>
        <v>23pp</v>
      </c>
      <c r="E67" s="333">
        <v>22</v>
      </c>
      <c r="F67" s="333">
        <v>20</v>
      </c>
      <c r="G67" s="333">
        <v>18</v>
      </c>
      <c r="H67" s="333">
        <v>23</v>
      </c>
      <c r="I67" s="9" t="s">
        <v>1033</v>
      </c>
    </row>
    <row r="68" spans="1:9" x14ac:dyDescent="0.2">
      <c r="A68" s="271" t="s">
        <v>190</v>
      </c>
      <c r="B68" s="272" t="s">
        <v>191</v>
      </c>
      <c r="C68" s="275" t="s">
        <v>192</v>
      </c>
      <c r="D68" s="294" t="str">
        <f t="shared" si="0"/>
        <v>23pp</v>
      </c>
      <c r="E68" s="333">
        <v>19</v>
      </c>
      <c r="F68" s="333">
        <v>19</v>
      </c>
      <c r="G68" s="333">
        <v>22</v>
      </c>
      <c r="H68" s="333">
        <v>23</v>
      </c>
      <c r="I68" s="9" t="s">
        <v>1033</v>
      </c>
    </row>
    <row r="69" spans="1:9" x14ac:dyDescent="0.2">
      <c r="A69" s="271" t="s">
        <v>193</v>
      </c>
      <c r="B69" s="272" t="s">
        <v>194</v>
      </c>
      <c r="C69" s="275" t="s">
        <v>195</v>
      </c>
      <c r="D69" s="294" t="str">
        <f t="shared" ref="D69:D132" si="1">H69&amp;I69</f>
        <v>19pp</v>
      </c>
      <c r="E69" s="333">
        <v>22</v>
      </c>
      <c r="F69" s="333">
        <v>21</v>
      </c>
      <c r="G69" s="333">
        <v>19</v>
      </c>
      <c r="H69" s="333">
        <v>19</v>
      </c>
      <c r="I69" s="9" t="s">
        <v>1033</v>
      </c>
    </row>
    <row r="70" spans="1:9" x14ac:dyDescent="0.2">
      <c r="A70" s="271" t="s">
        <v>196</v>
      </c>
      <c r="B70" s="272" t="s">
        <v>197</v>
      </c>
      <c r="C70" s="275" t="s">
        <v>198</v>
      </c>
      <c r="D70" s="294" t="str">
        <f t="shared" si="1"/>
        <v>19pp</v>
      </c>
      <c r="E70" s="333">
        <v>18</v>
      </c>
      <c r="F70" s="333">
        <v>16</v>
      </c>
      <c r="G70" s="333">
        <v>14</v>
      </c>
      <c r="H70" s="333">
        <v>19</v>
      </c>
      <c r="I70" s="9" t="s">
        <v>1033</v>
      </c>
    </row>
    <row r="71" spans="1:9" x14ac:dyDescent="0.2">
      <c r="A71" s="271" t="s">
        <v>199</v>
      </c>
      <c r="B71" s="272" t="s">
        <v>200</v>
      </c>
      <c r="C71" s="275" t="s">
        <v>201</v>
      </c>
      <c r="D71" s="294" t="str">
        <f t="shared" si="1"/>
        <v>17pp</v>
      </c>
      <c r="E71" s="333" t="s">
        <v>453</v>
      </c>
      <c r="F71" s="333">
        <v>18</v>
      </c>
      <c r="G71" s="333">
        <v>16</v>
      </c>
      <c r="H71" s="333">
        <v>17</v>
      </c>
      <c r="I71" s="9" t="s">
        <v>1033</v>
      </c>
    </row>
    <row r="72" spans="1:9" x14ac:dyDescent="0.2">
      <c r="A72" s="271" t="s">
        <v>202</v>
      </c>
      <c r="B72" s="272" t="s">
        <v>203</v>
      </c>
      <c r="C72" s="275" t="s">
        <v>204</v>
      </c>
      <c r="D72" s="294" t="str">
        <f t="shared" si="1"/>
        <v>21pp</v>
      </c>
      <c r="E72" s="333">
        <v>22</v>
      </c>
      <c r="F72" s="333">
        <v>20</v>
      </c>
      <c r="G72" s="333">
        <v>19</v>
      </c>
      <c r="H72" s="333">
        <v>21</v>
      </c>
      <c r="I72" s="9" t="s">
        <v>1033</v>
      </c>
    </row>
    <row r="73" spans="1:9" x14ac:dyDescent="0.2">
      <c r="A73" s="271" t="s">
        <v>205</v>
      </c>
      <c r="B73" s="272" t="s">
        <v>206</v>
      </c>
      <c r="C73" s="275" t="s">
        <v>207</v>
      </c>
      <c r="D73" s="294" t="str">
        <f t="shared" si="1"/>
        <v>23pp</v>
      </c>
      <c r="E73" s="333" t="s">
        <v>453</v>
      </c>
      <c r="F73" s="333">
        <v>21</v>
      </c>
      <c r="G73" s="333">
        <v>21</v>
      </c>
      <c r="H73" s="333">
        <v>23</v>
      </c>
      <c r="I73" s="9" t="s">
        <v>1033</v>
      </c>
    </row>
    <row r="74" spans="1:9" x14ac:dyDescent="0.2">
      <c r="A74" s="271" t="s">
        <v>208</v>
      </c>
      <c r="B74" s="272" t="s">
        <v>209</v>
      </c>
      <c r="C74" s="275" t="s">
        <v>210</v>
      </c>
      <c r="D74" s="294" t="str">
        <f t="shared" si="1"/>
        <v>21pp</v>
      </c>
      <c r="E74" s="333">
        <v>22</v>
      </c>
      <c r="F74" s="333">
        <v>21</v>
      </c>
      <c r="G74" s="333">
        <v>25</v>
      </c>
      <c r="H74" s="333">
        <v>21</v>
      </c>
      <c r="I74" s="9" t="s">
        <v>1033</v>
      </c>
    </row>
    <row r="75" spans="1:9" x14ac:dyDescent="0.2">
      <c r="A75" s="271" t="s">
        <v>211</v>
      </c>
      <c r="B75" s="272" t="s">
        <v>212</v>
      </c>
      <c r="C75" s="275" t="s">
        <v>213</v>
      </c>
      <c r="D75" s="294" t="str">
        <f t="shared" si="1"/>
        <v>22pp</v>
      </c>
      <c r="E75" s="333">
        <v>24</v>
      </c>
      <c r="F75" s="333">
        <v>22</v>
      </c>
      <c r="G75" s="333">
        <v>19</v>
      </c>
      <c r="H75" s="333">
        <v>22</v>
      </c>
      <c r="I75" s="9" t="s">
        <v>1033</v>
      </c>
    </row>
    <row r="76" spans="1:9" x14ac:dyDescent="0.2">
      <c r="A76" s="271" t="s">
        <v>214</v>
      </c>
      <c r="B76" s="272" t="s">
        <v>215</v>
      </c>
      <c r="C76" s="275" t="s">
        <v>216</v>
      </c>
      <c r="D76" s="294" t="str">
        <f t="shared" si="1"/>
        <v>22pp</v>
      </c>
      <c r="E76" s="333">
        <v>23</v>
      </c>
      <c r="F76" s="333">
        <v>15</v>
      </c>
      <c r="G76" s="333">
        <v>21</v>
      </c>
      <c r="H76" s="333">
        <v>22</v>
      </c>
      <c r="I76" s="9" t="s">
        <v>1033</v>
      </c>
    </row>
    <row r="77" spans="1:9" x14ac:dyDescent="0.2">
      <c r="A77" s="271" t="s">
        <v>217</v>
      </c>
      <c r="B77" s="272" t="s">
        <v>218</v>
      </c>
      <c r="C77" s="275" t="s">
        <v>219</v>
      </c>
      <c r="D77" s="294" t="str">
        <f t="shared" si="1"/>
        <v>22pp</v>
      </c>
      <c r="E77" s="333">
        <v>23</v>
      </c>
      <c r="F77" s="333">
        <v>26</v>
      </c>
      <c r="G77" s="333">
        <v>26</v>
      </c>
      <c r="H77" s="333">
        <v>22</v>
      </c>
      <c r="I77" s="9" t="s">
        <v>1033</v>
      </c>
    </row>
    <row r="78" spans="1:9" x14ac:dyDescent="0.2">
      <c r="A78" s="271" t="s">
        <v>220</v>
      </c>
      <c r="B78" s="272" t="s">
        <v>221</v>
      </c>
      <c r="C78" s="275" t="s">
        <v>222</v>
      </c>
      <c r="D78" s="294" t="str">
        <f t="shared" si="1"/>
        <v>21pp</v>
      </c>
      <c r="E78" s="333">
        <v>25</v>
      </c>
      <c r="F78" s="333">
        <v>21</v>
      </c>
      <c r="G78" s="333">
        <v>20</v>
      </c>
      <c r="H78" s="333">
        <v>21</v>
      </c>
      <c r="I78" s="9" t="s">
        <v>1033</v>
      </c>
    </row>
    <row r="79" spans="1:9" x14ac:dyDescent="0.2">
      <c r="A79" s="271" t="s">
        <v>223</v>
      </c>
      <c r="B79" s="272" t="s">
        <v>224</v>
      </c>
      <c r="C79" s="275" t="s">
        <v>225</v>
      </c>
      <c r="D79" s="294" t="str">
        <f t="shared" si="1"/>
        <v>16pp</v>
      </c>
      <c r="E79" s="333">
        <v>20</v>
      </c>
      <c r="F79" s="333">
        <v>15</v>
      </c>
      <c r="G79" s="333">
        <v>12</v>
      </c>
      <c r="H79" s="333">
        <v>16</v>
      </c>
      <c r="I79" s="9" t="s">
        <v>1033</v>
      </c>
    </row>
    <row r="80" spans="1:9" x14ac:dyDescent="0.2">
      <c r="A80" s="271" t="s">
        <v>226</v>
      </c>
      <c r="B80" s="272" t="s">
        <v>227</v>
      </c>
      <c r="C80" s="275" t="s">
        <v>228</v>
      </c>
      <c r="D80" s="294" t="str">
        <f t="shared" si="1"/>
        <v>18pp</v>
      </c>
      <c r="E80" s="333">
        <v>22</v>
      </c>
      <c r="F80" s="333">
        <v>19</v>
      </c>
      <c r="G80" s="333">
        <v>15</v>
      </c>
      <c r="H80" s="333">
        <v>18</v>
      </c>
      <c r="I80" s="9" t="s">
        <v>1033</v>
      </c>
    </row>
    <row r="81" spans="1:9" x14ac:dyDescent="0.2">
      <c r="A81" s="271" t="s">
        <v>229</v>
      </c>
      <c r="B81" s="272" t="s">
        <v>230</v>
      </c>
      <c r="C81" s="275" t="s">
        <v>231</v>
      </c>
      <c r="D81" s="294" t="str">
        <f t="shared" si="1"/>
        <v>17pp</v>
      </c>
      <c r="E81" s="333" t="s">
        <v>453</v>
      </c>
      <c r="F81" s="333">
        <v>17</v>
      </c>
      <c r="G81" s="333">
        <v>18</v>
      </c>
      <c r="H81" s="333">
        <v>17</v>
      </c>
      <c r="I81" s="9" t="s">
        <v>1033</v>
      </c>
    </row>
    <row r="82" spans="1:9" x14ac:dyDescent="0.2">
      <c r="A82" s="271" t="s">
        <v>232</v>
      </c>
      <c r="B82" s="272" t="s">
        <v>233</v>
      </c>
      <c r="C82" s="275" t="s">
        <v>234</v>
      </c>
      <c r="D82" s="294" t="str">
        <f t="shared" si="1"/>
        <v>17pp</v>
      </c>
      <c r="E82" s="333">
        <v>20</v>
      </c>
      <c r="F82" s="333">
        <v>19</v>
      </c>
      <c r="G82" s="333">
        <v>20</v>
      </c>
      <c r="H82" s="333">
        <v>17</v>
      </c>
      <c r="I82" s="9" t="s">
        <v>1033</v>
      </c>
    </row>
    <row r="83" spans="1:9" x14ac:dyDescent="0.2">
      <c r="A83" s="271" t="s">
        <v>235</v>
      </c>
      <c r="B83" s="272" t="s">
        <v>236</v>
      </c>
      <c r="C83" s="275" t="s">
        <v>237</v>
      </c>
      <c r="D83" s="294" t="str">
        <f t="shared" si="1"/>
        <v>20pp</v>
      </c>
      <c r="E83" s="333">
        <v>21</v>
      </c>
      <c r="F83" s="333">
        <v>21</v>
      </c>
      <c r="G83" s="333">
        <v>20</v>
      </c>
      <c r="H83" s="333">
        <v>20</v>
      </c>
      <c r="I83" s="9" t="s">
        <v>1033</v>
      </c>
    </row>
    <row r="84" spans="1:9" x14ac:dyDescent="0.2">
      <c r="A84" s="271" t="s">
        <v>238</v>
      </c>
      <c r="B84" s="272" t="s">
        <v>239</v>
      </c>
      <c r="C84" s="275" t="s">
        <v>240</v>
      </c>
      <c r="D84" s="294" t="str">
        <f t="shared" si="1"/>
        <v>15pp</v>
      </c>
      <c r="E84" s="333">
        <v>16</v>
      </c>
      <c r="F84" s="333">
        <v>14</v>
      </c>
      <c r="G84" s="333">
        <v>15</v>
      </c>
      <c r="H84" s="333">
        <v>15</v>
      </c>
      <c r="I84" s="9" t="s">
        <v>1033</v>
      </c>
    </row>
    <row r="85" spans="1:9" x14ac:dyDescent="0.2">
      <c r="A85" s="271" t="s">
        <v>241</v>
      </c>
      <c r="B85" s="272" t="s">
        <v>242</v>
      </c>
      <c r="C85" s="275" t="s">
        <v>243</v>
      </c>
      <c r="D85" s="294" t="str">
        <f t="shared" si="1"/>
        <v>20pp</v>
      </c>
      <c r="E85" s="333">
        <v>20</v>
      </c>
      <c r="F85" s="333">
        <v>20</v>
      </c>
      <c r="G85" s="333">
        <v>21</v>
      </c>
      <c r="H85" s="333">
        <v>20</v>
      </c>
      <c r="I85" s="9" t="s">
        <v>1033</v>
      </c>
    </row>
    <row r="86" spans="1:9" x14ac:dyDescent="0.2">
      <c r="A86" s="271" t="s">
        <v>244</v>
      </c>
      <c r="B86" s="272" t="s">
        <v>245</v>
      </c>
      <c r="C86" s="275" t="s">
        <v>246</v>
      </c>
      <c r="D86" s="294" t="str">
        <f t="shared" si="1"/>
        <v>22pp</v>
      </c>
      <c r="E86" s="333" t="s">
        <v>453</v>
      </c>
      <c r="F86" s="333">
        <v>26</v>
      </c>
      <c r="G86" s="333">
        <v>24</v>
      </c>
      <c r="H86" s="333">
        <v>22</v>
      </c>
      <c r="I86" s="9" t="s">
        <v>1033</v>
      </c>
    </row>
    <row r="87" spans="1:9" x14ac:dyDescent="0.2">
      <c r="A87" s="271" t="s">
        <v>247</v>
      </c>
      <c r="B87" s="272" t="s">
        <v>248</v>
      </c>
      <c r="C87" s="275" t="s">
        <v>249</v>
      </c>
      <c r="D87" s="294" t="str">
        <f t="shared" si="1"/>
        <v>16pp</v>
      </c>
      <c r="E87" s="333">
        <v>19</v>
      </c>
      <c r="F87" s="333">
        <v>15</v>
      </c>
      <c r="G87" s="333">
        <v>12</v>
      </c>
      <c r="H87" s="333">
        <v>16</v>
      </c>
      <c r="I87" s="9" t="s">
        <v>1033</v>
      </c>
    </row>
    <row r="88" spans="1:9" x14ac:dyDescent="0.2">
      <c r="A88" s="271" t="s">
        <v>250</v>
      </c>
      <c r="B88" s="272" t="s">
        <v>251</v>
      </c>
      <c r="C88" s="275" t="s">
        <v>252</v>
      </c>
      <c r="D88" s="294" t="str">
        <f t="shared" si="1"/>
        <v>18pp</v>
      </c>
      <c r="E88" s="333">
        <v>20</v>
      </c>
      <c r="F88" s="333">
        <v>21</v>
      </c>
      <c r="G88" s="333">
        <v>19</v>
      </c>
      <c r="H88" s="333">
        <v>18</v>
      </c>
      <c r="I88" s="9" t="s">
        <v>1033</v>
      </c>
    </row>
    <row r="89" spans="1:9" x14ac:dyDescent="0.2">
      <c r="A89" s="271" t="s">
        <v>253</v>
      </c>
      <c r="B89" s="272" t="s">
        <v>254</v>
      </c>
      <c r="C89" s="275" t="s">
        <v>255</v>
      </c>
      <c r="D89" s="294" t="str">
        <f t="shared" si="1"/>
        <v>20pp</v>
      </c>
      <c r="E89" s="333">
        <v>20</v>
      </c>
      <c r="F89" s="333">
        <v>18</v>
      </c>
      <c r="G89" s="333">
        <v>20</v>
      </c>
      <c r="H89" s="333">
        <v>20</v>
      </c>
      <c r="I89" s="9" t="s">
        <v>1033</v>
      </c>
    </row>
    <row r="90" spans="1:9" x14ac:dyDescent="0.2">
      <c r="A90" s="271" t="s">
        <v>256</v>
      </c>
      <c r="B90" s="272" t="s">
        <v>257</v>
      </c>
      <c r="C90" s="275" t="s">
        <v>258</v>
      </c>
      <c r="D90" s="294" t="str">
        <f t="shared" si="1"/>
        <v>18pp</v>
      </c>
      <c r="E90" s="333">
        <v>21</v>
      </c>
      <c r="F90" s="333">
        <v>21</v>
      </c>
      <c r="G90" s="333">
        <v>18</v>
      </c>
      <c r="H90" s="333">
        <v>18</v>
      </c>
      <c r="I90" s="9" t="s">
        <v>1033</v>
      </c>
    </row>
    <row r="91" spans="1:9" x14ac:dyDescent="0.2">
      <c r="A91" s="271" t="s">
        <v>259</v>
      </c>
      <c r="B91" s="272" t="s">
        <v>260</v>
      </c>
      <c r="C91" s="275" t="s">
        <v>261</v>
      </c>
      <c r="D91" s="294" t="str">
        <f t="shared" si="1"/>
        <v>14pp</v>
      </c>
      <c r="E91" s="333" t="s">
        <v>453</v>
      </c>
      <c r="F91" s="333">
        <v>15</v>
      </c>
      <c r="G91" s="333">
        <v>16</v>
      </c>
      <c r="H91" s="333">
        <v>14</v>
      </c>
      <c r="I91" s="9" t="s">
        <v>1033</v>
      </c>
    </row>
    <row r="92" spans="1:9" x14ac:dyDescent="0.2">
      <c r="A92" s="271" t="s">
        <v>262</v>
      </c>
      <c r="B92" s="272" t="s">
        <v>263</v>
      </c>
      <c r="C92" s="275" t="s">
        <v>264</v>
      </c>
      <c r="D92" s="294" t="str">
        <f t="shared" si="1"/>
        <v>17pp</v>
      </c>
      <c r="E92" s="333" t="s">
        <v>453</v>
      </c>
      <c r="F92" s="333">
        <v>22</v>
      </c>
      <c r="G92" s="333">
        <v>19</v>
      </c>
      <c r="H92" s="333">
        <v>17</v>
      </c>
      <c r="I92" s="9" t="s">
        <v>1033</v>
      </c>
    </row>
    <row r="93" spans="1:9" x14ac:dyDescent="0.2">
      <c r="A93" s="271" t="s">
        <v>265</v>
      </c>
      <c r="B93" s="272" t="s">
        <v>266</v>
      </c>
      <c r="C93" s="275" t="s">
        <v>267</v>
      </c>
      <c r="D93" s="294" t="str">
        <f t="shared" si="1"/>
        <v>22pp</v>
      </c>
      <c r="E93" s="333">
        <v>23</v>
      </c>
      <c r="F93" s="333">
        <v>23</v>
      </c>
      <c r="G93" s="333">
        <v>23</v>
      </c>
      <c r="H93" s="333">
        <v>22</v>
      </c>
      <c r="I93" s="9" t="s">
        <v>1033</v>
      </c>
    </row>
    <row r="94" spans="1:9" x14ac:dyDescent="0.2">
      <c r="A94" s="271" t="s">
        <v>268</v>
      </c>
      <c r="B94" s="272" t="s">
        <v>269</v>
      </c>
      <c r="C94" s="275" t="s">
        <v>270</v>
      </c>
      <c r="D94" s="294" t="str">
        <f t="shared" si="1"/>
        <v>26pp</v>
      </c>
      <c r="E94" s="333" t="s">
        <v>453</v>
      </c>
      <c r="F94" s="333">
        <v>24</v>
      </c>
      <c r="G94" s="333">
        <v>23</v>
      </c>
      <c r="H94" s="333">
        <v>26</v>
      </c>
      <c r="I94" s="9" t="s">
        <v>1033</v>
      </c>
    </row>
    <row r="95" spans="1:9" x14ac:dyDescent="0.2">
      <c r="A95" s="271" t="s">
        <v>271</v>
      </c>
      <c r="B95" s="272" t="s">
        <v>272</v>
      </c>
      <c r="C95" s="275" t="s">
        <v>273</v>
      </c>
      <c r="D95" s="294" t="str">
        <f t="shared" si="1"/>
        <v>30pp</v>
      </c>
      <c r="E95" s="333" t="s">
        <v>453</v>
      </c>
      <c r="F95" s="333">
        <v>22</v>
      </c>
      <c r="G95" s="333">
        <v>27</v>
      </c>
      <c r="H95" s="333">
        <v>30</v>
      </c>
      <c r="I95" s="9" t="s">
        <v>1033</v>
      </c>
    </row>
    <row r="96" spans="1:9" x14ac:dyDescent="0.2">
      <c r="A96" s="271" t="s">
        <v>274</v>
      </c>
      <c r="B96" s="272" t="s">
        <v>275</v>
      </c>
      <c r="C96" s="276" t="s">
        <v>276</v>
      </c>
      <c r="D96" s="294" t="str">
        <f t="shared" si="1"/>
        <v>13pp</v>
      </c>
      <c r="E96" s="333">
        <v>10</v>
      </c>
      <c r="F96" s="333">
        <v>14</v>
      </c>
      <c r="G96" s="333">
        <v>10</v>
      </c>
      <c r="H96" s="333">
        <v>13</v>
      </c>
      <c r="I96" s="9" t="s">
        <v>1033</v>
      </c>
    </row>
    <row r="97" spans="1:9" x14ac:dyDescent="0.2">
      <c r="A97" s="271" t="s">
        <v>277</v>
      </c>
      <c r="B97" s="272" t="s">
        <v>278</v>
      </c>
      <c r="C97" s="275" t="s">
        <v>279</v>
      </c>
      <c r="D97" s="294" t="str">
        <f t="shared" si="1"/>
        <v>18pp</v>
      </c>
      <c r="E97" s="333" t="s">
        <v>453</v>
      </c>
      <c r="F97" s="333">
        <v>18</v>
      </c>
      <c r="G97" s="333">
        <v>18</v>
      </c>
      <c r="H97" s="333">
        <v>18</v>
      </c>
      <c r="I97" s="9" t="s">
        <v>1033</v>
      </c>
    </row>
    <row r="98" spans="1:9" x14ac:dyDescent="0.2">
      <c r="A98" s="271" t="s">
        <v>280</v>
      </c>
      <c r="B98" s="272" t="s">
        <v>281</v>
      </c>
      <c r="C98" s="275" t="s">
        <v>282</v>
      </c>
      <c r="D98" s="294" t="str">
        <f t="shared" si="1"/>
        <v>15pp</v>
      </c>
      <c r="E98" s="333">
        <v>23</v>
      </c>
      <c r="F98" s="333">
        <v>24</v>
      </c>
      <c r="G98" s="333">
        <v>19</v>
      </c>
      <c r="H98" s="333">
        <v>15</v>
      </c>
      <c r="I98" s="9" t="s">
        <v>1033</v>
      </c>
    </row>
    <row r="99" spans="1:9" x14ac:dyDescent="0.2">
      <c r="A99" s="271" t="s">
        <v>283</v>
      </c>
      <c r="B99" s="272" t="s">
        <v>284</v>
      </c>
      <c r="C99" s="275" t="s">
        <v>285</v>
      </c>
      <c r="D99" s="294" t="str">
        <f t="shared" si="1"/>
        <v>11pp</v>
      </c>
      <c r="E99" s="333">
        <v>13</v>
      </c>
      <c r="F99" s="333">
        <v>16</v>
      </c>
      <c r="G99" s="333">
        <v>13</v>
      </c>
      <c r="H99" s="333">
        <v>11</v>
      </c>
      <c r="I99" s="9" t="s">
        <v>1033</v>
      </c>
    </row>
    <row r="100" spans="1:9" x14ac:dyDescent="0.2">
      <c r="A100" s="271" t="s">
        <v>286</v>
      </c>
      <c r="B100" s="272" t="s">
        <v>287</v>
      </c>
      <c r="C100" s="275" t="s">
        <v>288</v>
      </c>
      <c r="D100" s="294" t="str">
        <f t="shared" si="1"/>
        <v>20pp</v>
      </c>
      <c r="E100" s="333">
        <v>20</v>
      </c>
      <c r="F100" s="333">
        <v>18</v>
      </c>
      <c r="G100" s="333">
        <v>23</v>
      </c>
      <c r="H100" s="333">
        <v>20</v>
      </c>
      <c r="I100" s="9" t="s">
        <v>1033</v>
      </c>
    </row>
    <row r="101" spans="1:9" x14ac:dyDescent="0.2">
      <c r="A101" s="271" t="s">
        <v>289</v>
      </c>
      <c r="B101" s="272" t="s">
        <v>290</v>
      </c>
      <c r="C101" s="275" t="s">
        <v>291</v>
      </c>
      <c r="D101" s="294" t="str">
        <f t="shared" si="1"/>
        <v>8pp</v>
      </c>
      <c r="E101" s="333">
        <v>16</v>
      </c>
      <c r="F101" s="333">
        <v>15</v>
      </c>
      <c r="G101" s="333">
        <v>11</v>
      </c>
      <c r="H101" s="333">
        <v>8</v>
      </c>
      <c r="I101" s="9" t="s">
        <v>1033</v>
      </c>
    </row>
    <row r="102" spans="1:9" x14ac:dyDescent="0.2">
      <c r="A102" s="271" t="s">
        <v>444</v>
      </c>
      <c r="B102" s="272" t="s">
        <v>445</v>
      </c>
      <c r="C102" s="275" t="s">
        <v>446</v>
      </c>
      <c r="D102" s="294" t="s">
        <v>453</v>
      </c>
      <c r="E102" s="333" t="s">
        <v>453</v>
      </c>
      <c r="F102" s="333" t="s">
        <v>453</v>
      </c>
      <c r="G102" s="333" t="s">
        <v>453</v>
      </c>
      <c r="H102" s="333" t="s">
        <v>453</v>
      </c>
      <c r="I102" s="9" t="s">
        <v>1033</v>
      </c>
    </row>
    <row r="103" spans="1:9" x14ac:dyDescent="0.2">
      <c r="A103" s="271" t="s">
        <v>292</v>
      </c>
      <c r="B103" s="272" t="s">
        <v>293</v>
      </c>
      <c r="C103" s="275" t="s">
        <v>294</v>
      </c>
      <c r="D103" s="294" t="str">
        <f t="shared" si="1"/>
        <v>19pp</v>
      </c>
      <c r="E103" s="333">
        <v>23</v>
      </c>
      <c r="F103" s="333">
        <v>16</v>
      </c>
      <c r="G103" s="333">
        <v>15</v>
      </c>
      <c r="H103" s="333">
        <v>19</v>
      </c>
      <c r="I103" s="9" t="s">
        <v>1033</v>
      </c>
    </row>
    <row r="104" spans="1:9" x14ac:dyDescent="0.2">
      <c r="A104" s="271" t="s">
        <v>295</v>
      </c>
      <c r="B104" s="272" t="s">
        <v>296</v>
      </c>
      <c r="C104" s="275" t="s">
        <v>297</v>
      </c>
      <c r="D104" s="294" t="str">
        <f t="shared" si="1"/>
        <v>15pp</v>
      </c>
      <c r="E104" s="333">
        <v>16</v>
      </c>
      <c r="F104" s="333">
        <v>14</v>
      </c>
      <c r="G104" s="333">
        <v>13</v>
      </c>
      <c r="H104" s="333">
        <v>15</v>
      </c>
      <c r="I104" s="9" t="s">
        <v>1033</v>
      </c>
    </row>
    <row r="105" spans="1:9" x14ac:dyDescent="0.2">
      <c r="A105" s="271" t="s">
        <v>298</v>
      </c>
      <c r="B105" s="272" t="s">
        <v>299</v>
      </c>
      <c r="C105" s="275" t="s">
        <v>300</v>
      </c>
      <c r="D105" s="294" t="str">
        <f t="shared" si="1"/>
        <v>15pp</v>
      </c>
      <c r="E105" s="333" t="s">
        <v>453</v>
      </c>
      <c r="F105" s="333">
        <v>17</v>
      </c>
      <c r="G105" s="333">
        <v>16</v>
      </c>
      <c r="H105" s="333">
        <v>15</v>
      </c>
      <c r="I105" s="9" t="s">
        <v>1033</v>
      </c>
    </row>
    <row r="106" spans="1:9" x14ac:dyDescent="0.2">
      <c r="A106" s="271" t="s">
        <v>301</v>
      </c>
      <c r="B106" s="272" t="s">
        <v>302</v>
      </c>
      <c r="C106" s="275" t="s">
        <v>303</v>
      </c>
      <c r="D106" s="294" t="str">
        <f t="shared" si="1"/>
        <v>11pp</v>
      </c>
      <c r="E106" s="333">
        <v>13</v>
      </c>
      <c r="F106" s="333">
        <v>15</v>
      </c>
      <c r="G106" s="333">
        <v>14</v>
      </c>
      <c r="H106" s="333">
        <v>11</v>
      </c>
      <c r="I106" s="9" t="s">
        <v>1033</v>
      </c>
    </row>
    <row r="107" spans="1:9" x14ac:dyDescent="0.2">
      <c r="A107" s="271" t="s">
        <v>304</v>
      </c>
      <c r="B107" s="272" t="s">
        <v>305</v>
      </c>
      <c r="C107" s="275" t="s">
        <v>306</v>
      </c>
      <c r="D107" s="294" t="str">
        <f t="shared" si="1"/>
        <v>8pp</v>
      </c>
      <c r="E107" s="333">
        <v>12</v>
      </c>
      <c r="F107" s="333">
        <v>11</v>
      </c>
      <c r="G107" s="333">
        <v>10</v>
      </c>
      <c r="H107" s="333">
        <v>8</v>
      </c>
      <c r="I107" s="9" t="s">
        <v>1033</v>
      </c>
    </row>
    <row r="108" spans="1:9" x14ac:dyDescent="0.2">
      <c r="A108" s="271" t="s">
        <v>307</v>
      </c>
      <c r="B108" s="272" t="s">
        <v>308</v>
      </c>
      <c r="C108" s="275" t="s">
        <v>309</v>
      </c>
      <c r="D108" s="294" t="str">
        <f t="shared" si="1"/>
        <v>14pp</v>
      </c>
      <c r="E108" s="333">
        <v>11</v>
      </c>
      <c r="F108" s="333">
        <v>17</v>
      </c>
      <c r="G108" s="333">
        <v>16</v>
      </c>
      <c r="H108" s="333">
        <v>14</v>
      </c>
      <c r="I108" s="9" t="s">
        <v>1033</v>
      </c>
    </row>
    <row r="109" spans="1:9" x14ac:dyDescent="0.2">
      <c r="A109" s="271" t="s">
        <v>310</v>
      </c>
      <c r="B109" s="272" t="s">
        <v>311</v>
      </c>
      <c r="C109" s="275" t="s">
        <v>312</v>
      </c>
      <c r="D109" s="294" t="str">
        <f t="shared" si="1"/>
        <v>13pp</v>
      </c>
      <c r="E109" s="333">
        <v>19</v>
      </c>
      <c r="F109" s="333">
        <v>14</v>
      </c>
      <c r="G109" s="333">
        <v>14</v>
      </c>
      <c r="H109" s="333">
        <v>13</v>
      </c>
      <c r="I109" s="9" t="s">
        <v>1033</v>
      </c>
    </row>
    <row r="110" spans="1:9" x14ac:dyDescent="0.2">
      <c r="A110" s="271" t="s">
        <v>313</v>
      </c>
      <c r="B110" s="272" t="s">
        <v>314</v>
      </c>
      <c r="C110" s="275" t="s">
        <v>315</v>
      </c>
      <c r="D110" s="294" t="str">
        <f t="shared" si="1"/>
        <v>17pp</v>
      </c>
      <c r="E110" s="333">
        <v>25</v>
      </c>
      <c r="F110" s="333">
        <v>20</v>
      </c>
      <c r="G110" s="333">
        <v>19</v>
      </c>
      <c r="H110" s="333">
        <v>17</v>
      </c>
      <c r="I110" s="9" t="s">
        <v>1033</v>
      </c>
    </row>
    <row r="111" spans="1:9" x14ac:dyDescent="0.2">
      <c r="A111" s="271" t="s">
        <v>316</v>
      </c>
      <c r="B111" s="272" t="s">
        <v>317</v>
      </c>
      <c r="C111" s="275" t="s">
        <v>318</v>
      </c>
      <c r="D111" s="294" t="str">
        <f t="shared" si="1"/>
        <v>23pp</v>
      </c>
      <c r="E111" s="333">
        <v>14</v>
      </c>
      <c r="F111" s="333">
        <v>18</v>
      </c>
      <c r="G111" s="333">
        <v>23</v>
      </c>
      <c r="H111" s="333">
        <v>23</v>
      </c>
      <c r="I111" s="9" t="s">
        <v>1033</v>
      </c>
    </row>
    <row r="112" spans="1:9" x14ac:dyDescent="0.2">
      <c r="A112" s="271" t="s">
        <v>319</v>
      </c>
      <c r="B112" s="272" t="s">
        <v>320</v>
      </c>
      <c r="C112" s="275" t="s">
        <v>321</v>
      </c>
      <c r="D112" s="294" t="str">
        <f t="shared" si="1"/>
        <v>20pp</v>
      </c>
      <c r="E112" s="333">
        <v>24</v>
      </c>
      <c r="F112" s="333">
        <v>22</v>
      </c>
      <c r="G112" s="333">
        <v>17</v>
      </c>
      <c r="H112" s="333">
        <v>20</v>
      </c>
      <c r="I112" s="9" t="s">
        <v>1033</v>
      </c>
    </row>
    <row r="113" spans="1:9" x14ac:dyDescent="0.2">
      <c r="A113" s="271" t="s">
        <v>322</v>
      </c>
      <c r="B113" s="272" t="s">
        <v>323</v>
      </c>
      <c r="C113" s="275" t="s">
        <v>324</v>
      </c>
      <c r="D113" s="294" t="str">
        <f t="shared" si="1"/>
        <v>18pp</v>
      </c>
      <c r="E113" s="333">
        <v>15</v>
      </c>
      <c r="F113" s="333">
        <v>16</v>
      </c>
      <c r="G113" s="333">
        <v>16</v>
      </c>
      <c r="H113" s="333">
        <v>18</v>
      </c>
      <c r="I113" s="9" t="s">
        <v>1033</v>
      </c>
    </row>
    <row r="114" spans="1:9" x14ac:dyDescent="0.2">
      <c r="A114" s="271" t="s">
        <v>325</v>
      </c>
      <c r="B114" s="272" t="s">
        <v>326</v>
      </c>
      <c r="C114" s="275" t="s">
        <v>327</v>
      </c>
      <c r="D114" s="294" t="str">
        <f t="shared" si="1"/>
        <v>15pp</v>
      </c>
      <c r="E114" s="333">
        <v>18</v>
      </c>
      <c r="F114" s="333">
        <v>14</v>
      </c>
      <c r="G114" s="333">
        <v>14</v>
      </c>
      <c r="H114" s="333">
        <v>15</v>
      </c>
      <c r="I114" s="9" t="s">
        <v>1033</v>
      </c>
    </row>
    <row r="115" spans="1:9" x14ac:dyDescent="0.2">
      <c r="A115" s="271" t="s">
        <v>328</v>
      </c>
      <c r="B115" s="272" t="s">
        <v>329</v>
      </c>
      <c r="C115" s="275" t="s">
        <v>330</v>
      </c>
      <c r="D115" s="294" t="s">
        <v>453</v>
      </c>
      <c r="E115" s="333" t="s">
        <v>453</v>
      </c>
      <c r="F115" s="333" t="s">
        <v>453</v>
      </c>
      <c r="G115" s="333" t="s">
        <v>453</v>
      </c>
      <c r="H115" s="333" t="s">
        <v>453</v>
      </c>
      <c r="I115" s="9" t="s">
        <v>1033</v>
      </c>
    </row>
    <row r="116" spans="1:9" x14ac:dyDescent="0.2">
      <c r="A116" s="271" t="s">
        <v>331</v>
      </c>
      <c r="B116" s="272" t="s">
        <v>332</v>
      </c>
      <c r="C116" s="275" t="s">
        <v>333</v>
      </c>
      <c r="D116" s="294" t="str">
        <f t="shared" si="1"/>
        <v>22pp</v>
      </c>
      <c r="E116" s="333">
        <v>23</v>
      </c>
      <c r="F116" s="333">
        <v>25</v>
      </c>
      <c r="G116" s="333">
        <v>23</v>
      </c>
      <c r="H116" s="333">
        <v>22</v>
      </c>
      <c r="I116" s="9" t="s">
        <v>1033</v>
      </c>
    </row>
    <row r="117" spans="1:9" x14ac:dyDescent="0.2">
      <c r="A117" s="271" t="s">
        <v>334</v>
      </c>
      <c r="B117" s="272" t="s">
        <v>335</v>
      </c>
      <c r="C117" s="275" t="s">
        <v>336</v>
      </c>
      <c r="D117" s="294" t="str">
        <f t="shared" si="1"/>
        <v>11pp</v>
      </c>
      <c r="E117" s="333">
        <v>13</v>
      </c>
      <c r="F117" s="333">
        <v>13</v>
      </c>
      <c r="G117" s="333">
        <v>13</v>
      </c>
      <c r="H117" s="333">
        <v>11</v>
      </c>
      <c r="I117" s="9" t="s">
        <v>1033</v>
      </c>
    </row>
    <row r="118" spans="1:9" x14ac:dyDescent="0.2">
      <c r="A118" s="271" t="s">
        <v>337</v>
      </c>
      <c r="B118" s="272" t="s">
        <v>338</v>
      </c>
      <c r="C118" s="275" t="s">
        <v>339</v>
      </c>
      <c r="D118" s="294" t="str">
        <f t="shared" si="1"/>
        <v>12pp</v>
      </c>
      <c r="E118" s="333">
        <v>16</v>
      </c>
      <c r="F118" s="333">
        <v>17</v>
      </c>
      <c r="G118" s="333">
        <v>14</v>
      </c>
      <c r="H118" s="333">
        <v>12</v>
      </c>
      <c r="I118" s="9" t="s">
        <v>1033</v>
      </c>
    </row>
    <row r="119" spans="1:9" x14ac:dyDescent="0.2">
      <c r="A119" s="271" t="s">
        <v>340</v>
      </c>
      <c r="B119" s="272" t="s">
        <v>341</v>
      </c>
      <c r="C119" s="275" t="s">
        <v>342</v>
      </c>
      <c r="D119" s="294" t="str">
        <f t="shared" si="1"/>
        <v>14pp</v>
      </c>
      <c r="E119" s="333">
        <v>20</v>
      </c>
      <c r="F119" s="333">
        <v>18</v>
      </c>
      <c r="G119" s="333">
        <v>24</v>
      </c>
      <c r="H119" s="333">
        <v>14</v>
      </c>
      <c r="I119" s="9" t="s">
        <v>1033</v>
      </c>
    </row>
    <row r="120" spans="1:9" x14ac:dyDescent="0.2">
      <c r="A120" s="271" t="s">
        <v>343</v>
      </c>
      <c r="B120" s="272" t="s">
        <v>344</v>
      </c>
      <c r="C120" s="275" t="s">
        <v>345</v>
      </c>
      <c r="D120" s="294" t="str">
        <f t="shared" si="1"/>
        <v>5pp</v>
      </c>
      <c r="E120" s="333">
        <v>13</v>
      </c>
      <c r="F120" s="333">
        <v>9</v>
      </c>
      <c r="G120" s="333">
        <v>7</v>
      </c>
      <c r="H120" s="333">
        <v>5</v>
      </c>
      <c r="I120" s="9" t="s">
        <v>1033</v>
      </c>
    </row>
    <row r="121" spans="1:9" x14ac:dyDescent="0.2">
      <c r="A121" s="271" t="s">
        <v>346</v>
      </c>
      <c r="B121" s="272" t="s">
        <v>347</v>
      </c>
      <c r="C121" s="275" t="s">
        <v>348</v>
      </c>
      <c r="D121" s="294" t="str">
        <f t="shared" si="1"/>
        <v>12pp</v>
      </c>
      <c r="E121" s="333" t="s">
        <v>453</v>
      </c>
      <c r="F121" s="333">
        <v>22</v>
      </c>
      <c r="G121" s="333">
        <v>13</v>
      </c>
      <c r="H121" s="333">
        <v>12</v>
      </c>
      <c r="I121" s="9" t="s">
        <v>1033</v>
      </c>
    </row>
    <row r="122" spans="1:9" x14ac:dyDescent="0.2">
      <c r="A122" s="271" t="s">
        <v>349</v>
      </c>
      <c r="B122" s="272" t="s">
        <v>350</v>
      </c>
      <c r="C122" s="275" t="s">
        <v>351</v>
      </c>
      <c r="D122" s="294" t="str">
        <f t="shared" si="1"/>
        <v>24pp</v>
      </c>
      <c r="E122" s="333">
        <v>30</v>
      </c>
      <c r="F122" s="333">
        <v>21</v>
      </c>
      <c r="G122" s="333">
        <v>22</v>
      </c>
      <c r="H122" s="333">
        <v>24</v>
      </c>
      <c r="I122" s="9" t="s">
        <v>1033</v>
      </c>
    </row>
    <row r="123" spans="1:9" x14ac:dyDescent="0.2">
      <c r="A123" s="271" t="s">
        <v>352</v>
      </c>
      <c r="B123" s="272" t="s">
        <v>353</v>
      </c>
      <c r="C123" s="275" t="s">
        <v>354</v>
      </c>
      <c r="D123" s="294" t="str">
        <f t="shared" si="1"/>
        <v>12pp</v>
      </c>
      <c r="E123" s="333">
        <v>14</v>
      </c>
      <c r="F123" s="333">
        <v>10</v>
      </c>
      <c r="G123" s="333">
        <v>10</v>
      </c>
      <c r="H123" s="333">
        <v>12</v>
      </c>
      <c r="I123" s="9" t="s">
        <v>1033</v>
      </c>
    </row>
    <row r="124" spans="1:9" x14ac:dyDescent="0.2">
      <c r="A124" s="271" t="s">
        <v>355</v>
      </c>
      <c r="B124" s="272" t="s">
        <v>356</v>
      </c>
      <c r="C124" s="275" t="s">
        <v>357</v>
      </c>
      <c r="D124" s="294" t="str">
        <f t="shared" si="1"/>
        <v>22pp</v>
      </c>
      <c r="E124" s="333">
        <v>19</v>
      </c>
      <c r="F124" s="333">
        <v>20</v>
      </c>
      <c r="G124" s="333">
        <v>22</v>
      </c>
      <c r="H124" s="333">
        <v>22</v>
      </c>
      <c r="I124" s="9" t="s">
        <v>1033</v>
      </c>
    </row>
    <row r="125" spans="1:9" x14ac:dyDescent="0.2">
      <c r="A125" s="271" t="s">
        <v>358</v>
      </c>
      <c r="B125" s="272" t="s">
        <v>359</v>
      </c>
      <c r="C125" s="275" t="s">
        <v>360</v>
      </c>
      <c r="D125" s="294" t="str">
        <f t="shared" si="1"/>
        <v>9pp</v>
      </c>
      <c r="E125" s="333">
        <v>6</v>
      </c>
      <c r="F125" s="333">
        <v>9</v>
      </c>
      <c r="G125" s="333">
        <v>11</v>
      </c>
      <c r="H125" s="333">
        <v>9</v>
      </c>
      <c r="I125" s="9" t="s">
        <v>1033</v>
      </c>
    </row>
    <row r="126" spans="1:9" x14ac:dyDescent="0.2">
      <c r="A126" s="271" t="s">
        <v>361</v>
      </c>
      <c r="B126" s="272" t="s">
        <v>362</v>
      </c>
      <c r="C126" s="275" t="s">
        <v>363</v>
      </c>
      <c r="D126" s="294" t="str">
        <f t="shared" si="1"/>
        <v>14pp</v>
      </c>
      <c r="E126" s="333">
        <v>19</v>
      </c>
      <c r="F126" s="333">
        <v>19</v>
      </c>
      <c r="G126" s="333">
        <v>12</v>
      </c>
      <c r="H126" s="333">
        <v>14</v>
      </c>
      <c r="I126" s="9" t="s">
        <v>1033</v>
      </c>
    </row>
    <row r="127" spans="1:9" x14ac:dyDescent="0.2">
      <c r="A127" s="271" t="s">
        <v>364</v>
      </c>
      <c r="B127" s="272" t="s">
        <v>365</v>
      </c>
      <c r="C127" s="275" t="s">
        <v>366</v>
      </c>
      <c r="D127" s="294" t="str">
        <f t="shared" si="1"/>
        <v>12pp</v>
      </c>
      <c r="E127" s="333">
        <v>19</v>
      </c>
      <c r="F127" s="333">
        <v>12</v>
      </c>
      <c r="G127" s="333">
        <v>16</v>
      </c>
      <c r="H127" s="333">
        <v>12</v>
      </c>
      <c r="I127" s="9" t="s">
        <v>1033</v>
      </c>
    </row>
    <row r="128" spans="1:9" x14ac:dyDescent="0.2">
      <c r="A128" s="271" t="s">
        <v>367</v>
      </c>
      <c r="B128" s="272" t="s">
        <v>368</v>
      </c>
      <c r="C128" s="275" t="s">
        <v>369</v>
      </c>
      <c r="D128" s="294" t="str">
        <f t="shared" si="1"/>
        <v>10pp</v>
      </c>
      <c r="E128" s="333">
        <v>14</v>
      </c>
      <c r="F128" s="333">
        <v>13</v>
      </c>
      <c r="G128" s="333">
        <v>12</v>
      </c>
      <c r="H128" s="333">
        <v>10</v>
      </c>
      <c r="I128" s="9" t="s">
        <v>1033</v>
      </c>
    </row>
    <row r="129" spans="1:9" x14ac:dyDescent="0.2">
      <c r="A129" s="271" t="s">
        <v>370</v>
      </c>
      <c r="B129" s="272">
        <v>11</v>
      </c>
      <c r="C129" s="275" t="s">
        <v>371</v>
      </c>
      <c r="D129" s="294" t="str">
        <f t="shared" si="1"/>
        <v>21pp</v>
      </c>
      <c r="E129" s="333">
        <v>28</v>
      </c>
      <c r="F129" s="333">
        <v>27</v>
      </c>
      <c r="G129" s="333">
        <v>27</v>
      </c>
      <c r="H129" s="333">
        <v>21</v>
      </c>
      <c r="I129" s="9" t="s">
        <v>1033</v>
      </c>
    </row>
    <row r="130" spans="1:9" x14ac:dyDescent="0.2">
      <c r="A130" s="271" t="s">
        <v>372</v>
      </c>
      <c r="B130" s="272">
        <v>12</v>
      </c>
      <c r="C130" s="275" t="s">
        <v>373</v>
      </c>
      <c r="D130" s="294" t="str">
        <f t="shared" si="1"/>
        <v>30pp</v>
      </c>
      <c r="E130" s="333">
        <v>23</v>
      </c>
      <c r="F130" s="333">
        <v>29</v>
      </c>
      <c r="G130" s="333">
        <v>28</v>
      </c>
      <c r="H130" s="333">
        <v>30</v>
      </c>
      <c r="I130" s="9" t="s">
        <v>1033</v>
      </c>
    </row>
    <row r="131" spans="1:9" x14ac:dyDescent="0.2">
      <c r="A131" s="271" t="s">
        <v>374</v>
      </c>
      <c r="B131" s="272">
        <v>16</v>
      </c>
      <c r="C131" s="275" t="s">
        <v>375</v>
      </c>
      <c r="D131" s="294" t="str">
        <f t="shared" si="1"/>
        <v>20pp</v>
      </c>
      <c r="E131" s="333">
        <v>22</v>
      </c>
      <c r="F131" s="333">
        <v>27</v>
      </c>
      <c r="G131" s="333">
        <v>23</v>
      </c>
      <c r="H131" s="333">
        <v>20</v>
      </c>
      <c r="I131" s="9" t="s">
        <v>1033</v>
      </c>
    </row>
    <row r="132" spans="1:9" x14ac:dyDescent="0.2">
      <c r="A132" s="271" t="s">
        <v>376</v>
      </c>
      <c r="B132" s="272">
        <v>17</v>
      </c>
      <c r="C132" s="275" t="s">
        <v>377</v>
      </c>
      <c r="D132" s="294" t="str">
        <f t="shared" si="1"/>
        <v>21pp</v>
      </c>
      <c r="E132" s="333">
        <v>22</v>
      </c>
      <c r="F132" s="333">
        <v>24</v>
      </c>
      <c r="G132" s="333">
        <v>20</v>
      </c>
      <c r="H132" s="333">
        <v>21</v>
      </c>
      <c r="I132" s="9" t="s">
        <v>1033</v>
      </c>
    </row>
    <row r="133" spans="1:9" x14ac:dyDescent="0.2">
      <c r="A133" s="271" t="s">
        <v>378</v>
      </c>
      <c r="B133" s="272">
        <v>18</v>
      </c>
      <c r="C133" s="275" t="s">
        <v>379</v>
      </c>
      <c r="D133" s="294" t="str">
        <f t="shared" ref="D133:D165" si="2">H133&amp;I133</f>
        <v>22pp</v>
      </c>
      <c r="E133" s="333">
        <v>23</v>
      </c>
      <c r="F133" s="333">
        <v>20</v>
      </c>
      <c r="G133" s="333">
        <v>21</v>
      </c>
      <c r="H133" s="333">
        <v>22</v>
      </c>
      <c r="I133" s="9" t="s">
        <v>1033</v>
      </c>
    </row>
    <row r="134" spans="1:9" x14ac:dyDescent="0.2">
      <c r="A134" s="271" t="s">
        <v>380</v>
      </c>
      <c r="B134" s="272">
        <v>19</v>
      </c>
      <c r="C134" s="275" t="s">
        <v>381</v>
      </c>
      <c r="D134" s="294" t="str">
        <f t="shared" si="2"/>
        <v>24pp</v>
      </c>
      <c r="E134" s="333">
        <v>23</v>
      </c>
      <c r="F134" s="333">
        <v>24</v>
      </c>
      <c r="G134" s="333">
        <v>23</v>
      </c>
      <c r="H134" s="333">
        <v>24</v>
      </c>
      <c r="I134" s="9" t="s">
        <v>1033</v>
      </c>
    </row>
    <row r="135" spans="1:9" x14ac:dyDescent="0.2">
      <c r="A135" s="271" t="s">
        <v>382</v>
      </c>
      <c r="B135" s="272">
        <v>21</v>
      </c>
      <c r="C135" s="275" t="s">
        <v>383</v>
      </c>
      <c r="D135" s="294" t="str">
        <f t="shared" si="2"/>
        <v>24pp</v>
      </c>
      <c r="E135" s="333">
        <v>27</v>
      </c>
      <c r="F135" s="333">
        <v>25</v>
      </c>
      <c r="G135" s="333">
        <v>22</v>
      </c>
      <c r="H135" s="333">
        <v>24</v>
      </c>
      <c r="I135" s="9" t="s">
        <v>1033</v>
      </c>
    </row>
    <row r="136" spans="1:9" x14ac:dyDescent="0.2">
      <c r="A136" s="271" t="s">
        <v>384</v>
      </c>
      <c r="B136" s="272">
        <v>22</v>
      </c>
      <c r="C136" s="275" t="s">
        <v>385</v>
      </c>
      <c r="D136" s="294" t="str">
        <f t="shared" si="2"/>
        <v>23pp</v>
      </c>
      <c r="E136" s="333">
        <v>27</v>
      </c>
      <c r="F136" s="333">
        <v>24</v>
      </c>
      <c r="G136" s="333">
        <v>23</v>
      </c>
      <c r="H136" s="333">
        <v>23</v>
      </c>
      <c r="I136" s="9" t="s">
        <v>1033</v>
      </c>
    </row>
    <row r="137" spans="1:9" x14ac:dyDescent="0.2">
      <c r="A137" s="271" t="s">
        <v>386</v>
      </c>
      <c r="B137" s="272">
        <v>23</v>
      </c>
      <c r="C137" s="275" t="s">
        <v>387</v>
      </c>
      <c r="D137" s="294" t="str">
        <f t="shared" si="2"/>
        <v>22pp</v>
      </c>
      <c r="E137" s="333">
        <v>22</v>
      </c>
      <c r="F137" s="333">
        <v>24</v>
      </c>
      <c r="G137" s="333">
        <v>24</v>
      </c>
      <c r="H137" s="333">
        <v>22</v>
      </c>
      <c r="I137" s="9" t="s">
        <v>1033</v>
      </c>
    </row>
    <row r="138" spans="1:9" x14ac:dyDescent="0.2">
      <c r="A138" s="271" t="s">
        <v>388</v>
      </c>
      <c r="B138" s="272">
        <v>24</v>
      </c>
      <c r="C138" s="275" t="s">
        <v>389</v>
      </c>
      <c r="D138" s="294" t="str">
        <f t="shared" si="2"/>
        <v>25pp</v>
      </c>
      <c r="E138" s="333">
        <v>27</v>
      </c>
      <c r="F138" s="333">
        <v>25</v>
      </c>
      <c r="G138" s="333">
        <v>26</v>
      </c>
      <c r="H138" s="333">
        <v>25</v>
      </c>
      <c r="I138" s="9" t="s">
        <v>1033</v>
      </c>
    </row>
    <row r="139" spans="1:9" x14ac:dyDescent="0.2">
      <c r="A139" s="271" t="s">
        <v>390</v>
      </c>
      <c r="B139" s="272">
        <v>26</v>
      </c>
      <c r="C139" s="275" t="s">
        <v>391</v>
      </c>
      <c r="D139" s="294" t="str">
        <f t="shared" si="2"/>
        <v>22pp</v>
      </c>
      <c r="E139" s="333">
        <v>25</v>
      </c>
      <c r="F139" s="333">
        <v>25</v>
      </c>
      <c r="G139" s="333">
        <v>27</v>
      </c>
      <c r="H139" s="333">
        <v>22</v>
      </c>
      <c r="I139" s="9" t="s">
        <v>1033</v>
      </c>
    </row>
    <row r="140" spans="1:9" x14ac:dyDescent="0.2">
      <c r="A140" s="271" t="s">
        <v>392</v>
      </c>
      <c r="B140" s="272">
        <v>29</v>
      </c>
      <c r="C140" s="275" t="s">
        <v>393</v>
      </c>
      <c r="D140" s="294" t="str">
        <f t="shared" si="2"/>
        <v>25pp</v>
      </c>
      <c r="E140" s="333">
        <v>28</v>
      </c>
      <c r="F140" s="333">
        <v>27</v>
      </c>
      <c r="G140" s="333">
        <v>25</v>
      </c>
      <c r="H140" s="333">
        <v>25</v>
      </c>
      <c r="I140" s="9" t="s">
        <v>1033</v>
      </c>
    </row>
    <row r="141" spans="1:9" x14ac:dyDescent="0.2">
      <c r="A141" s="271" t="s">
        <v>394</v>
      </c>
      <c r="B141" s="272">
        <v>30</v>
      </c>
      <c r="C141" s="275" t="s">
        <v>395</v>
      </c>
      <c r="D141" s="294" t="str">
        <f t="shared" si="2"/>
        <v>21pp</v>
      </c>
      <c r="E141" s="333" t="s">
        <v>453</v>
      </c>
      <c r="F141" s="333">
        <v>23</v>
      </c>
      <c r="G141" s="333">
        <v>22</v>
      </c>
      <c r="H141" s="333">
        <v>21</v>
      </c>
      <c r="I141" s="9" t="s">
        <v>1033</v>
      </c>
    </row>
    <row r="142" spans="1:9" x14ac:dyDescent="0.2">
      <c r="A142" s="271" t="s">
        <v>396</v>
      </c>
      <c r="B142" s="272">
        <v>31</v>
      </c>
      <c r="C142" s="275" t="s">
        <v>397</v>
      </c>
      <c r="D142" s="294" t="str">
        <f t="shared" si="2"/>
        <v>25pp</v>
      </c>
      <c r="E142" s="333">
        <v>23</v>
      </c>
      <c r="F142" s="333">
        <v>25</v>
      </c>
      <c r="G142" s="333">
        <v>21</v>
      </c>
      <c r="H142" s="333">
        <v>25</v>
      </c>
      <c r="I142" s="9" t="s">
        <v>1033</v>
      </c>
    </row>
    <row r="143" spans="1:9" x14ac:dyDescent="0.2">
      <c r="A143" s="271" t="s">
        <v>398</v>
      </c>
      <c r="B143" s="272">
        <v>32</v>
      </c>
      <c r="C143" s="275" t="s">
        <v>399</v>
      </c>
      <c r="D143" s="294" t="str">
        <f t="shared" si="2"/>
        <v>23pp</v>
      </c>
      <c r="E143" s="333">
        <v>25</v>
      </c>
      <c r="F143" s="333">
        <v>27</v>
      </c>
      <c r="G143" s="333">
        <v>23</v>
      </c>
      <c r="H143" s="333">
        <v>23</v>
      </c>
      <c r="I143" s="9" t="s">
        <v>1033</v>
      </c>
    </row>
    <row r="144" spans="1:9" x14ac:dyDescent="0.2">
      <c r="A144" s="271" t="s">
        <v>400</v>
      </c>
      <c r="B144" s="272">
        <v>33</v>
      </c>
      <c r="C144" s="275" t="s">
        <v>401</v>
      </c>
      <c r="D144" s="294" t="str">
        <f t="shared" si="2"/>
        <v>24pp</v>
      </c>
      <c r="E144" s="333">
        <v>30</v>
      </c>
      <c r="F144" s="333">
        <v>26</v>
      </c>
      <c r="G144" s="333">
        <v>25</v>
      </c>
      <c r="H144" s="333">
        <v>24</v>
      </c>
      <c r="I144" s="9" t="s">
        <v>1033</v>
      </c>
    </row>
    <row r="145" spans="1:9" x14ac:dyDescent="0.2">
      <c r="A145" s="271" t="s">
        <v>402</v>
      </c>
      <c r="B145" s="272">
        <v>34</v>
      </c>
      <c r="C145" s="275" t="s">
        <v>403</v>
      </c>
      <c r="D145" s="294" t="str">
        <f t="shared" si="2"/>
        <v>25pp</v>
      </c>
      <c r="E145" s="333">
        <v>25</v>
      </c>
      <c r="F145" s="333">
        <v>27</v>
      </c>
      <c r="G145" s="333">
        <v>24</v>
      </c>
      <c r="H145" s="333">
        <v>25</v>
      </c>
      <c r="I145" s="9" t="s">
        <v>1033</v>
      </c>
    </row>
    <row r="146" spans="1:9" x14ac:dyDescent="0.2">
      <c r="A146" s="271" t="s">
        <v>404</v>
      </c>
      <c r="B146" s="272">
        <v>36</v>
      </c>
      <c r="C146" s="275" t="s">
        <v>405</v>
      </c>
      <c r="D146" s="294" t="str">
        <f t="shared" si="2"/>
        <v>26pp</v>
      </c>
      <c r="E146" s="333" t="s">
        <v>453</v>
      </c>
      <c r="F146" s="333">
        <v>25</v>
      </c>
      <c r="G146" s="333">
        <v>24</v>
      </c>
      <c r="H146" s="333">
        <v>26</v>
      </c>
      <c r="I146" s="9" t="s">
        <v>1033</v>
      </c>
    </row>
    <row r="147" spans="1:9" x14ac:dyDescent="0.2">
      <c r="A147" s="271" t="s">
        <v>406</v>
      </c>
      <c r="B147" s="272">
        <v>37</v>
      </c>
      <c r="C147" s="275" t="s">
        <v>407</v>
      </c>
      <c r="D147" s="294" t="str">
        <f t="shared" si="2"/>
        <v>21pp</v>
      </c>
      <c r="E147" s="333">
        <v>27</v>
      </c>
      <c r="F147" s="333">
        <v>25</v>
      </c>
      <c r="G147" s="333">
        <v>25</v>
      </c>
      <c r="H147" s="333">
        <v>21</v>
      </c>
      <c r="I147" s="9" t="s">
        <v>1033</v>
      </c>
    </row>
    <row r="148" spans="1:9" x14ac:dyDescent="0.2">
      <c r="A148" s="271" t="s">
        <v>408</v>
      </c>
      <c r="B148" s="272">
        <v>38</v>
      </c>
      <c r="C148" s="275" t="s">
        <v>409</v>
      </c>
      <c r="D148" s="294" t="str">
        <f t="shared" si="2"/>
        <v>22pp</v>
      </c>
      <c r="E148" s="333">
        <v>25</v>
      </c>
      <c r="F148" s="333">
        <v>26</v>
      </c>
      <c r="G148" s="333">
        <v>23</v>
      </c>
      <c r="H148" s="333">
        <v>22</v>
      </c>
      <c r="I148" s="9" t="s">
        <v>1033</v>
      </c>
    </row>
    <row r="149" spans="1:9" x14ac:dyDescent="0.2">
      <c r="A149" s="271" t="s">
        <v>410</v>
      </c>
      <c r="B149" s="272">
        <v>40</v>
      </c>
      <c r="C149" s="275" t="s">
        <v>411</v>
      </c>
      <c r="D149" s="294" t="str">
        <f t="shared" si="2"/>
        <v>23pp</v>
      </c>
      <c r="E149" s="333">
        <v>23</v>
      </c>
      <c r="F149" s="333">
        <v>26</v>
      </c>
      <c r="G149" s="333">
        <v>21</v>
      </c>
      <c r="H149" s="333">
        <v>23</v>
      </c>
      <c r="I149" s="9" t="s">
        <v>1033</v>
      </c>
    </row>
    <row r="150" spans="1:9" x14ac:dyDescent="0.2">
      <c r="A150" s="271" t="s">
        <v>412</v>
      </c>
      <c r="B150" s="272">
        <v>41</v>
      </c>
      <c r="C150" s="275" t="s">
        <v>413</v>
      </c>
      <c r="D150" s="294" t="str">
        <f t="shared" si="2"/>
        <v>23pp</v>
      </c>
      <c r="E150" s="333">
        <v>26</v>
      </c>
      <c r="F150" s="333">
        <v>23</v>
      </c>
      <c r="G150" s="333">
        <v>25</v>
      </c>
      <c r="H150" s="333">
        <v>23</v>
      </c>
      <c r="I150" s="9" t="s">
        <v>1033</v>
      </c>
    </row>
    <row r="151" spans="1:9" x14ac:dyDescent="0.2">
      <c r="A151" s="271" t="s">
        <v>414</v>
      </c>
      <c r="B151" s="272">
        <v>42</v>
      </c>
      <c r="C151" s="275" t="s">
        <v>415</v>
      </c>
      <c r="D151" s="294" t="str">
        <f t="shared" si="2"/>
        <v>22pp</v>
      </c>
      <c r="E151" s="333">
        <v>24</v>
      </c>
      <c r="F151" s="333">
        <v>24</v>
      </c>
      <c r="G151" s="333">
        <v>27</v>
      </c>
      <c r="H151" s="333">
        <v>22</v>
      </c>
      <c r="I151" s="9" t="s">
        <v>1033</v>
      </c>
    </row>
    <row r="152" spans="1:9" x14ac:dyDescent="0.2">
      <c r="A152" s="271" t="s">
        <v>416</v>
      </c>
      <c r="B152" s="272">
        <v>43</v>
      </c>
      <c r="C152" s="275" t="s">
        <v>417</v>
      </c>
      <c r="D152" s="294" t="str">
        <f t="shared" si="2"/>
        <v>25pp</v>
      </c>
      <c r="E152" s="333">
        <v>29</v>
      </c>
      <c r="F152" s="333">
        <v>28</v>
      </c>
      <c r="G152" s="333">
        <v>28</v>
      </c>
      <c r="H152" s="333">
        <v>25</v>
      </c>
      <c r="I152" s="9" t="s">
        <v>1033</v>
      </c>
    </row>
    <row r="153" spans="1:9" x14ac:dyDescent="0.2">
      <c r="A153" s="271" t="s">
        <v>418</v>
      </c>
      <c r="B153" s="272">
        <v>44</v>
      </c>
      <c r="C153" s="275" t="s">
        <v>419</v>
      </c>
      <c r="D153" s="294" t="str">
        <f t="shared" si="2"/>
        <v>25pp</v>
      </c>
      <c r="E153" s="333">
        <v>26</v>
      </c>
      <c r="F153" s="333">
        <v>26</v>
      </c>
      <c r="G153" s="333">
        <v>23</v>
      </c>
      <c r="H153" s="333">
        <v>25</v>
      </c>
      <c r="I153" s="9" t="s">
        <v>1033</v>
      </c>
    </row>
    <row r="154" spans="1:9" x14ac:dyDescent="0.2">
      <c r="A154" s="271" t="s">
        <v>420</v>
      </c>
      <c r="B154" s="272">
        <v>45</v>
      </c>
      <c r="C154" s="275" t="s">
        <v>421</v>
      </c>
      <c r="D154" s="294" t="str">
        <f t="shared" si="2"/>
        <v>23pp</v>
      </c>
      <c r="E154" s="333">
        <v>25</v>
      </c>
      <c r="F154" s="333">
        <v>28</v>
      </c>
      <c r="G154" s="333">
        <v>21</v>
      </c>
      <c r="H154" s="333">
        <v>23</v>
      </c>
      <c r="I154" s="9" t="s">
        <v>1033</v>
      </c>
    </row>
    <row r="155" spans="1:9" x14ac:dyDescent="0.2">
      <c r="A155" s="271" t="s">
        <v>422</v>
      </c>
      <c r="B155" s="272">
        <v>47</v>
      </c>
      <c r="C155" s="277" t="s">
        <v>423</v>
      </c>
      <c r="D155" s="294" t="str">
        <f t="shared" si="2"/>
        <v>27pp</v>
      </c>
      <c r="E155" s="333">
        <v>32</v>
      </c>
      <c r="F155" s="333">
        <v>26</v>
      </c>
      <c r="G155" s="333">
        <v>27</v>
      </c>
      <c r="H155" s="333">
        <v>27</v>
      </c>
      <c r="I155" s="9" t="s">
        <v>1033</v>
      </c>
    </row>
    <row r="156" spans="1:9" x14ac:dyDescent="0.2">
      <c r="A156" s="278" t="s">
        <v>489</v>
      </c>
      <c r="B156" s="278"/>
      <c r="C156" s="279" t="s">
        <v>428</v>
      </c>
      <c r="D156" s="294" t="str">
        <f t="shared" si="2"/>
        <v>20pp</v>
      </c>
      <c r="E156" s="333">
        <v>22</v>
      </c>
      <c r="F156" s="333">
        <v>22</v>
      </c>
      <c r="G156" s="333">
        <v>20</v>
      </c>
      <c r="H156" s="333">
        <v>20</v>
      </c>
      <c r="I156" s="9" t="s">
        <v>1033</v>
      </c>
    </row>
    <row r="157" spans="1:9" x14ac:dyDescent="0.2">
      <c r="A157" s="278" t="s">
        <v>490</v>
      </c>
      <c r="B157" s="278"/>
      <c r="C157" s="279" t="s">
        <v>429</v>
      </c>
      <c r="D157" s="294" t="str">
        <f t="shared" si="2"/>
        <v>19pp</v>
      </c>
      <c r="E157" s="333">
        <v>22</v>
      </c>
      <c r="F157" s="333">
        <v>21</v>
      </c>
      <c r="G157" s="333">
        <v>19</v>
      </c>
      <c r="H157" s="333">
        <v>19</v>
      </c>
      <c r="I157" s="9" t="s">
        <v>1033</v>
      </c>
    </row>
    <row r="158" spans="1:9" x14ac:dyDescent="0.2">
      <c r="A158" s="278" t="s">
        <v>491</v>
      </c>
      <c r="B158" s="278"/>
      <c r="C158" s="279" t="s">
        <v>734</v>
      </c>
      <c r="D158" s="294" t="str">
        <f t="shared" si="2"/>
        <v>22pp</v>
      </c>
      <c r="E158" s="333">
        <v>24</v>
      </c>
      <c r="F158" s="333">
        <v>21</v>
      </c>
      <c r="G158" s="333">
        <v>22</v>
      </c>
      <c r="H158" s="333">
        <v>22</v>
      </c>
      <c r="I158" s="9" t="s">
        <v>1033</v>
      </c>
    </row>
    <row r="159" spans="1:9" x14ac:dyDescent="0.2">
      <c r="A159" s="278" t="s">
        <v>492</v>
      </c>
      <c r="B159" s="278"/>
      <c r="C159" s="279" t="s">
        <v>431</v>
      </c>
      <c r="D159" s="294" t="str">
        <f t="shared" si="2"/>
        <v>22pp</v>
      </c>
      <c r="E159" s="333">
        <v>24</v>
      </c>
      <c r="F159" s="333">
        <v>23</v>
      </c>
      <c r="G159" s="333">
        <v>22</v>
      </c>
      <c r="H159" s="333">
        <v>22</v>
      </c>
      <c r="I159" s="9" t="s">
        <v>1033</v>
      </c>
    </row>
    <row r="160" spans="1:9" x14ac:dyDescent="0.2">
      <c r="A160" s="278" t="s">
        <v>493</v>
      </c>
      <c r="B160" s="278"/>
      <c r="C160" s="279" t="s">
        <v>432</v>
      </c>
      <c r="D160" s="294" t="str">
        <f t="shared" si="2"/>
        <v>19pp</v>
      </c>
      <c r="E160" s="333">
        <v>23</v>
      </c>
      <c r="F160" s="333">
        <v>18</v>
      </c>
      <c r="G160" s="333">
        <v>19</v>
      </c>
      <c r="H160" s="333">
        <v>19</v>
      </c>
      <c r="I160" s="9" t="s">
        <v>1033</v>
      </c>
    </row>
    <row r="161" spans="1:14" x14ac:dyDescent="0.2">
      <c r="A161" s="278" t="s">
        <v>494</v>
      </c>
      <c r="B161" s="278"/>
      <c r="C161" s="279" t="s">
        <v>735</v>
      </c>
      <c r="D161" s="294" t="str">
        <f t="shared" si="2"/>
        <v>23pp</v>
      </c>
      <c r="E161" s="333">
        <v>25</v>
      </c>
      <c r="F161" s="333">
        <v>24</v>
      </c>
      <c r="G161" s="333">
        <v>23</v>
      </c>
      <c r="H161" s="333">
        <v>23</v>
      </c>
      <c r="I161" s="9" t="s">
        <v>1033</v>
      </c>
    </row>
    <row r="162" spans="1:14" x14ac:dyDescent="0.2">
      <c r="A162" s="278" t="s">
        <v>495</v>
      </c>
      <c r="B162" s="278"/>
      <c r="C162" s="279" t="s">
        <v>427</v>
      </c>
      <c r="D162" s="294" t="str">
        <f t="shared" si="2"/>
        <v>13pp</v>
      </c>
      <c r="E162" s="333">
        <v>16</v>
      </c>
      <c r="F162" s="333">
        <v>15</v>
      </c>
      <c r="G162" s="333">
        <v>14</v>
      </c>
      <c r="H162" s="333">
        <v>13</v>
      </c>
      <c r="I162" s="9" t="s">
        <v>1033</v>
      </c>
    </row>
    <row r="163" spans="1:14" x14ac:dyDescent="0.2">
      <c r="A163" s="278" t="s">
        <v>496</v>
      </c>
      <c r="B163" s="278"/>
      <c r="C163" s="279" t="s">
        <v>426</v>
      </c>
      <c r="D163" s="294" t="str">
        <f t="shared" si="2"/>
        <v>24pp</v>
      </c>
      <c r="E163" s="333">
        <v>25</v>
      </c>
      <c r="F163" s="333">
        <v>26</v>
      </c>
      <c r="G163" s="333">
        <v>25</v>
      </c>
      <c r="H163" s="333">
        <v>24</v>
      </c>
      <c r="I163" s="9" t="s">
        <v>1033</v>
      </c>
    </row>
    <row r="164" spans="1:14" x14ac:dyDescent="0.2">
      <c r="A164" s="278" t="s">
        <v>497</v>
      </c>
      <c r="B164" s="278"/>
      <c r="C164" s="279" t="s">
        <v>433</v>
      </c>
      <c r="D164" s="294" t="str">
        <f t="shared" si="2"/>
        <v>23pp</v>
      </c>
      <c r="E164" s="333">
        <v>23</v>
      </c>
      <c r="F164" s="333">
        <v>23</v>
      </c>
      <c r="G164" s="333">
        <v>23</v>
      </c>
      <c r="H164" s="333">
        <v>23</v>
      </c>
      <c r="I164" s="9" t="s">
        <v>1033</v>
      </c>
    </row>
    <row r="165" spans="1:14" s="282" customFormat="1" x14ac:dyDescent="0.2">
      <c r="A165" s="280" t="s">
        <v>498</v>
      </c>
      <c r="B165" s="280"/>
      <c r="C165" s="281" t="s">
        <v>424</v>
      </c>
      <c r="D165" s="294" t="str">
        <f t="shared" si="2"/>
        <v>19pp</v>
      </c>
      <c r="E165" s="337">
        <v>21</v>
      </c>
      <c r="F165" s="337">
        <v>20</v>
      </c>
      <c r="G165" s="337">
        <v>19</v>
      </c>
      <c r="H165" s="337">
        <v>19</v>
      </c>
      <c r="I165" s="9" t="s">
        <v>1033</v>
      </c>
    </row>
    <row r="166" spans="1:14" s="282" customFormat="1" x14ac:dyDescent="0.2">
      <c r="A166" s="303"/>
      <c r="B166" s="303"/>
      <c r="C166" s="304"/>
      <c r="D166" s="305"/>
      <c r="E166" s="306"/>
      <c r="F166" s="306"/>
      <c r="G166" s="306"/>
      <c r="H166" s="306"/>
    </row>
    <row r="167" spans="1:14" x14ac:dyDescent="0.2">
      <c r="A167" s="307" t="s">
        <v>499</v>
      </c>
      <c r="B167" s="297"/>
      <c r="C167" s="297"/>
      <c r="D167" s="298"/>
      <c r="E167" s="299"/>
      <c r="F167" s="299"/>
      <c r="G167" s="299"/>
      <c r="H167" s="299"/>
      <c r="I167" s="299"/>
      <c r="J167" s="299"/>
      <c r="K167" s="299"/>
      <c r="L167" s="299"/>
      <c r="M167" s="299"/>
      <c r="N167" s="299"/>
    </row>
    <row r="168" spans="1:14" x14ac:dyDescent="0.2">
      <c r="A168" s="308" t="s">
        <v>500</v>
      </c>
      <c r="B168" s="301"/>
      <c r="C168" s="301"/>
      <c r="D168" s="301"/>
      <c r="E168" s="301"/>
      <c r="F168" s="301"/>
      <c r="G168" s="301"/>
      <c r="H168" s="301"/>
      <c r="I168" s="301"/>
      <c r="J168" s="299"/>
      <c r="K168" s="299"/>
      <c r="L168" s="299"/>
      <c r="M168" s="299"/>
      <c r="N168" s="299"/>
    </row>
    <row r="169" spans="1:14" x14ac:dyDescent="0.2">
      <c r="A169" s="308" t="s">
        <v>823</v>
      </c>
      <c r="B169" s="301"/>
      <c r="C169" s="301"/>
      <c r="D169" s="301"/>
      <c r="E169" s="301"/>
      <c r="F169" s="301"/>
      <c r="G169" s="301"/>
      <c r="H169" s="301"/>
      <c r="I169" s="301"/>
      <c r="J169" s="299"/>
      <c r="K169" s="299"/>
      <c r="L169" s="299"/>
      <c r="M169" s="299"/>
      <c r="N169" s="300"/>
    </row>
    <row r="170" spans="1:14" x14ac:dyDescent="0.2">
      <c r="A170" s="308" t="s">
        <v>501</v>
      </c>
      <c r="B170" s="301"/>
      <c r="C170" s="301"/>
      <c r="D170" s="301"/>
      <c r="E170" s="301"/>
      <c r="F170" s="301"/>
      <c r="G170" s="301"/>
      <c r="H170" s="301"/>
      <c r="I170" s="301"/>
      <c r="J170" s="299"/>
      <c r="K170" s="299"/>
      <c r="L170" s="299"/>
      <c r="M170" s="299"/>
      <c r="N170" s="299"/>
    </row>
    <row r="171" spans="1:14" x14ac:dyDescent="0.2">
      <c r="A171" s="308" t="s">
        <v>502</v>
      </c>
      <c r="B171" s="301"/>
      <c r="C171" s="301"/>
      <c r="D171" s="301"/>
      <c r="E171" s="301"/>
      <c r="F171" s="301"/>
      <c r="G171" s="301"/>
      <c r="H171" s="301"/>
      <c r="I171" s="301"/>
      <c r="J171" s="299"/>
      <c r="K171" s="299"/>
      <c r="L171" s="299"/>
      <c r="M171" s="299"/>
      <c r="N171" s="299"/>
    </row>
    <row r="172" spans="1:14" x14ac:dyDescent="0.2">
      <c r="A172" s="309" t="s">
        <v>503</v>
      </c>
      <c r="B172" s="299"/>
      <c r="C172" s="299"/>
      <c r="D172" s="299"/>
      <c r="E172" s="299"/>
      <c r="F172" s="299"/>
      <c r="G172" s="299"/>
      <c r="H172" s="299"/>
      <c r="I172" s="299"/>
      <c r="J172" s="299"/>
      <c r="K172" s="299"/>
      <c r="L172" s="299"/>
      <c r="M172" s="301"/>
      <c r="N172" s="299"/>
    </row>
    <row r="173" spans="1:14" x14ac:dyDescent="0.2">
      <c r="A173" s="310"/>
      <c r="B173" s="301"/>
      <c r="C173" s="301"/>
      <c r="D173" s="302"/>
      <c r="E173" s="301"/>
      <c r="F173" s="301"/>
      <c r="G173" s="301"/>
      <c r="H173" s="301"/>
      <c r="I173" s="301"/>
      <c r="J173" s="301"/>
      <c r="K173" s="301"/>
      <c r="L173" s="301"/>
      <c r="M173" s="299"/>
      <c r="N173" s="301"/>
    </row>
    <row r="174" spans="1:14" x14ac:dyDescent="0.2">
      <c r="A174" s="335" t="s">
        <v>826</v>
      </c>
      <c r="C174" s="302"/>
      <c r="D174" s="301"/>
      <c r="E174" s="299"/>
      <c r="F174" s="299"/>
      <c r="G174" s="299"/>
      <c r="H174" s="299"/>
      <c r="I174" s="299"/>
      <c r="J174" s="299"/>
      <c r="K174" s="299"/>
      <c r="L174" s="299"/>
      <c r="M174" s="301"/>
      <c r="N174" s="301"/>
    </row>
    <row r="175" spans="1:14" x14ac:dyDescent="0.2">
      <c r="A175" s="308"/>
      <c r="B175" s="300"/>
      <c r="C175" s="300"/>
      <c r="D175" s="302"/>
      <c r="E175" s="301"/>
      <c r="F175" s="301"/>
      <c r="G175" s="301"/>
      <c r="H175" s="301"/>
      <c r="I175" s="301"/>
      <c r="J175" s="301"/>
      <c r="K175" s="301"/>
      <c r="L175" s="301"/>
      <c r="M175" s="301"/>
      <c r="N175" s="301"/>
    </row>
    <row r="176" spans="1:14" x14ac:dyDescent="0.2">
      <c r="A176" s="311"/>
      <c r="B176" s="302"/>
      <c r="C176" s="302"/>
      <c r="D176" s="301"/>
      <c r="E176" s="301"/>
      <c r="F176" s="301"/>
      <c r="G176" s="301"/>
      <c r="H176" s="301"/>
      <c r="I176" s="301"/>
      <c r="J176" s="301"/>
      <c r="K176" s="301"/>
      <c r="L176" s="301"/>
      <c r="M176" s="301"/>
      <c r="N176" s="301"/>
    </row>
    <row r="177" spans="1:1" x14ac:dyDescent="0.2">
      <c r="A177" s="291"/>
    </row>
    <row r="178" spans="1:1" x14ac:dyDescent="0.2">
      <c r="A178" s="291"/>
    </row>
    <row r="179" spans="1:1" x14ac:dyDescent="0.2">
      <c r="A179" s="283"/>
    </row>
  </sheetData>
  <mergeCells count="1">
    <mergeCell ref="E2:H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FF00"/>
  </sheetPr>
  <dimension ref="A1:L179"/>
  <sheetViews>
    <sheetView zoomScale="90" zoomScaleNormal="90" workbookViewId="0">
      <selection activeCell="E56" sqref="E56"/>
    </sheetView>
  </sheetViews>
  <sheetFormatPr defaultRowHeight="12.75" x14ac:dyDescent="0.2"/>
  <cols>
    <col min="1" max="1" width="10.21875" style="9" bestFit="1" customWidth="1"/>
    <col min="2" max="2" width="8.88671875" style="9"/>
    <col min="3" max="3" width="34.88671875" style="9" bestFit="1" customWidth="1"/>
    <col min="4" max="6" width="8.88671875" style="9"/>
    <col min="7" max="7" width="6.77734375" style="9" bestFit="1" customWidth="1"/>
    <col min="8" max="8" width="8.6640625" style="9" customWidth="1"/>
    <col min="9" max="9" width="6.77734375" style="9" bestFit="1" customWidth="1"/>
    <col min="10" max="16384" width="8.88671875" style="9"/>
  </cols>
  <sheetData>
    <row r="1" spans="1:10" ht="15.75" x14ac:dyDescent="0.25">
      <c r="A1" s="270" t="s">
        <v>527</v>
      </c>
    </row>
    <row r="2" spans="1:10" ht="15.75" x14ac:dyDescent="0.25">
      <c r="A2" s="270"/>
      <c r="E2" s="575" t="s">
        <v>737</v>
      </c>
      <c r="F2" s="575"/>
      <c r="G2" s="575"/>
      <c r="H2" s="575"/>
      <c r="I2" s="575"/>
    </row>
    <row r="3" spans="1:10" ht="38.25" x14ac:dyDescent="0.2">
      <c r="A3" s="2" t="s">
        <v>0</v>
      </c>
      <c r="B3" s="14" t="s">
        <v>1</v>
      </c>
      <c r="C3" s="17" t="s">
        <v>2</v>
      </c>
      <c r="D3" s="17" t="s">
        <v>3</v>
      </c>
      <c r="E3" s="17" t="s">
        <v>437</v>
      </c>
      <c r="F3" s="17" t="s">
        <v>438</v>
      </c>
      <c r="G3" s="2" t="s">
        <v>439</v>
      </c>
      <c r="H3" s="14" t="s">
        <v>440</v>
      </c>
      <c r="I3" s="2" t="s">
        <v>441</v>
      </c>
    </row>
    <row r="4" spans="1:10" x14ac:dyDescent="0.2">
      <c r="A4" s="271" t="s">
        <v>4</v>
      </c>
      <c r="B4" s="272" t="s">
        <v>5</v>
      </c>
      <c r="C4" s="273" t="s">
        <v>6</v>
      </c>
      <c r="D4" s="294" t="str">
        <f>I4&amp;J4</f>
        <v>30pp</v>
      </c>
      <c r="E4" s="333">
        <v>29</v>
      </c>
      <c r="F4" s="333">
        <v>30</v>
      </c>
      <c r="G4" s="333">
        <v>33</v>
      </c>
      <c r="H4" s="333">
        <v>29</v>
      </c>
      <c r="I4" s="333">
        <v>30</v>
      </c>
      <c r="J4" s="9" t="s">
        <v>1033</v>
      </c>
    </row>
    <row r="5" spans="1:10" x14ac:dyDescent="0.2">
      <c r="A5" s="271" t="s">
        <v>7</v>
      </c>
      <c r="B5" s="272" t="s">
        <v>8</v>
      </c>
      <c r="C5" s="275" t="s">
        <v>9</v>
      </c>
      <c r="D5" s="294" t="str">
        <f t="shared" ref="D5:D68" si="0">I5&amp;J5</f>
        <v>28pp</v>
      </c>
      <c r="E5" s="333">
        <v>22</v>
      </c>
      <c r="F5" s="333">
        <v>23</v>
      </c>
      <c r="G5" s="333">
        <v>24</v>
      </c>
      <c r="H5" s="333">
        <v>19</v>
      </c>
      <c r="I5" s="333">
        <v>28</v>
      </c>
      <c r="J5" s="9" t="s">
        <v>1033</v>
      </c>
    </row>
    <row r="6" spans="1:10" x14ac:dyDescent="0.2">
      <c r="A6" s="271" t="s">
        <v>10</v>
      </c>
      <c r="B6" s="272" t="s">
        <v>11</v>
      </c>
      <c r="C6" s="275" t="s">
        <v>12</v>
      </c>
      <c r="D6" s="294" t="str">
        <f t="shared" si="0"/>
        <v>29pp</v>
      </c>
      <c r="E6" s="333">
        <v>30</v>
      </c>
      <c r="F6" s="333">
        <v>29</v>
      </c>
      <c r="G6" s="333">
        <v>28</v>
      </c>
      <c r="H6" s="333">
        <v>31</v>
      </c>
      <c r="I6" s="333">
        <v>29</v>
      </c>
      <c r="J6" s="9" t="s">
        <v>1033</v>
      </c>
    </row>
    <row r="7" spans="1:10" x14ac:dyDescent="0.2">
      <c r="A7" s="271" t="s">
        <v>13</v>
      </c>
      <c r="B7" s="272" t="s">
        <v>14</v>
      </c>
      <c r="C7" s="275" t="s">
        <v>15</v>
      </c>
      <c r="D7" s="294" t="str">
        <f t="shared" si="0"/>
        <v>32pp</v>
      </c>
      <c r="E7" s="333">
        <v>37</v>
      </c>
      <c r="F7" s="333">
        <v>39</v>
      </c>
      <c r="G7" s="333">
        <v>35</v>
      </c>
      <c r="H7" s="333">
        <v>37</v>
      </c>
      <c r="I7" s="333">
        <v>32</v>
      </c>
      <c r="J7" s="9" t="s">
        <v>1033</v>
      </c>
    </row>
    <row r="8" spans="1:10" x14ac:dyDescent="0.2">
      <c r="A8" s="271" t="s">
        <v>16</v>
      </c>
      <c r="B8" s="272" t="s">
        <v>17</v>
      </c>
      <c r="C8" s="275" t="s">
        <v>18</v>
      </c>
      <c r="D8" s="294" t="str">
        <f t="shared" si="0"/>
        <v>27pp</v>
      </c>
      <c r="E8" s="333">
        <v>32</v>
      </c>
      <c r="F8" s="333">
        <v>24</v>
      </c>
      <c r="G8" s="333">
        <v>31</v>
      </c>
      <c r="H8" s="333">
        <v>34</v>
      </c>
      <c r="I8" s="333">
        <v>27</v>
      </c>
      <c r="J8" s="9" t="s">
        <v>1033</v>
      </c>
    </row>
    <row r="9" spans="1:10" x14ac:dyDescent="0.2">
      <c r="A9" s="271" t="s">
        <v>19</v>
      </c>
      <c r="B9" s="272" t="s">
        <v>20</v>
      </c>
      <c r="C9" s="275" t="s">
        <v>21</v>
      </c>
      <c r="D9" s="294" t="str">
        <f t="shared" si="0"/>
        <v>26pp</v>
      </c>
      <c r="E9" s="333">
        <v>27</v>
      </c>
      <c r="F9" s="333">
        <v>28</v>
      </c>
      <c r="G9" s="333">
        <v>29</v>
      </c>
      <c r="H9" s="333">
        <v>32</v>
      </c>
      <c r="I9" s="333">
        <v>26</v>
      </c>
      <c r="J9" s="9" t="s">
        <v>1033</v>
      </c>
    </row>
    <row r="10" spans="1:10" x14ac:dyDescent="0.2">
      <c r="A10" s="271" t="s">
        <v>22</v>
      </c>
      <c r="B10" s="272" t="s">
        <v>23</v>
      </c>
      <c r="C10" s="275" t="s">
        <v>24</v>
      </c>
      <c r="D10" s="294" t="str">
        <f t="shared" si="0"/>
        <v>34pp</v>
      </c>
      <c r="E10" s="333">
        <v>36</v>
      </c>
      <c r="F10" s="333">
        <v>37</v>
      </c>
      <c r="G10" s="333">
        <v>38</v>
      </c>
      <c r="H10" s="333">
        <v>41</v>
      </c>
      <c r="I10" s="333">
        <v>34</v>
      </c>
      <c r="J10" s="9" t="s">
        <v>1033</v>
      </c>
    </row>
    <row r="11" spans="1:10" x14ac:dyDescent="0.2">
      <c r="A11" s="271" t="s">
        <v>25</v>
      </c>
      <c r="B11" s="272" t="s">
        <v>26</v>
      </c>
      <c r="C11" s="275" t="s">
        <v>27</v>
      </c>
      <c r="D11" s="294" t="str">
        <f t="shared" si="0"/>
        <v>25pp</v>
      </c>
      <c r="E11" s="333">
        <v>24</v>
      </c>
      <c r="F11" s="333">
        <v>26</v>
      </c>
      <c r="G11" s="333">
        <v>22</v>
      </c>
      <c r="H11" s="333">
        <v>21</v>
      </c>
      <c r="I11" s="333">
        <v>25</v>
      </c>
      <c r="J11" s="9" t="s">
        <v>1033</v>
      </c>
    </row>
    <row r="12" spans="1:10" x14ac:dyDescent="0.2">
      <c r="A12" s="271" t="s">
        <v>28</v>
      </c>
      <c r="B12" s="272" t="s">
        <v>29</v>
      </c>
      <c r="C12" s="275" t="s">
        <v>30</v>
      </c>
      <c r="D12" s="294" t="str">
        <f t="shared" si="0"/>
        <v>26pp</v>
      </c>
      <c r="E12" s="333">
        <v>25</v>
      </c>
      <c r="F12" s="333">
        <v>25</v>
      </c>
      <c r="G12" s="333">
        <v>25</v>
      </c>
      <c r="H12" s="333">
        <v>21</v>
      </c>
      <c r="I12" s="333">
        <v>26</v>
      </c>
      <c r="J12" s="9" t="s">
        <v>1033</v>
      </c>
    </row>
    <row r="13" spans="1:10" x14ac:dyDescent="0.2">
      <c r="A13" s="271" t="s">
        <v>31</v>
      </c>
      <c r="B13" s="272" t="s">
        <v>32</v>
      </c>
      <c r="C13" s="275" t="s">
        <v>33</v>
      </c>
      <c r="D13" s="294" t="str">
        <f t="shared" si="0"/>
        <v>22pp</v>
      </c>
      <c r="E13" s="333">
        <v>21</v>
      </c>
      <c r="F13" s="333">
        <v>24</v>
      </c>
      <c r="G13" s="333">
        <v>23</v>
      </c>
      <c r="H13" s="333">
        <v>27</v>
      </c>
      <c r="I13" s="333">
        <v>22</v>
      </c>
      <c r="J13" s="9" t="s">
        <v>1033</v>
      </c>
    </row>
    <row r="14" spans="1:10" x14ac:dyDescent="0.2">
      <c r="A14" s="271" t="s">
        <v>34</v>
      </c>
      <c r="B14" s="272" t="s">
        <v>35</v>
      </c>
      <c r="C14" s="275" t="s">
        <v>36</v>
      </c>
      <c r="D14" s="294" t="str">
        <f t="shared" si="0"/>
        <v>27pp</v>
      </c>
      <c r="E14" s="333">
        <v>33</v>
      </c>
      <c r="F14" s="333">
        <v>32</v>
      </c>
      <c r="G14" s="333">
        <v>31</v>
      </c>
      <c r="H14" s="333">
        <v>28</v>
      </c>
      <c r="I14" s="333">
        <v>27</v>
      </c>
      <c r="J14" s="9" t="s">
        <v>1033</v>
      </c>
    </row>
    <row r="15" spans="1:10" x14ac:dyDescent="0.2">
      <c r="A15" s="271" t="s">
        <v>37</v>
      </c>
      <c r="B15" s="272" t="s">
        <v>38</v>
      </c>
      <c r="C15" s="275" t="s">
        <v>39</v>
      </c>
      <c r="D15" s="294" t="str">
        <f t="shared" si="0"/>
        <v>31pp</v>
      </c>
      <c r="E15" s="333">
        <v>28</v>
      </c>
      <c r="F15" s="333">
        <v>32</v>
      </c>
      <c r="G15" s="333">
        <v>39</v>
      </c>
      <c r="H15" s="333">
        <v>38</v>
      </c>
      <c r="I15" s="333">
        <v>31</v>
      </c>
      <c r="J15" s="9" t="s">
        <v>1033</v>
      </c>
    </row>
    <row r="16" spans="1:10" x14ac:dyDescent="0.2">
      <c r="A16" s="271" t="s">
        <v>40</v>
      </c>
      <c r="B16" s="272" t="s">
        <v>41</v>
      </c>
      <c r="C16" s="275" t="s">
        <v>42</v>
      </c>
      <c r="D16" s="294" t="str">
        <f t="shared" si="0"/>
        <v>37pp</v>
      </c>
      <c r="E16" s="333">
        <v>31</v>
      </c>
      <c r="F16" s="333">
        <v>29</v>
      </c>
      <c r="G16" s="333">
        <v>34</v>
      </c>
      <c r="H16" s="333">
        <v>28</v>
      </c>
      <c r="I16" s="333">
        <v>37</v>
      </c>
      <c r="J16" s="9" t="s">
        <v>1033</v>
      </c>
    </row>
    <row r="17" spans="1:10" x14ac:dyDescent="0.2">
      <c r="A17" s="271" t="s">
        <v>43</v>
      </c>
      <c r="B17" s="272" t="s">
        <v>44</v>
      </c>
      <c r="C17" s="275" t="s">
        <v>45</v>
      </c>
      <c r="D17" s="294" t="str">
        <f t="shared" si="0"/>
        <v>30pp</v>
      </c>
      <c r="E17" s="333">
        <v>34</v>
      </c>
      <c r="F17" s="333">
        <v>42</v>
      </c>
      <c r="G17" s="333">
        <v>34</v>
      </c>
      <c r="H17" s="333">
        <v>29</v>
      </c>
      <c r="I17" s="333">
        <v>30</v>
      </c>
      <c r="J17" s="9" t="s">
        <v>1033</v>
      </c>
    </row>
    <row r="18" spans="1:10" x14ac:dyDescent="0.2">
      <c r="A18" s="271" t="s">
        <v>46</v>
      </c>
      <c r="B18" s="272" t="s">
        <v>47</v>
      </c>
      <c r="C18" s="275" t="s">
        <v>48</v>
      </c>
      <c r="D18" s="294" t="str">
        <f t="shared" si="0"/>
        <v>32pp</v>
      </c>
      <c r="E18" s="333">
        <v>28</v>
      </c>
      <c r="F18" s="333">
        <v>31</v>
      </c>
      <c r="G18" s="333">
        <v>33</v>
      </c>
      <c r="H18" s="333">
        <v>29</v>
      </c>
      <c r="I18" s="333">
        <v>32</v>
      </c>
      <c r="J18" s="9" t="s">
        <v>1033</v>
      </c>
    </row>
    <row r="19" spans="1:10" x14ac:dyDescent="0.2">
      <c r="A19" s="271" t="s">
        <v>49</v>
      </c>
      <c r="B19" s="272" t="s">
        <v>50</v>
      </c>
      <c r="C19" s="275" t="s">
        <v>51</v>
      </c>
      <c r="D19" s="294" t="str">
        <f t="shared" si="0"/>
        <v>20pp</v>
      </c>
      <c r="E19" s="333">
        <v>20</v>
      </c>
      <c r="F19" s="333">
        <v>18</v>
      </c>
      <c r="G19" s="333">
        <v>23</v>
      </c>
      <c r="H19" s="333">
        <v>18</v>
      </c>
      <c r="I19" s="333">
        <v>20</v>
      </c>
      <c r="J19" s="9" t="s">
        <v>1033</v>
      </c>
    </row>
    <row r="20" spans="1:10" x14ac:dyDescent="0.2">
      <c r="A20" s="271" t="s">
        <v>52</v>
      </c>
      <c r="B20" s="272" t="s">
        <v>53</v>
      </c>
      <c r="C20" s="275" t="s">
        <v>54</v>
      </c>
      <c r="D20" s="294" t="str">
        <f t="shared" si="0"/>
        <v>36pp</v>
      </c>
      <c r="E20" s="333" t="s">
        <v>453</v>
      </c>
      <c r="F20" s="333">
        <v>12</v>
      </c>
      <c r="G20" s="333">
        <v>18</v>
      </c>
      <c r="H20" s="333">
        <v>21</v>
      </c>
      <c r="I20" s="333">
        <v>36</v>
      </c>
      <c r="J20" s="9" t="s">
        <v>1033</v>
      </c>
    </row>
    <row r="21" spans="1:10" x14ac:dyDescent="0.2">
      <c r="A21" s="271" t="s">
        <v>55</v>
      </c>
      <c r="B21" s="272" t="s">
        <v>56</v>
      </c>
      <c r="C21" s="275" t="s">
        <v>57</v>
      </c>
      <c r="D21" s="294" t="str">
        <f t="shared" si="0"/>
        <v>25pp</v>
      </c>
      <c r="E21" s="333">
        <v>27</v>
      </c>
      <c r="F21" s="333">
        <v>24</v>
      </c>
      <c r="G21" s="333">
        <v>26</v>
      </c>
      <c r="H21" s="333">
        <v>27</v>
      </c>
      <c r="I21" s="333">
        <v>25</v>
      </c>
      <c r="J21" s="9" t="s">
        <v>1033</v>
      </c>
    </row>
    <row r="22" spans="1:10" x14ac:dyDescent="0.2">
      <c r="A22" s="271" t="s">
        <v>447</v>
      </c>
      <c r="B22" s="272" t="s">
        <v>448</v>
      </c>
      <c r="C22" s="275" t="s">
        <v>449</v>
      </c>
      <c r="D22" s="294" t="str">
        <f t="shared" si="0"/>
        <v>27pp</v>
      </c>
      <c r="E22" s="333">
        <v>28</v>
      </c>
      <c r="F22" s="333">
        <v>30</v>
      </c>
      <c r="G22" s="333">
        <v>26</v>
      </c>
      <c r="H22" s="333">
        <v>37</v>
      </c>
      <c r="I22" s="333">
        <v>27</v>
      </c>
      <c r="J22" s="9" t="s">
        <v>1033</v>
      </c>
    </row>
    <row r="23" spans="1:10" x14ac:dyDescent="0.2">
      <c r="A23" s="271" t="s">
        <v>58</v>
      </c>
      <c r="B23" s="272" t="s">
        <v>59</v>
      </c>
      <c r="C23" s="275" t="s">
        <v>60</v>
      </c>
      <c r="D23" s="294" t="str">
        <f t="shared" si="0"/>
        <v>33pp</v>
      </c>
      <c r="E23" s="333">
        <v>25</v>
      </c>
      <c r="F23" s="333">
        <v>28</v>
      </c>
      <c r="G23" s="333">
        <v>29</v>
      </c>
      <c r="H23" s="333">
        <v>29</v>
      </c>
      <c r="I23" s="333">
        <v>33</v>
      </c>
      <c r="J23" s="9" t="s">
        <v>1033</v>
      </c>
    </row>
    <row r="24" spans="1:10" x14ac:dyDescent="0.2">
      <c r="A24" s="271" t="s">
        <v>61</v>
      </c>
      <c r="B24" s="272" t="s">
        <v>62</v>
      </c>
      <c r="C24" s="275" t="s">
        <v>63</v>
      </c>
      <c r="D24" s="294" t="str">
        <f t="shared" si="0"/>
        <v>26pp</v>
      </c>
      <c r="E24" s="333">
        <v>23</v>
      </c>
      <c r="F24" s="333">
        <v>26</v>
      </c>
      <c r="G24" s="333">
        <v>25</v>
      </c>
      <c r="H24" s="333">
        <v>28</v>
      </c>
      <c r="I24" s="333">
        <v>26</v>
      </c>
      <c r="J24" s="9" t="s">
        <v>1033</v>
      </c>
    </row>
    <row r="25" spans="1:10" x14ac:dyDescent="0.2">
      <c r="A25" s="271" t="s">
        <v>64</v>
      </c>
      <c r="B25" s="272" t="s">
        <v>65</v>
      </c>
      <c r="C25" s="275" t="s">
        <v>66</v>
      </c>
      <c r="D25" s="294" t="str">
        <f t="shared" si="0"/>
        <v>36pp</v>
      </c>
      <c r="E25" s="333">
        <v>29</v>
      </c>
      <c r="F25" s="333">
        <v>29</v>
      </c>
      <c r="G25" s="333">
        <v>37</v>
      </c>
      <c r="H25" s="333">
        <v>29</v>
      </c>
      <c r="I25" s="333">
        <v>36</v>
      </c>
      <c r="J25" s="9" t="s">
        <v>1033</v>
      </c>
    </row>
    <row r="26" spans="1:10" x14ac:dyDescent="0.2">
      <c r="A26" s="271" t="s">
        <v>67</v>
      </c>
      <c r="B26" s="272" t="s">
        <v>68</v>
      </c>
      <c r="C26" s="275" t="s">
        <v>69</v>
      </c>
      <c r="D26" s="294" t="str">
        <f t="shared" si="0"/>
        <v>29pp</v>
      </c>
      <c r="E26" s="333">
        <v>28</v>
      </c>
      <c r="F26" s="333">
        <v>28</v>
      </c>
      <c r="G26" s="333">
        <v>26</v>
      </c>
      <c r="H26" s="333">
        <v>32</v>
      </c>
      <c r="I26" s="333">
        <v>29</v>
      </c>
      <c r="J26" s="9" t="s">
        <v>1033</v>
      </c>
    </row>
    <row r="27" spans="1:10" x14ac:dyDescent="0.2">
      <c r="A27" s="271" t="s">
        <v>70</v>
      </c>
      <c r="B27" s="272" t="s">
        <v>71</v>
      </c>
      <c r="C27" s="275" t="s">
        <v>72</v>
      </c>
      <c r="D27" s="294" t="str">
        <f t="shared" si="0"/>
        <v>29pp</v>
      </c>
      <c r="E27" s="333">
        <v>36</v>
      </c>
      <c r="F27" s="333">
        <v>33</v>
      </c>
      <c r="G27" s="333">
        <v>34</v>
      </c>
      <c r="H27" s="333">
        <v>31</v>
      </c>
      <c r="I27" s="333">
        <v>29</v>
      </c>
      <c r="J27" s="9" t="s">
        <v>1033</v>
      </c>
    </row>
    <row r="28" spans="1:10" x14ac:dyDescent="0.2">
      <c r="A28" s="271" t="s">
        <v>73</v>
      </c>
      <c r="B28" s="272" t="s">
        <v>74</v>
      </c>
      <c r="C28" s="275" t="s">
        <v>75</v>
      </c>
      <c r="D28" s="294" t="str">
        <f t="shared" si="0"/>
        <v>35pp</v>
      </c>
      <c r="E28" s="333">
        <v>28</v>
      </c>
      <c r="F28" s="333">
        <v>25</v>
      </c>
      <c r="G28" s="333">
        <v>36</v>
      </c>
      <c r="H28" s="333">
        <v>26</v>
      </c>
      <c r="I28" s="333">
        <v>35</v>
      </c>
      <c r="J28" s="9" t="s">
        <v>1033</v>
      </c>
    </row>
    <row r="29" spans="1:10" x14ac:dyDescent="0.2">
      <c r="A29" s="271" t="s">
        <v>76</v>
      </c>
      <c r="B29" s="272" t="s">
        <v>77</v>
      </c>
      <c r="C29" s="275" t="s">
        <v>78</v>
      </c>
      <c r="D29" s="294" t="str">
        <f t="shared" si="0"/>
        <v>30pp</v>
      </c>
      <c r="E29" s="333">
        <v>29</v>
      </c>
      <c r="F29" s="333">
        <v>31</v>
      </c>
      <c r="G29" s="333">
        <v>32</v>
      </c>
      <c r="H29" s="333">
        <v>27</v>
      </c>
      <c r="I29" s="333">
        <v>30</v>
      </c>
      <c r="J29" s="9" t="s">
        <v>1033</v>
      </c>
    </row>
    <row r="30" spans="1:10" x14ac:dyDescent="0.2">
      <c r="A30" s="271" t="s">
        <v>79</v>
      </c>
      <c r="B30" s="272" t="s">
        <v>80</v>
      </c>
      <c r="C30" s="275" t="s">
        <v>81</v>
      </c>
      <c r="D30" s="294" t="str">
        <f t="shared" si="0"/>
        <v>26pp</v>
      </c>
      <c r="E30" s="333">
        <v>30</v>
      </c>
      <c r="F30" s="333">
        <v>30</v>
      </c>
      <c r="G30" s="333">
        <v>33</v>
      </c>
      <c r="H30" s="333">
        <v>33</v>
      </c>
      <c r="I30" s="333">
        <v>26</v>
      </c>
      <c r="J30" s="9" t="s">
        <v>1033</v>
      </c>
    </row>
    <row r="31" spans="1:10" x14ac:dyDescent="0.2">
      <c r="A31" s="271" t="s">
        <v>82</v>
      </c>
      <c r="B31" s="272" t="s">
        <v>83</v>
      </c>
      <c r="C31" s="275" t="s">
        <v>84</v>
      </c>
      <c r="D31" s="294" t="str">
        <f t="shared" si="0"/>
        <v>38pp</v>
      </c>
      <c r="E31" s="333">
        <v>33</v>
      </c>
      <c r="F31" s="333">
        <v>27</v>
      </c>
      <c r="G31" s="333">
        <v>33</v>
      </c>
      <c r="H31" s="333">
        <v>34</v>
      </c>
      <c r="I31" s="333">
        <v>38</v>
      </c>
      <c r="J31" s="9" t="s">
        <v>1033</v>
      </c>
    </row>
    <row r="32" spans="1:10" x14ac:dyDescent="0.2">
      <c r="A32" s="271" t="s">
        <v>85</v>
      </c>
      <c r="B32" s="272" t="s">
        <v>86</v>
      </c>
      <c r="C32" s="275" t="s">
        <v>87</v>
      </c>
      <c r="D32" s="294" t="str">
        <f t="shared" si="0"/>
        <v>29pp</v>
      </c>
      <c r="E32" s="333">
        <v>36</v>
      </c>
      <c r="F32" s="333">
        <v>29</v>
      </c>
      <c r="G32" s="333" t="s">
        <v>453</v>
      </c>
      <c r="H32" s="333">
        <v>21</v>
      </c>
      <c r="I32" s="333">
        <v>29</v>
      </c>
      <c r="J32" s="9" t="s">
        <v>1033</v>
      </c>
    </row>
    <row r="33" spans="1:10" x14ac:dyDescent="0.2">
      <c r="A33" s="271" t="s">
        <v>88</v>
      </c>
      <c r="B33" s="272" t="s">
        <v>89</v>
      </c>
      <c r="C33" s="275" t="s">
        <v>90</v>
      </c>
      <c r="D33" s="294" t="str">
        <f t="shared" si="0"/>
        <v>27pp</v>
      </c>
      <c r="E33" s="333">
        <v>31</v>
      </c>
      <c r="F33" s="333">
        <v>29</v>
      </c>
      <c r="G33" s="333">
        <v>27</v>
      </c>
      <c r="H33" s="333">
        <v>33</v>
      </c>
      <c r="I33" s="333">
        <v>27</v>
      </c>
      <c r="J33" s="9" t="s">
        <v>1033</v>
      </c>
    </row>
    <row r="34" spans="1:10" x14ac:dyDescent="0.2">
      <c r="A34" s="271" t="s">
        <v>91</v>
      </c>
      <c r="B34" s="272" t="s">
        <v>92</v>
      </c>
      <c r="C34" s="275" t="s">
        <v>93</v>
      </c>
      <c r="D34" s="294" t="str">
        <f t="shared" si="0"/>
        <v>33pp</v>
      </c>
      <c r="E34" s="333">
        <v>25</v>
      </c>
      <c r="F34" s="333">
        <v>30</v>
      </c>
      <c r="G34" s="333">
        <v>26</v>
      </c>
      <c r="H34" s="333">
        <v>36</v>
      </c>
      <c r="I34" s="333">
        <v>33</v>
      </c>
      <c r="J34" s="9" t="s">
        <v>1033</v>
      </c>
    </row>
    <row r="35" spans="1:10" x14ac:dyDescent="0.2">
      <c r="A35" s="271" t="s">
        <v>94</v>
      </c>
      <c r="B35" s="272" t="s">
        <v>95</v>
      </c>
      <c r="C35" s="275" t="s">
        <v>96</v>
      </c>
      <c r="D35" s="294" t="str">
        <f t="shared" si="0"/>
        <v>17pp</v>
      </c>
      <c r="E35" s="333">
        <v>18</v>
      </c>
      <c r="F35" s="333">
        <v>17</v>
      </c>
      <c r="G35" s="333">
        <v>19</v>
      </c>
      <c r="H35" s="333">
        <v>22</v>
      </c>
      <c r="I35" s="333">
        <v>17</v>
      </c>
      <c r="J35" s="9" t="s">
        <v>1033</v>
      </c>
    </row>
    <row r="36" spans="1:10" x14ac:dyDescent="0.2">
      <c r="A36" s="271" t="s">
        <v>97</v>
      </c>
      <c r="B36" s="272" t="s">
        <v>98</v>
      </c>
      <c r="C36" s="275" t="s">
        <v>99</v>
      </c>
      <c r="D36" s="294" t="str">
        <f t="shared" si="0"/>
        <v>39pp</v>
      </c>
      <c r="E36" s="333">
        <v>30</v>
      </c>
      <c r="F36" s="333">
        <v>36</v>
      </c>
      <c r="G36" s="333">
        <v>35</v>
      </c>
      <c r="H36" s="333">
        <v>42</v>
      </c>
      <c r="I36" s="333">
        <v>39</v>
      </c>
      <c r="J36" s="9" t="s">
        <v>1033</v>
      </c>
    </row>
    <row r="37" spans="1:10" x14ac:dyDescent="0.2">
      <c r="A37" s="271" t="s">
        <v>100</v>
      </c>
      <c r="B37" s="272" t="s">
        <v>101</v>
      </c>
      <c r="C37" s="275" t="s">
        <v>102</v>
      </c>
      <c r="D37" s="294" t="str">
        <f t="shared" si="0"/>
        <v>33pp</v>
      </c>
      <c r="E37" s="333">
        <v>32</v>
      </c>
      <c r="F37" s="333">
        <v>33</v>
      </c>
      <c r="G37" s="333">
        <v>30</v>
      </c>
      <c r="H37" s="333">
        <v>21</v>
      </c>
      <c r="I37" s="333">
        <v>33</v>
      </c>
      <c r="J37" s="9" t="s">
        <v>1033</v>
      </c>
    </row>
    <row r="38" spans="1:10" x14ac:dyDescent="0.2">
      <c r="A38" s="271" t="s">
        <v>103</v>
      </c>
      <c r="B38" s="272" t="s">
        <v>104</v>
      </c>
      <c r="C38" s="275" t="s">
        <v>105</v>
      </c>
      <c r="D38" s="294" t="str">
        <f t="shared" si="0"/>
        <v>29pp</v>
      </c>
      <c r="E38" s="333">
        <v>27</v>
      </c>
      <c r="F38" s="333">
        <v>27</v>
      </c>
      <c r="G38" s="333">
        <v>34</v>
      </c>
      <c r="H38" s="333">
        <v>31</v>
      </c>
      <c r="I38" s="333">
        <v>29</v>
      </c>
      <c r="J38" s="9" t="s">
        <v>1033</v>
      </c>
    </row>
    <row r="39" spans="1:10" x14ac:dyDescent="0.2">
      <c r="A39" s="271" t="s">
        <v>106</v>
      </c>
      <c r="B39" s="272" t="s">
        <v>107</v>
      </c>
      <c r="C39" s="275" t="s">
        <v>108</v>
      </c>
      <c r="D39" s="294" t="str">
        <f t="shared" si="0"/>
        <v>30pp</v>
      </c>
      <c r="E39" s="333">
        <v>30</v>
      </c>
      <c r="F39" s="333">
        <v>44</v>
      </c>
      <c r="G39" s="333">
        <v>20</v>
      </c>
      <c r="H39" s="333">
        <v>36</v>
      </c>
      <c r="I39" s="333">
        <v>30</v>
      </c>
      <c r="J39" s="9" t="s">
        <v>1033</v>
      </c>
    </row>
    <row r="40" spans="1:10" x14ac:dyDescent="0.2">
      <c r="A40" s="271" t="s">
        <v>109</v>
      </c>
      <c r="B40" s="272" t="s">
        <v>110</v>
      </c>
      <c r="C40" s="275" t="s">
        <v>111</v>
      </c>
      <c r="D40" s="294" t="str">
        <f t="shared" si="0"/>
        <v>33pp</v>
      </c>
      <c r="E40" s="333">
        <v>39</v>
      </c>
      <c r="F40" s="333">
        <v>34</v>
      </c>
      <c r="G40" s="333">
        <v>45</v>
      </c>
      <c r="H40" s="333">
        <v>38</v>
      </c>
      <c r="I40" s="333">
        <v>33</v>
      </c>
      <c r="J40" s="9" t="s">
        <v>1033</v>
      </c>
    </row>
    <row r="41" spans="1:10" x14ac:dyDescent="0.2">
      <c r="A41" s="271" t="s">
        <v>112</v>
      </c>
      <c r="B41" s="272" t="s">
        <v>113</v>
      </c>
      <c r="C41" s="275" t="s">
        <v>114</v>
      </c>
      <c r="D41" s="294" t="str">
        <f t="shared" si="0"/>
        <v>34pp</v>
      </c>
      <c r="E41" s="333">
        <v>33</v>
      </c>
      <c r="F41" s="333">
        <v>30</v>
      </c>
      <c r="G41" s="333">
        <v>28</v>
      </c>
      <c r="H41" s="333">
        <v>31</v>
      </c>
      <c r="I41" s="333">
        <v>34</v>
      </c>
      <c r="J41" s="9" t="s">
        <v>1033</v>
      </c>
    </row>
    <row r="42" spans="1:10" x14ac:dyDescent="0.2">
      <c r="A42" s="271" t="s">
        <v>115</v>
      </c>
      <c r="B42" s="272" t="s">
        <v>116</v>
      </c>
      <c r="C42" s="275" t="s">
        <v>117</v>
      </c>
      <c r="D42" s="294" t="str">
        <f t="shared" si="0"/>
        <v>29pp</v>
      </c>
      <c r="E42" s="333">
        <v>34</v>
      </c>
      <c r="F42" s="333">
        <v>35</v>
      </c>
      <c r="G42" s="333">
        <v>33</v>
      </c>
      <c r="H42" s="333">
        <v>35</v>
      </c>
      <c r="I42" s="333">
        <v>29</v>
      </c>
      <c r="J42" s="9" t="s">
        <v>1033</v>
      </c>
    </row>
    <row r="43" spans="1:10" x14ac:dyDescent="0.2">
      <c r="A43" s="271" t="s">
        <v>118</v>
      </c>
      <c r="B43" s="272" t="s">
        <v>119</v>
      </c>
      <c r="C43" s="275" t="s">
        <v>120</v>
      </c>
      <c r="D43" s="294" t="str">
        <f t="shared" si="0"/>
        <v>22pp</v>
      </c>
      <c r="E43" s="333">
        <v>35</v>
      </c>
      <c r="F43" s="333">
        <v>35</v>
      </c>
      <c r="G43" s="333">
        <v>42</v>
      </c>
      <c r="H43" s="333">
        <v>31</v>
      </c>
      <c r="I43" s="333">
        <v>22</v>
      </c>
      <c r="J43" s="9" t="s">
        <v>1033</v>
      </c>
    </row>
    <row r="44" spans="1:10" x14ac:dyDescent="0.2">
      <c r="A44" s="271" t="s">
        <v>121</v>
      </c>
      <c r="B44" s="272" t="s">
        <v>122</v>
      </c>
      <c r="C44" s="275" t="s">
        <v>123</v>
      </c>
      <c r="D44" s="294" t="str">
        <f t="shared" si="0"/>
        <v>43pp</v>
      </c>
      <c r="E44" s="333">
        <v>32</v>
      </c>
      <c r="F44" s="333">
        <v>49</v>
      </c>
      <c r="G44" s="333">
        <v>35</v>
      </c>
      <c r="H44" s="333">
        <v>42</v>
      </c>
      <c r="I44" s="333">
        <v>43</v>
      </c>
      <c r="J44" s="9" t="s">
        <v>1033</v>
      </c>
    </row>
    <row r="45" spans="1:10" x14ac:dyDescent="0.2">
      <c r="A45" s="271" t="s">
        <v>124</v>
      </c>
      <c r="B45" s="272" t="s">
        <v>125</v>
      </c>
      <c r="C45" s="275" t="s">
        <v>126</v>
      </c>
      <c r="D45" s="294" t="str">
        <f t="shared" si="0"/>
        <v>23pp</v>
      </c>
      <c r="E45" s="333">
        <v>29</v>
      </c>
      <c r="F45" s="333">
        <v>28</v>
      </c>
      <c r="G45" s="333">
        <v>35</v>
      </c>
      <c r="H45" s="333">
        <v>31</v>
      </c>
      <c r="I45" s="333">
        <v>23</v>
      </c>
      <c r="J45" s="9" t="s">
        <v>1033</v>
      </c>
    </row>
    <row r="46" spans="1:10" x14ac:dyDescent="0.2">
      <c r="A46" s="271" t="s">
        <v>127</v>
      </c>
      <c r="B46" s="272" t="s">
        <v>128</v>
      </c>
      <c r="C46" s="275" t="s">
        <v>129</v>
      </c>
      <c r="D46" s="294" t="str">
        <f t="shared" si="0"/>
        <v>37pp</v>
      </c>
      <c r="E46" s="333">
        <v>26</v>
      </c>
      <c r="F46" s="333">
        <v>32</v>
      </c>
      <c r="G46" s="333">
        <v>32</v>
      </c>
      <c r="H46" s="333">
        <v>35</v>
      </c>
      <c r="I46" s="333">
        <v>37</v>
      </c>
      <c r="J46" s="9" t="s">
        <v>1033</v>
      </c>
    </row>
    <row r="47" spans="1:10" x14ac:dyDescent="0.2">
      <c r="A47" s="271" t="s">
        <v>130</v>
      </c>
      <c r="B47" s="272" t="s">
        <v>131</v>
      </c>
      <c r="C47" s="275" t="s">
        <v>132</v>
      </c>
      <c r="D47" s="294" t="str">
        <f t="shared" si="0"/>
        <v>30pp</v>
      </c>
      <c r="E47" s="333">
        <v>19</v>
      </c>
      <c r="F47" s="333">
        <v>25</v>
      </c>
      <c r="G47" s="333">
        <v>30</v>
      </c>
      <c r="H47" s="333">
        <v>29</v>
      </c>
      <c r="I47" s="333">
        <v>30</v>
      </c>
      <c r="J47" s="9" t="s">
        <v>1033</v>
      </c>
    </row>
    <row r="48" spans="1:10" x14ac:dyDescent="0.2">
      <c r="A48" s="271" t="s">
        <v>133</v>
      </c>
      <c r="B48" s="272" t="s">
        <v>134</v>
      </c>
      <c r="C48" s="275" t="s">
        <v>135</v>
      </c>
      <c r="D48" s="294" t="str">
        <f t="shared" si="0"/>
        <v>28pp</v>
      </c>
      <c r="E48" s="333">
        <v>22</v>
      </c>
      <c r="F48" s="333">
        <v>29</v>
      </c>
      <c r="G48" s="333">
        <v>31</v>
      </c>
      <c r="H48" s="333">
        <v>26</v>
      </c>
      <c r="I48" s="333">
        <v>28</v>
      </c>
      <c r="J48" s="9" t="s">
        <v>1033</v>
      </c>
    </row>
    <row r="49" spans="1:10" x14ac:dyDescent="0.2">
      <c r="A49" s="271" t="s">
        <v>136</v>
      </c>
      <c r="B49" s="272" t="s">
        <v>137</v>
      </c>
      <c r="C49" s="275" t="s">
        <v>138</v>
      </c>
      <c r="D49" s="294" t="str">
        <f t="shared" si="0"/>
        <v>23pp</v>
      </c>
      <c r="E49" s="333">
        <v>24</v>
      </c>
      <c r="F49" s="333">
        <v>25</v>
      </c>
      <c r="G49" s="333">
        <v>25</v>
      </c>
      <c r="H49" s="333">
        <v>25</v>
      </c>
      <c r="I49" s="333">
        <v>23</v>
      </c>
      <c r="J49" s="9" t="s">
        <v>1033</v>
      </c>
    </row>
    <row r="50" spans="1:10" x14ac:dyDescent="0.2">
      <c r="A50" s="271" t="s">
        <v>139</v>
      </c>
      <c r="B50" s="272" t="s">
        <v>140</v>
      </c>
      <c r="C50" s="273" t="s">
        <v>828</v>
      </c>
      <c r="D50" s="294" t="str">
        <f t="shared" si="0"/>
        <v>30pp</v>
      </c>
      <c r="E50" s="333">
        <v>34</v>
      </c>
      <c r="F50" s="333">
        <v>33</v>
      </c>
      <c r="G50" s="333">
        <v>33</v>
      </c>
      <c r="H50" s="333">
        <v>30</v>
      </c>
      <c r="I50" s="333">
        <v>30</v>
      </c>
      <c r="J50" s="9" t="s">
        <v>1033</v>
      </c>
    </row>
    <row r="51" spans="1:10" x14ac:dyDescent="0.2">
      <c r="A51" s="271" t="s">
        <v>142</v>
      </c>
      <c r="B51" s="272" t="s">
        <v>143</v>
      </c>
      <c r="C51" s="275" t="s">
        <v>144</v>
      </c>
      <c r="D51" s="294" t="str">
        <f t="shared" si="0"/>
        <v>34pp</v>
      </c>
      <c r="E51" s="333">
        <v>35</v>
      </c>
      <c r="F51" s="333">
        <v>36</v>
      </c>
      <c r="G51" s="333">
        <v>37</v>
      </c>
      <c r="H51" s="333">
        <v>36</v>
      </c>
      <c r="I51" s="333">
        <v>34</v>
      </c>
      <c r="J51" s="9" t="s">
        <v>1033</v>
      </c>
    </row>
    <row r="52" spans="1:10" x14ac:dyDescent="0.2">
      <c r="A52" s="271" t="s">
        <v>145</v>
      </c>
      <c r="B52" s="272" t="s">
        <v>146</v>
      </c>
      <c r="C52" s="275" t="s">
        <v>147</v>
      </c>
      <c r="D52" s="294" t="str">
        <f t="shared" si="0"/>
        <v>39pp</v>
      </c>
      <c r="E52" s="333">
        <v>37</v>
      </c>
      <c r="F52" s="333">
        <v>37</v>
      </c>
      <c r="G52" s="333">
        <v>37</v>
      </c>
      <c r="H52" s="333">
        <v>37</v>
      </c>
      <c r="I52" s="333">
        <v>39</v>
      </c>
      <c r="J52" s="9" t="s">
        <v>1033</v>
      </c>
    </row>
    <row r="53" spans="1:10" x14ac:dyDescent="0.2">
      <c r="A53" s="271" t="s">
        <v>148</v>
      </c>
      <c r="B53" s="272" t="s">
        <v>149</v>
      </c>
      <c r="C53" s="275" t="s">
        <v>150</v>
      </c>
      <c r="D53" s="294" t="str">
        <f t="shared" si="0"/>
        <v>36pp</v>
      </c>
      <c r="E53" s="333">
        <v>39</v>
      </c>
      <c r="F53" s="333">
        <v>37</v>
      </c>
      <c r="G53" s="333">
        <v>40</v>
      </c>
      <c r="H53" s="333">
        <v>40</v>
      </c>
      <c r="I53" s="333">
        <v>36</v>
      </c>
      <c r="J53" s="9" t="s">
        <v>1033</v>
      </c>
    </row>
    <row r="54" spans="1:10" x14ac:dyDescent="0.2">
      <c r="A54" s="271" t="s">
        <v>151</v>
      </c>
      <c r="B54" s="272" t="s">
        <v>152</v>
      </c>
      <c r="C54" s="275" t="s">
        <v>153</v>
      </c>
      <c r="D54" s="294" t="str">
        <f t="shared" si="0"/>
        <v>31pp</v>
      </c>
      <c r="E54" s="333">
        <v>30</v>
      </c>
      <c r="F54" s="333">
        <v>34</v>
      </c>
      <c r="G54" s="333">
        <v>33</v>
      </c>
      <c r="H54" s="333">
        <v>37</v>
      </c>
      <c r="I54" s="333">
        <v>31</v>
      </c>
      <c r="J54" s="9" t="s">
        <v>1033</v>
      </c>
    </row>
    <row r="55" spans="1:10" x14ac:dyDescent="0.2">
      <c r="A55" s="271" t="s">
        <v>154</v>
      </c>
      <c r="B55" s="272" t="s">
        <v>155</v>
      </c>
      <c r="C55" s="275" t="s">
        <v>156</v>
      </c>
      <c r="D55" s="294" t="str">
        <f t="shared" si="0"/>
        <v>29pp</v>
      </c>
      <c r="E55" s="333">
        <v>26</v>
      </c>
      <c r="F55" s="333">
        <v>29</v>
      </c>
      <c r="G55" s="333">
        <v>27</v>
      </c>
      <c r="H55" s="333">
        <v>24</v>
      </c>
      <c r="I55" s="333">
        <v>29</v>
      </c>
      <c r="J55" s="9" t="s">
        <v>1033</v>
      </c>
    </row>
    <row r="56" spans="1:10" x14ac:dyDescent="0.2">
      <c r="A56" s="271" t="s">
        <v>450</v>
      </c>
      <c r="B56" s="272" t="s">
        <v>451</v>
      </c>
      <c r="C56" s="275" t="s">
        <v>452</v>
      </c>
      <c r="D56" s="294" t="s">
        <v>453</v>
      </c>
      <c r="E56" s="333" t="s">
        <v>453</v>
      </c>
      <c r="F56" s="333" t="s">
        <v>453</v>
      </c>
      <c r="G56" s="333" t="s">
        <v>453</v>
      </c>
      <c r="H56" s="333" t="s">
        <v>453</v>
      </c>
      <c r="I56" s="333" t="s">
        <v>453</v>
      </c>
      <c r="J56" s="9" t="s">
        <v>1033</v>
      </c>
    </row>
    <row r="57" spans="1:10" x14ac:dyDescent="0.2">
      <c r="A57" s="271" t="s">
        <v>157</v>
      </c>
      <c r="B57" s="272" t="s">
        <v>158</v>
      </c>
      <c r="C57" s="275" t="s">
        <v>159</v>
      </c>
      <c r="D57" s="294" t="str">
        <f t="shared" si="0"/>
        <v>36pp</v>
      </c>
      <c r="E57" s="333">
        <v>29</v>
      </c>
      <c r="F57" s="333">
        <v>36</v>
      </c>
      <c r="G57" s="333">
        <v>32</v>
      </c>
      <c r="H57" s="333">
        <v>31</v>
      </c>
      <c r="I57" s="333">
        <v>36</v>
      </c>
      <c r="J57" s="9" t="s">
        <v>1033</v>
      </c>
    </row>
    <row r="58" spans="1:10" x14ac:dyDescent="0.2">
      <c r="A58" s="271" t="s">
        <v>160</v>
      </c>
      <c r="B58" s="272" t="s">
        <v>161</v>
      </c>
      <c r="C58" s="275" t="s">
        <v>162</v>
      </c>
      <c r="D58" s="294" t="str">
        <f t="shared" si="0"/>
        <v>27pp</v>
      </c>
      <c r="E58" s="333">
        <v>35</v>
      </c>
      <c r="F58" s="333">
        <v>36</v>
      </c>
      <c r="G58" s="333">
        <v>35</v>
      </c>
      <c r="H58" s="333">
        <v>29</v>
      </c>
      <c r="I58" s="333">
        <v>27</v>
      </c>
      <c r="J58" s="9" t="s">
        <v>1033</v>
      </c>
    </row>
    <row r="59" spans="1:10" x14ac:dyDescent="0.2">
      <c r="A59" s="271" t="s">
        <v>163</v>
      </c>
      <c r="B59" s="272" t="s">
        <v>164</v>
      </c>
      <c r="C59" s="275" t="s">
        <v>165</v>
      </c>
      <c r="D59" s="294" t="str">
        <f t="shared" si="0"/>
        <v>34pp</v>
      </c>
      <c r="E59" s="333">
        <v>25</v>
      </c>
      <c r="F59" s="333">
        <v>32</v>
      </c>
      <c r="G59" s="333">
        <v>27</v>
      </c>
      <c r="H59" s="333">
        <v>32</v>
      </c>
      <c r="I59" s="333">
        <v>34</v>
      </c>
      <c r="J59" s="9" t="s">
        <v>1033</v>
      </c>
    </row>
    <row r="60" spans="1:10" x14ac:dyDescent="0.2">
      <c r="A60" s="271" t="s">
        <v>166</v>
      </c>
      <c r="B60" s="272" t="s">
        <v>167</v>
      </c>
      <c r="C60" s="275" t="s">
        <v>168</v>
      </c>
      <c r="D60" s="294" t="str">
        <f t="shared" si="0"/>
        <v>26pp</v>
      </c>
      <c r="E60" s="333">
        <v>29</v>
      </c>
      <c r="F60" s="333">
        <v>26</v>
      </c>
      <c r="G60" s="333">
        <v>30</v>
      </c>
      <c r="H60" s="333">
        <v>29</v>
      </c>
      <c r="I60" s="333">
        <v>26</v>
      </c>
      <c r="J60" s="9" t="s">
        <v>1033</v>
      </c>
    </row>
    <row r="61" spans="1:10" x14ac:dyDescent="0.2">
      <c r="A61" s="271" t="s">
        <v>169</v>
      </c>
      <c r="B61" s="272" t="s">
        <v>170</v>
      </c>
      <c r="C61" s="275" t="s">
        <v>171</v>
      </c>
      <c r="D61" s="294" t="str">
        <f t="shared" si="0"/>
        <v>25pp</v>
      </c>
      <c r="E61" s="333">
        <v>24</v>
      </c>
      <c r="F61" s="333">
        <v>26</v>
      </c>
      <c r="G61" s="333">
        <v>26</v>
      </c>
      <c r="H61" s="333">
        <v>23</v>
      </c>
      <c r="I61" s="333">
        <v>25</v>
      </c>
      <c r="J61" s="9" t="s">
        <v>1033</v>
      </c>
    </row>
    <row r="62" spans="1:10" x14ac:dyDescent="0.2">
      <c r="A62" s="271" t="s">
        <v>172</v>
      </c>
      <c r="B62" s="272" t="s">
        <v>173</v>
      </c>
      <c r="C62" s="275" t="s">
        <v>174</v>
      </c>
      <c r="D62" s="294" t="str">
        <f t="shared" si="0"/>
        <v>19pp</v>
      </c>
      <c r="E62" s="333">
        <v>21</v>
      </c>
      <c r="F62" s="333">
        <v>20</v>
      </c>
      <c r="G62" s="333">
        <v>19</v>
      </c>
      <c r="H62" s="333">
        <v>21</v>
      </c>
      <c r="I62" s="333">
        <v>19</v>
      </c>
      <c r="J62" s="9" t="s">
        <v>1033</v>
      </c>
    </row>
    <row r="63" spans="1:10" x14ac:dyDescent="0.2">
      <c r="A63" s="271" t="s">
        <v>175</v>
      </c>
      <c r="B63" s="272" t="s">
        <v>176</v>
      </c>
      <c r="C63" s="275" t="s">
        <v>177</v>
      </c>
      <c r="D63" s="294" t="str">
        <f t="shared" si="0"/>
        <v>22pp</v>
      </c>
      <c r="E63" s="333">
        <v>28</v>
      </c>
      <c r="F63" s="333">
        <v>26</v>
      </c>
      <c r="G63" s="333">
        <v>29</v>
      </c>
      <c r="H63" s="333">
        <v>24</v>
      </c>
      <c r="I63" s="333">
        <v>22</v>
      </c>
      <c r="J63" s="9" t="s">
        <v>1033</v>
      </c>
    </row>
    <row r="64" spans="1:10" x14ac:dyDescent="0.2">
      <c r="A64" s="271" t="s">
        <v>178</v>
      </c>
      <c r="B64" s="272" t="s">
        <v>179</v>
      </c>
      <c r="C64" s="275" t="s">
        <v>180</v>
      </c>
      <c r="D64" s="294" t="str">
        <f t="shared" si="0"/>
        <v>22pp</v>
      </c>
      <c r="E64" s="333">
        <v>29</v>
      </c>
      <c r="F64" s="333">
        <v>26</v>
      </c>
      <c r="G64" s="333">
        <v>25</v>
      </c>
      <c r="H64" s="333">
        <v>27</v>
      </c>
      <c r="I64" s="333">
        <v>22</v>
      </c>
      <c r="J64" s="9" t="s">
        <v>1033</v>
      </c>
    </row>
    <row r="65" spans="1:10" x14ac:dyDescent="0.2">
      <c r="A65" s="271" t="s">
        <v>181</v>
      </c>
      <c r="B65" s="272" t="s">
        <v>182</v>
      </c>
      <c r="C65" s="275" t="s">
        <v>183</v>
      </c>
      <c r="D65" s="294" t="str">
        <f t="shared" si="0"/>
        <v>25pp</v>
      </c>
      <c r="E65" s="333">
        <v>29</v>
      </c>
      <c r="F65" s="333">
        <v>25</v>
      </c>
      <c r="G65" s="333">
        <v>29</v>
      </c>
      <c r="H65" s="333">
        <v>27</v>
      </c>
      <c r="I65" s="333">
        <v>25</v>
      </c>
      <c r="J65" s="9" t="s">
        <v>1033</v>
      </c>
    </row>
    <row r="66" spans="1:10" x14ac:dyDescent="0.2">
      <c r="A66" s="271" t="s">
        <v>184</v>
      </c>
      <c r="B66" s="272" t="s">
        <v>185</v>
      </c>
      <c r="C66" s="275" t="s">
        <v>186</v>
      </c>
      <c r="D66" s="294" t="str">
        <f t="shared" si="0"/>
        <v>36pp</v>
      </c>
      <c r="E66" s="333">
        <v>36</v>
      </c>
      <c r="F66" s="333">
        <v>31</v>
      </c>
      <c r="G66" s="333">
        <v>31</v>
      </c>
      <c r="H66" s="333">
        <v>33</v>
      </c>
      <c r="I66" s="333">
        <v>36</v>
      </c>
      <c r="J66" s="9" t="s">
        <v>1033</v>
      </c>
    </row>
    <row r="67" spans="1:10" x14ac:dyDescent="0.2">
      <c r="A67" s="271" t="s">
        <v>187</v>
      </c>
      <c r="B67" s="272" t="s">
        <v>188</v>
      </c>
      <c r="C67" s="275" t="s">
        <v>189</v>
      </c>
      <c r="D67" s="294" t="str">
        <f t="shared" si="0"/>
        <v>26pp</v>
      </c>
      <c r="E67" s="333">
        <v>23</v>
      </c>
      <c r="F67" s="333">
        <v>26</v>
      </c>
      <c r="G67" s="333">
        <v>29</v>
      </c>
      <c r="H67" s="333">
        <v>30</v>
      </c>
      <c r="I67" s="333">
        <v>26</v>
      </c>
      <c r="J67" s="9" t="s">
        <v>1033</v>
      </c>
    </row>
    <row r="68" spans="1:10" x14ac:dyDescent="0.2">
      <c r="A68" s="271" t="s">
        <v>190</v>
      </c>
      <c r="B68" s="272" t="s">
        <v>191</v>
      </c>
      <c r="C68" s="275" t="s">
        <v>192</v>
      </c>
      <c r="D68" s="294" t="str">
        <f t="shared" si="0"/>
        <v>33pp</v>
      </c>
      <c r="E68" s="333">
        <v>37</v>
      </c>
      <c r="F68" s="333">
        <v>36</v>
      </c>
      <c r="G68" s="333">
        <v>34</v>
      </c>
      <c r="H68" s="333">
        <v>33</v>
      </c>
      <c r="I68" s="333">
        <v>33</v>
      </c>
      <c r="J68" s="9" t="s">
        <v>1033</v>
      </c>
    </row>
    <row r="69" spans="1:10" x14ac:dyDescent="0.2">
      <c r="A69" s="271" t="s">
        <v>193</v>
      </c>
      <c r="B69" s="272" t="s">
        <v>194</v>
      </c>
      <c r="C69" s="275" t="s">
        <v>195</v>
      </c>
      <c r="D69" s="294" t="str">
        <f t="shared" ref="D69:D132" si="1">I69&amp;J69</f>
        <v>32pp</v>
      </c>
      <c r="E69" s="333">
        <v>31</v>
      </c>
      <c r="F69" s="333">
        <v>34</v>
      </c>
      <c r="G69" s="333">
        <v>34</v>
      </c>
      <c r="H69" s="333">
        <v>31</v>
      </c>
      <c r="I69" s="333">
        <v>32</v>
      </c>
      <c r="J69" s="9" t="s">
        <v>1033</v>
      </c>
    </row>
    <row r="70" spans="1:10" x14ac:dyDescent="0.2">
      <c r="A70" s="271" t="s">
        <v>196</v>
      </c>
      <c r="B70" s="272" t="s">
        <v>197</v>
      </c>
      <c r="C70" s="275" t="s">
        <v>198</v>
      </c>
      <c r="D70" s="294" t="str">
        <f t="shared" si="1"/>
        <v>26pp</v>
      </c>
      <c r="E70" s="333">
        <v>20</v>
      </c>
      <c r="F70" s="333">
        <v>29</v>
      </c>
      <c r="G70" s="333">
        <v>24</v>
      </c>
      <c r="H70" s="333">
        <v>20</v>
      </c>
      <c r="I70" s="333">
        <v>26</v>
      </c>
      <c r="J70" s="9" t="s">
        <v>1033</v>
      </c>
    </row>
    <row r="71" spans="1:10" x14ac:dyDescent="0.2">
      <c r="A71" s="271" t="s">
        <v>199</v>
      </c>
      <c r="B71" s="272" t="s">
        <v>200</v>
      </c>
      <c r="C71" s="275" t="s">
        <v>201</v>
      </c>
      <c r="D71" s="294" t="str">
        <f t="shared" si="1"/>
        <v>30pp</v>
      </c>
      <c r="E71" s="333">
        <v>31</v>
      </c>
      <c r="F71" s="333">
        <v>29</v>
      </c>
      <c r="G71" s="333">
        <v>28</v>
      </c>
      <c r="H71" s="333">
        <v>30</v>
      </c>
      <c r="I71" s="333">
        <v>30</v>
      </c>
      <c r="J71" s="9" t="s">
        <v>1033</v>
      </c>
    </row>
    <row r="72" spans="1:10" x14ac:dyDescent="0.2">
      <c r="A72" s="271" t="s">
        <v>202</v>
      </c>
      <c r="B72" s="272" t="s">
        <v>203</v>
      </c>
      <c r="C72" s="275" t="s">
        <v>204</v>
      </c>
      <c r="D72" s="294" t="str">
        <f t="shared" si="1"/>
        <v>29pp</v>
      </c>
      <c r="E72" s="333">
        <v>35</v>
      </c>
      <c r="F72" s="333">
        <v>35</v>
      </c>
      <c r="G72" s="333">
        <v>33</v>
      </c>
      <c r="H72" s="333">
        <v>33</v>
      </c>
      <c r="I72" s="333">
        <v>29</v>
      </c>
      <c r="J72" s="9" t="s">
        <v>1033</v>
      </c>
    </row>
    <row r="73" spans="1:10" x14ac:dyDescent="0.2">
      <c r="A73" s="271" t="s">
        <v>205</v>
      </c>
      <c r="B73" s="272" t="s">
        <v>206</v>
      </c>
      <c r="C73" s="275" t="s">
        <v>207</v>
      </c>
      <c r="D73" s="294" t="str">
        <f t="shared" si="1"/>
        <v>28pp</v>
      </c>
      <c r="E73" s="333">
        <v>32</v>
      </c>
      <c r="F73" s="333">
        <v>31</v>
      </c>
      <c r="G73" s="333">
        <v>29</v>
      </c>
      <c r="H73" s="333">
        <v>33</v>
      </c>
      <c r="I73" s="333">
        <v>28</v>
      </c>
      <c r="J73" s="9" t="s">
        <v>1033</v>
      </c>
    </row>
    <row r="74" spans="1:10" x14ac:dyDescent="0.2">
      <c r="A74" s="271" t="s">
        <v>208</v>
      </c>
      <c r="B74" s="272" t="s">
        <v>209</v>
      </c>
      <c r="C74" s="275" t="s">
        <v>210</v>
      </c>
      <c r="D74" s="294" t="str">
        <f t="shared" si="1"/>
        <v>35pp</v>
      </c>
      <c r="E74" s="333">
        <v>37</v>
      </c>
      <c r="F74" s="333">
        <v>36</v>
      </c>
      <c r="G74" s="333">
        <v>34</v>
      </c>
      <c r="H74" s="333">
        <v>30</v>
      </c>
      <c r="I74" s="333">
        <v>35</v>
      </c>
      <c r="J74" s="9" t="s">
        <v>1033</v>
      </c>
    </row>
    <row r="75" spans="1:10" x14ac:dyDescent="0.2">
      <c r="A75" s="271" t="s">
        <v>211</v>
      </c>
      <c r="B75" s="272" t="s">
        <v>212</v>
      </c>
      <c r="C75" s="275" t="s">
        <v>213</v>
      </c>
      <c r="D75" s="294" t="str">
        <f t="shared" si="1"/>
        <v>35pp</v>
      </c>
      <c r="E75" s="333">
        <v>23</v>
      </c>
      <c r="F75" s="333">
        <v>25</v>
      </c>
      <c r="G75" s="333">
        <v>30</v>
      </c>
      <c r="H75" s="333">
        <v>28</v>
      </c>
      <c r="I75" s="333">
        <v>35</v>
      </c>
      <c r="J75" s="9" t="s">
        <v>1033</v>
      </c>
    </row>
    <row r="76" spans="1:10" x14ac:dyDescent="0.2">
      <c r="A76" s="271" t="s">
        <v>214</v>
      </c>
      <c r="B76" s="272" t="s">
        <v>215</v>
      </c>
      <c r="C76" s="275" t="s">
        <v>216</v>
      </c>
      <c r="D76" s="294" t="str">
        <f t="shared" si="1"/>
        <v>32pp</v>
      </c>
      <c r="E76" s="333">
        <v>23</v>
      </c>
      <c r="F76" s="333">
        <v>30</v>
      </c>
      <c r="G76" s="333">
        <v>33</v>
      </c>
      <c r="H76" s="333">
        <v>29</v>
      </c>
      <c r="I76" s="333">
        <v>32</v>
      </c>
      <c r="J76" s="9" t="s">
        <v>1033</v>
      </c>
    </row>
    <row r="77" spans="1:10" x14ac:dyDescent="0.2">
      <c r="A77" s="271" t="s">
        <v>217</v>
      </c>
      <c r="B77" s="272" t="s">
        <v>218</v>
      </c>
      <c r="C77" s="275" t="s">
        <v>219</v>
      </c>
      <c r="D77" s="294" t="str">
        <f t="shared" si="1"/>
        <v>34pp</v>
      </c>
      <c r="E77" s="333">
        <v>30</v>
      </c>
      <c r="F77" s="333">
        <v>31</v>
      </c>
      <c r="G77" s="333">
        <v>32</v>
      </c>
      <c r="H77" s="333">
        <v>31</v>
      </c>
      <c r="I77" s="333">
        <v>34</v>
      </c>
      <c r="J77" s="9" t="s">
        <v>1033</v>
      </c>
    </row>
    <row r="78" spans="1:10" x14ac:dyDescent="0.2">
      <c r="A78" s="271" t="s">
        <v>220</v>
      </c>
      <c r="B78" s="272" t="s">
        <v>221</v>
      </c>
      <c r="C78" s="275" t="s">
        <v>222</v>
      </c>
      <c r="D78" s="294" t="str">
        <f t="shared" si="1"/>
        <v>33pp</v>
      </c>
      <c r="E78" s="333">
        <v>28</v>
      </c>
      <c r="F78" s="333">
        <v>29</v>
      </c>
      <c r="G78" s="333">
        <v>30</v>
      </c>
      <c r="H78" s="333">
        <v>30</v>
      </c>
      <c r="I78" s="333">
        <v>33</v>
      </c>
      <c r="J78" s="9" t="s">
        <v>1033</v>
      </c>
    </row>
    <row r="79" spans="1:10" x14ac:dyDescent="0.2">
      <c r="A79" s="271" t="s">
        <v>223</v>
      </c>
      <c r="B79" s="272" t="s">
        <v>224</v>
      </c>
      <c r="C79" s="275" t="s">
        <v>225</v>
      </c>
      <c r="D79" s="294" t="str">
        <f t="shared" si="1"/>
        <v>31pp</v>
      </c>
      <c r="E79" s="333">
        <v>33</v>
      </c>
      <c r="F79" s="333">
        <v>31</v>
      </c>
      <c r="G79" s="333">
        <v>30</v>
      </c>
      <c r="H79" s="333">
        <v>36</v>
      </c>
      <c r="I79" s="333">
        <v>31</v>
      </c>
      <c r="J79" s="9" t="s">
        <v>1033</v>
      </c>
    </row>
    <row r="80" spans="1:10" x14ac:dyDescent="0.2">
      <c r="A80" s="271" t="s">
        <v>226</v>
      </c>
      <c r="B80" s="272" t="s">
        <v>227</v>
      </c>
      <c r="C80" s="275" t="s">
        <v>228</v>
      </c>
      <c r="D80" s="294" t="str">
        <f t="shared" si="1"/>
        <v>32pp</v>
      </c>
      <c r="E80" s="333">
        <v>30</v>
      </c>
      <c r="F80" s="333">
        <v>28</v>
      </c>
      <c r="G80" s="333">
        <v>28</v>
      </c>
      <c r="H80" s="333">
        <v>31</v>
      </c>
      <c r="I80" s="333">
        <v>32</v>
      </c>
      <c r="J80" s="9" t="s">
        <v>1033</v>
      </c>
    </row>
    <row r="81" spans="1:10" x14ac:dyDescent="0.2">
      <c r="A81" s="271" t="s">
        <v>229</v>
      </c>
      <c r="B81" s="272" t="s">
        <v>230</v>
      </c>
      <c r="C81" s="275" t="s">
        <v>231</v>
      </c>
      <c r="D81" s="294" t="str">
        <f t="shared" si="1"/>
        <v>25pp</v>
      </c>
      <c r="E81" s="333">
        <v>32</v>
      </c>
      <c r="F81" s="333">
        <v>27</v>
      </c>
      <c r="G81" s="333">
        <v>30</v>
      </c>
      <c r="H81" s="333">
        <v>29</v>
      </c>
      <c r="I81" s="333">
        <v>25</v>
      </c>
      <c r="J81" s="9" t="s">
        <v>1033</v>
      </c>
    </row>
    <row r="82" spans="1:10" x14ac:dyDescent="0.2">
      <c r="A82" s="271" t="s">
        <v>232</v>
      </c>
      <c r="B82" s="272" t="s">
        <v>233</v>
      </c>
      <c r="C82" s="275" t="s">
        <v>234</v>
      </c>
      <c r="D82" s="294" t="str">
        <f t="shared" si="1"/>
        <v>25pp</v>
      </c>
      <c r="E82" s="333">
        <v>29</v>
      </c>
      <c r="F82" s="333">
        <v>29</v>
      </c>
      <c r="G82" s="333">
        <v>34</v>
      </c>
      <c r="H82" s="333">
        <v>32</v>
      </c>
      <c r="I82" s="333">
        <v>25</v>
      </c>
      <c r="J82" s="9" t="s">
        <v>1033</v>
      </c>
    </row>
    <row r="83" spans="1:10" x14ac:dyDescent="0.2">
      <c r="A83" s="271" t="s">
        <v>235</v>
      </c>
      <c r="B83" s="272" t="s">
        <v>236</v>
      </c>
      <c r="C83" s="275" t="s">
        <v>237</v>
      </c>
      <c r="D83" s="294" t="str">
        <f t="shared" si="1"/>
        <v>35pp</v>
      </c>
      <c r="E83" s="333">
        <v>28</v>
      </c>
      <c r="F83" s="333">
        <v>32</v>
      </c>
      <c r="G83" s="333">
        <v>32</v>
      </c>
      <c r="H83" s="333">
        <v>30</v>
      </c>
      <c r="I83" s="333">
        <v>35</v>
      </c>
      <c r="J83" s="9" t="s">
        <v>1033</v>
      </c>
    </row>
    <row r="84" spans="1:10" x14ac:dyDescent="0.2">
      <c r="A84" s="271" t="s">
        <v>238</v>
      </c>
      <c r="B84" s="272" t="s">
        <v>239</v>
      </c>
      <c r="C84" s="275" t="s">
        <v>240</v>
      </c>
      <c r="D84" s="294" t="str">
        <f t="shared" si="1"/>
        <v>19pp</v>
      </c>
      <c r="E84" s="333">
        <v>22</v>
      </c>
      <c r="F84" s="333">
        <v>21</v>
      </c>
      <c r="G84" s="333">
        <v>21</v>
      </c>
      <c r="H84" s="333">
        <v>19</v>
      </c>
      <c r="I84" s="333">
        <v>19</v>
      </c>
      <c r="J84" s="9" t="s">
        <v>1033</v>
      </c>
    </row>
    <row r="85" spans="1:10" x14ac:dyDescent="0.2">
      <c r="A85" s="271" t="s">
        <v>241</v>
      </c>
      <c r="B85" s="272" t="s">
        <v>242</v>
      </c>
      <c r="C85" s="275" t="s">
        <v>243</v>
      </c>
      <c r="D85" s="294" t="str">
        <f t="shared" si="1"/>
        <v>25pp</v>
      </c>
      <c r="E85" s="333">
        <v>29</v>
      </c>
      <c r="F85" s="333">
        <v>27</v>
      </c>
      <c r="G85" s="333">
        <v>27</v>
      </c>
      <c r="H85" s="333">
        <v>29</v>
      </c>
      <c r="I85" s="333">
        <v>25</v>
      </c>
      <c r="J85" s="9" t="s">
        <v>1033</v>
      </c>
    </row>
    <row r="86" spans="1:10" x14ac:dyDescent="0.2">
      <c r="A86" s="271" t="s">
        <v>244</v>
      </c>
      <c r="B86" s="272" t="s">
        <v>245</v>
      </c>
      <c r="C86" s="275" t="s">
        <v>246</v>
      </c>
      <c r="D86" s="294" t="str">
        <f t="shared" si="1"/>
        <v>33pp</v>
      </c>
      <c r="E86" s="333">
        <v>27</v>
      </c>
      <c r="F86" s="333">
        <v>30</v>
      </c>
      <c r="G86" s="333">
        <v>32</v>
      </c>
      <c r="H86" s="333">
        <v>33</v>
      </c>
      <c r="I86" s="333">
        <v>33</v>
      </c>
      <c r="J86" s="9" t="s">
        <v>1033</v>
      </c>
    </row>
    <row r="87" spans="1:10" x14ac:dyDescent="0.2">
      <c r="A87" s="271" t="s">
        <v>247</v>
      </c>
      <c r="B87" s="272" t="s">
        <v>248</v>
      </c>
      <c r="C87" s="275" t="s">
        <v>249</v>
      </c>
      <c r="D87" s="294" t="str">
        <f t="shared" si="1"/>
        <v>21pp</v>
      </c>
      <c r="E87" s="333">
        <v>16</v>
      </c>
      <c r="F87" s="333">
        <v>19</v>
      </c>
      <c r="G87" s="333">
        <v>23</v>
      </c>
      <c r="H87" s="333">
        <v>22</v>
      </c>
      <c r="I87" s="333">
        <v>21</v>
      </c>
      <c r="J87" s="9" t="s">
        <v>1033</v>
      </c>
    </row>
    <row r="88" spans="1:10" x14ac:dyDescent="0.2">
      <c r="A88" s="271" t="s">
        <v>250</v>
      </c>
      <c r="B88" s="272" t="s">
        <v>251</v>
      </c>
      <c r="C88" s="275" t="s">
        <v>252</v>
      </c>
      <c r="D88" s="294" t="str">
        <f t="shared" si="1"/>
        <v>29pp</v>
      </c>
      <c r="E88" s="333">
        <v>34</v>
      </c>
      <c r="F88" s="333">
        <v>34</v>
      </c>
      <c r="G88" s="333">
        <v>33</v>
      </c>
      <c r="H88" s="333">
        <v>26</v>
      </c>
      <c r="I88" s="333">
        <v>29</v>
      </c>
      <c r="J88" s="9" t="s">
        <v>1033</v>
      </c>
    </row>
    <row r="89" spans="1:10" x14ac:dyDescent="0.2">
      <c r="A89" s="271" t="s">
        <v>253</v>
      </c>
      <c r="B89" s="272" t="s">
        <v>254</v>
      </c>
      <c r="C89" s="275" t="s">
        <v>255</v>
      </c>
      <c r="D89" s="294" t="str">
        <f t="shared" si="1"/>
        <v>30pp</v>
      </c>
      <c r="E89" s="333">
        <v>28</v>
      </c>
      <c r="F89" s="333">
        <v>33</v>
      </c>
      <c r="G89" s="333">
        <v>29</v>
      </c>
      <c r="H89" s="333">
        <v>27</v>
      </c>
      <c r="I89" s="333">
        <v>30</v>
      </c>
      <c r="J89" s="9" t="s">
        <v>1033</v>
      </c>
    </row>
    <row r="90" spans="1:10" x14ac:dyDescent="0.2">
      <c r="A90" s="271" t="s">
        <v>256</v>
      </c>
      <c r="B90" s="272" t="s">
        <v>257</v>
      </c>
      <c r="C90" s="275" t="s">
        <v>258</v>
      </c>
      <c r="D90" s="294" t="str">
        <f t="shared" si="1"/>
        <v>22pp</v>
      </c>
      <c r="E90" s="333">
        <v>26</v>
      </c>
      <c r="F90" s="333">
        <v>28</v>
      </c>
      <c r="G90" s="333">
        <v>19</v>
      </c>
      <c r="H90" s="333">
        <v>25</v>
      </c>
      <c r="I90" s="333">
        <v>22</v>
      </c>
      <c r="J90" s="9" t="s">
        <v>1033</v>
      </c>
    </row>
    <row r="91" spans="1:10" x14ac:dyDescent="0.2">
      <c r="A91" s="271" t="s">
        <v>259</v>
      </c>
      <c r="B91" s="272" t="s">
        <v>260</v>
      </c>
      <c r="C91" s="275" t="s">
        <v>261</v>
      </c>
      <c r="D91" s="294" t="str">
        <f t="shared" si="1"/>
        <v>22pp</v>
      </c>
      <c r="E91" s="333">
        <v>21</v>
      </c>
      <c r="F91" s="333">
        <v>26</v>
      </c>
      <c r="G91" s="333">
        <v>21</v>
      </c>
      <c r="H91" s="333">
        <v>23</v>
      </c>
      <c r="I91" s="333">
        <v>22</v>
      </c>
      <c r="J91" s="9" t="s">
        <v>1033</v>
      </c>
    </row>
    <row r="92" spans="1:10" x14ac:dyDescent="0.2">
      <c r="A92" s="271" t="s">
        <v>262</v>
      </c>
      <c r="B92" s="272" t="s">
        <v>263</v>
      </c>
      <c r="C92" s="275" t="s">
        <v>264</v>
      </c>
      <c r="D92" s="294" t="str">
        <f t="shared" si="1"/>
        <v>35pp</v>
      </c>
      <c r="E92" s="333">
        <v>31</v>
      </c>
      <c r="F92" s="333">
        <v>29</v>
      </c>
      <c r="G92" s="333">
        <v>32</v>
      </c>
      <c r="H92" s="333">
        <v>29</v>
      </c>
      <c r="I92" s="333">
        <v>35</v>
      </c>
      <c r="J92" s="9" t="s">
        <v>1033</v>
      </c>
    </row>
    <row r="93" spans="1:10" x14ac:dyDescent="0.2">
      <c r="A93" s="271" t="s">
        <v>265</v>
      </c>
      <c r="B93" s="272" t="s">
        <v>266</v>
      </c>
      <c r="C93" s="275" t="s">
        <v>267</v>
      </c>
      <c r="D93" s="294" t="str">
        <f t="shared" si="1"/>
        <v>23pp</v>
      </c>
      <c r="E93" s="333">
        <v>29</v>
      </c>
      <c r="F93" s="333">
        <v>26</v>
      </c>
      <c r="G93" s="333">
        <v>24</v>
      </c>
      <c r="H93" s="333">
        <v>27</v>
      </c>
      <c r="I93" s="333">
        <v>23</v>
      </c>
      <c r="J93" s="9" t="s">
        <v>1033</v>
      </c>
    </row>
    <row r="94" spans="1:10" x14ac:dyDescent="0.2">
      <c r="A94" s="271" t="s">
        <v>268</v>
      </c>
      <c r="B94" s="272" t="s">
        <v>269</v>
      </c>
      <c r="C94" s="275" t="s">
        <v>270</v>
      </c>
      <c r="D94" s="294" t="str">
        <f t="shared" si="1"/>
        <v>33pp</v>
      </c>
      <c r="E94" s="333">
        <v>35</v>
      </c>
      <c r="F94" s="333">
        <v>34</v>
      </c>
      <c r="G94" s="333">
        <v>35</v>
      </c>
      <c r="H94" s="333">
        <v>35</v>
      </c>
      <c r="I94" s="333">
        <v>33</v>
      </c>
      <c r="J94" s="9" t="s">
        <v>1033</v>
      </c>
    </row>
    <row r="95" spans="1:10" x14ac:dyDescent="0.2">
      <c r="A95" s="271" t="s">
        <v>271</v>
      </c>
      <c r="B95" s="272" t="s">
        <v>272</v>
      </c>
      <c r="C95" s="275" t="s">
        <v>273</v>
      </c>
      <c r="D95" s="294" t="str">
        <f t="shared" si="1"/>
        <v>30pp</v>
      </c>
      <c r="E95" s="333">
        <v>33</v>
      </c>
      <c r="F95" s="333">
        <v>29</v>
      </c>
      <c r="G95" s="333">
        <v>29</v>
      </c>
      <c r="H95" s="333">
        <v>31</v>
      </c>
      <c r="I95" s="333">
        <v>30</v>
      </c>
      <c r="J95" s="9" t="s">
        <v>1033</v>
      </c>
    </row>
    <row r="96" spans="1:10" x14ac:dyDescent="0.2">
      <c r="A96" s="271" t="s">
        <v>274</v>
      </c>
      <c r="B96" s="272" t="s">
        <v>275</v>
      </c>
      <c r="C96" s="276" t="s">
        <v>276</v>
      </c>
      <c r="D96" s="294" t="str">
        <f t="shared" si="1"/>
        <v>15pp</v>
      </c>
      <c r="E96" s="333">
        <v>16</v>
      </c>
      <c r="F96" s="333">
        <v>18</v>
      </c>
      <c r="G96" s="333">
        <v>16</v>
      </c>
      <c r="H96" s="333">
        <v>12</v>
      </c>
      <c r="I96" s="333">
        <v>15</v>
      </c>
      <c r="J96" s="9" t="s">
        <v>1033</v>
      </c>
    </row>
    <row r="97" spans="1:10" x14ac:dyDescent="0.2">
      <c r="A97" s="271" t="s">
        <v>277</v>
      </c>
      <c r="B97" s="272" t="s">
        <v>278</v>
      </c>
      <c r="C97" s="275" t="s">
        <v>279</v>
      </c>
      <c r="D97" s="294" t="str">
        <f t="shared" si="1"/>
        <v>21pp</v>
      </c>
      <c r="E97" s="333">
        <v>33</v>
      </c>
      <c r="F97" s="333">
        <v>28</v>
      </c>
      <c r="G97" s="333">
        <v>25</v>
      </c>
      <c r="H97" s="333">
        <v>23</v>
      </c>
      <c r="I97" s="333">
        <v>21</v>
      </c>
      <c r="J97" s="9" t="s">
        <v>1033</v>
      </c>
    </row>
    <row r="98" spans="1:10" x14ac:dyDescent="0.2">
      <c r="A98" s="271" t="s">
        <v>280</v>
      </c>
      <c r="B98" s="272" t="s">
        <v>281</v>
      </c>
      <c r="C98" s="275" t="s">
        <v>282</v>
      </c>
      <c r="D98" s="294" t="str">
        <f t="shared" si="1"/>
        <v>27pp</v>
      </c>
      <c r="E98" s="333">
        <v>28</v>
      </c>
      <c r="F98" s="333">
        <v>25</v>
      </c>
      <c r="G98" s="333">
        <v>30</v>
      </c>
      <c r="H98" s="333">
        <v>25</v>
      </c>
      <c r="I98" s="333">
        <v>27</v>
      </c>
      <c r="J98" s="9" t="s">
        <v>1033</v>
      </c>
    </row>
    <row r="99" spans="1:10" x14ac:dyDescent="0.2">
      <c r="A99" s="271" t="s">
        <v>283</v>
      </c>
      <c r="B99" s="272" t="s">
        <v>284</v>
      </c>
      <c r="C99" s="275" t="s">
        <v>285</v>
      </c>
      <c r="D99" s="294" t="str">
        <f t="shared" si="1"/>
        <v>19pp</v>
      </c>
      <c r="E99" s="333">
        <v>22</v>
      </c>
      <c r="F99" s="333">
        <v>14</v>
      </c>
      <c r="G99" s="333">
        <v>19</v>
      </c>
      <c r="H99" s="333">
        <v>21</v>
      </c>
      <c r="I99" s="333">
        <v>19</v>
      </c>
      <c r="J99" s="9" t="s">
        <v>1033</v>
      </c>
    </row>
    <row r="100" spans="1:10" x14ac:dyDescent="0.2">
      <c r="A100" s="271" t="s">
        <v>286</v>
      </c>
      <c r="B100" s="272" t="s">
        <v>287</v>
      </c>
      <c r="C100" s="275" t="s">
        <v>288</v>
      </c>
      <c r="D100" s="294" t="str">
        <f t="shared" si="1"/>
        <v>28pp</v>
      </c>
      <c r="E100" s="333">
        <v>31</v>
      </c>
      <c r="F100" s="333">
        <v>35</v>
      </c>
      <c r="G100" s="333">
        <v>26</v>
      </c>
      <c r="H100" s="333">
        <v>31</v>
      </c>
      <c r="I100" s="333">
        <v>28</v>
      </c>
      <c r="J100" s="9" t="s">
        <v>1033</v>
      </c>
    </row>
    <row r="101" spans="1:10" x14ac:dyDescent="0.2">
      <c r="A101" s="271" t="s">
        <v>289</v>
      </c>
      <c r="B101" s="272" t="s">
        <v>290</v>
      </c>
      <c r="C101" s="275" t="s">
        <v>291</v>
      </c>
      <c r="D101" s="294" t="str">
        <f t="shared" si="1"/>
        <v>26pp</v>
      </c>
      <c r="E101" s="333">
        <v>23</v>
      </c>
      <c r="F101" s="333">
        <v>15</v>
      </c>
      <c r="G101" s="333">
        <v>18</v>
      </c>
      <c r="H101" s="333">
        <v>20</v>
      </c>
      <c r="I101" s="333">
        <v>26</v>
      </c>
      <c r="J101" s="9" t="s">
        <v>1033</v>
      </c>
    </row>
    <row r="102" spans="1:10" x14ac:dyDescent="0.2">
      <c r="A102" s="271" t="s">
        <v>444</v>
      </c>
      <c r="B102" s="272" t="s">
        <v>445</v>
      </c>
      <c r="C102" s="275" t="s">
        <v>446</v>
      </c>
      <c r="D102" s="294" t="s">
        <v>453</v>
      </c>
      <c r="E102" s="333" t="s">
        <v>453</v>
      </c>
      <c r="F102" s="333" t="s">
        <v>453</v>
      </c>
      <c r="G102" s="333" t="s">
        <v>453</v>
      </c>
      <c r="H102" s="333" t="s">
        <v>453</v>
      </c>
      <c r="I102" s="333" t="s">
        <v>453</v>
      </c>
      <c r="J102" s="9" t="s">
        <v>1033</v>
      </c>
    </row>
    <row r="103" spans="1:10" x14ac:dyDescent="0.2">
      <c r="A103" s="271" t="s">
        <v>292</v>
      </c>
      <c r="B103" s="272" t="s">
        <v>293</v>
      </c>
      <c r="C103" s="275" t="s">
        <v>294</v>
      </c>
      <c r="D103" s="294" t="str">
        <f t="shared" si="1"/>
        <v>18pp</v>
      </c>
      <c r="E103" s="333">
        <v>18</v>
      </c>
      <c r="F103" s="333">
        <v>18</v>
      </c>
      <c r="G103" s="333">
        <v>24</v>
      </c>
      <c r="H103" s="333">
        <v>22</v>
      </c>
      <c r="I103" s="333">
        <v>18</v>
      </c>
      <c r="J103" s="9" t="s">
        <v>1033</v>
      </c>
    </row>
    <row r="104" spans="1:10" x14ac:dyDescent="0.2">
      <c r="A104" s="271" t="s">
        <v>295</v>
      </c>
      <c r="B104" s="272" t="s">
        <v>296</v>
      </c>
      <c r="C104" s="275" t="s">
        <v>297</v>
      </c>
      <c r="D104" s="294" t="str">
        <f t="shared" si="1"/>
        <v>18pp</v>
      </c>
      <c r="E104" s="333">
        <v>22</v>
      </c>
      <c r="F104" s="333">
        <v>20</v>
      </c>
      <c r="G104" s="333">
        <v>20</v>
      </c>
      <c r="H104" s="333">
        <v>17</v>
      </c>
      <c r="I104" s="333">
        <v>18</v>
      </c>
      <c r="J104" s="9" t="s">
        <v>1033</v>
      </c>
    </row>
    <row r="105" spans="1:10" x14ac:dyDescent="0.2">
      <c r="A105" s="271" t="s">
        <v>298</v>
      </c>
      <c r="B105" s="272" t="s">
        <v>299</v>
      </c>
      <c r="C105" s="275" t="s">
        <v>300</v>
      </c>
      <c r="D105" s="294" t="str">
        <f t="shared" si="1"/>
        <v>26pp</v>
      </c>
      <c r="E105" s="333">
        <v>26</v>
      </c>
      <c r="F105" s="333">
        <v>27</v>
      </c>
      <c r="G105" s="333">
        <v>23</v>
      </c>
      <c r="H105" s="333">
        <v>20</v>
      </c>
      <c r="I105" s="333">
        <v>26</v>
      </c>
      <c r="J105" s="9" t="s">
        <v>1033</v>
      </c>
    </row>
    <row r="106" spans="1:10" x14ac:dyDescent="0.2">
      <c r="A106" s="271" t="s">
        <v>301</v>
      </c>
      <c r="B106" s="272" t="s">
        <v>302</v>
      </c>
      <c r="C106" s="275" t="s">
        <v>303</v>
      </c>
      <c r="D106" s="294" t="str">
        <f t="shared" si="1"/>
        <v>18pp</v>
      </c>
      <c r="E106" s="333">
        <v>14</v>
      </c>
      <c r="F106" s="333">
        <v>23</v>
      </c>
      <c r="G106" s="333">
        <v>18</v>
      </c>
      <c r="H106" s="333">
        <v>19</v>
      </c>
      <c r="I106" s="333">
        <v>18</v>
      </c>
      <c r="J106" s="9" t="s">
        <v>1033</v>
      </c>
    </row>
    <row r="107" spans="1:10" x14ac:dyDescent="0.2">
      <c r="A107" s="271" t="s">
        <v>304</v>
      </c>
      <c r="B107" s="272" t="s">
        <v>305</v>
      </c>
      <c r="C107" s="275" t="s">
        <v>306</v>
      </c>
      <c r="D107" s="294" t="str">
        <f t="shared" si="1"/>
        <v>19pp</v>
      </c>
      <c r="E107" s="333">
        <v>14</v>
      </c>
      <c r="F107" s="333">
        <v>9</v>
      </c>
      <c r="G107" s="333">
        <v>16</v>
      </c>
      <c r="H107" s="333">
        <v>14</v>
      </c>
      <c r="I107" s="333">
        <v>19</v>
      </c>
      <c r="J107" s="9" t="s">
        <v>1033</v>
      </c>
    </row>
    <row r="108" spans="1:10" x14ac:dyDescent="0.2">
      <c r="A108" s="271" t="s">
        <v>307</v>
      </c>
      <c r="B108" s="272" t="s">
        <v>308</v>
      </c>
      <c r="C108" s="275" t="s">
        <v>309</v>
      </c>
      <c r="D108" s="294" t="str">
        <f t="shared" si="1"/>
        <v>23pp</v>
      </c>
      <c r="E108" s="333">
        <v>26</v>
      </c>
      <c r="F108" s="333">
        <v>30</v>
      </c>
      <c r="G108" s="333">
        <v>26</v>
      </c>
      <c r="H108" s="333">
        <v>27</v>
      </c>
      <c r="I108" s="333">
        <v>23</v>
      </c>
      <c r="J108" s="9" t="s">
        <v>1033</v>
      </c>
    </row>
    <row r="109" spans="1:10" x14ac:dyDescent="0.2">
      <c r="A109" s="271" t="s">
        <v>310</v>
      </c>
      <c r="B109" s="272" t="s">
        <v>311</v>
      </c>
      <c r="C109" s="275" t="s">
        <v>312</v>
      </c>
      <c r="D109" s="294" t="str">
        <f t="shared" si="1"/>
        <v>13pp</v>
      </c>
      <c r="E109" s="333">
        <v>14</v>
      </c>
      <c r="F109" s="333">
        <v>15</v>
      </c>
      <c r="G109" s="333">
        <v>18</v>
      </c>
      <c r="H109" s="333">
        <v>18</v>
      </c>
      <c r="I109" s="333">
        <v>13</v>
      </c>
      <c r="J109" s="9" t="s">
        <v>1033</v>
      </c>
    </row>
    <row r="110" spans="1:10" x14ac:dyDescent="0.2">
      <c r="A110" s="271" t="s">
        <v>313</v>
      </c>
      <c r="B110" s="272" t="s">
        <v>314</v>
      </c>
      <c r="C110" s="275" t="s">
        <v>315</v>
      </c>
      <c r="D110" s="294" t="str">
        <f t="shared" si="1"/>
        <v>20pp</v>
      </c>
      <c r="E110" s="333">
        <v>30</v>
      </c>
      <c r="F110" s="333">
        <v>27</v>
      </c>
      <c r="G110" s="333">
        <v>27</v>
      </c>
      <c r="H110" s="333">
        <v>29</v>
      </c>
      <c r="I110" s="333">
        <v>20</v>
      </c>
      <c r="J110" s="9" t="s">
        <v>1033</v>
      </c>
    </row>
    <row r="111" spans="1:10" x14ac:dyDescent="0.2">
      <c r="A111" s="271" t="s">
        <v>316</v>
      </c>
      <c r="B111" s="272" t="s">
        <v>317</v>
      </c>
      <c r="C111" s="275" t="s">
        <v>318</v>
      </c>
      <c r="D111" s="294" t="str">
        <f t="shared" si="1"/>
        <v>30pp</v>
      </c>
      <c r="E111" s="333">
        <v>30</v>
      </c>
      <c r="F111" s="333">
        <v>29</v>
      </c>
      <c r="G111" s="333">
        <v>28</v>
      </c>
      <c r="H111" s="333">
        <v>20</v>
      </c>
      <c r="I111" s="333">
        <v>30</v>
      </c>
      <c r="J111" s="9" t="s">
        <v>1033</v>
      </c>
    </row>
    <row r="112" spans="1:10" x14ac:dyDescent="0.2">
      <c r="A112" s="271" t="s">
        <v>319</v>
      </c>
      <c r="B112" s="272" t="s">
        <v>320</v>
      </c>
      <c r="C112" s="275" t="s">
        <v>321</v>
      </c>
      <c r="D112" s="294" t="str">
        <f t="shared" si="1"/>
        <v>20pp</v>
      </c>
      <c r="E112" s="333">
        <v>27</v>
      </c>
      <c r="F112" s="333">
        <v>25</v>
      </c>
      <c r="G112" s="333">
        <v>21</v>
      </c>
      <c r="H112" s="333">
        <v>19</v>
      </c>
      <c r="I112" s="333">
        <v>20</v>
      </c>
      <c r="J112" s="9" t="s">
        <v>1033</v>
      </c>
    </row>
    <row r="113" spans="1:10" x14ac:dyDescent="0.2">
      <c r="A113" s="271" t="s">
        <v>322</v>
      </c>
      <c r="B113" s="272" t="s">
        <v>323</v>
      </c>
      <c r="C113" s="275" t="s">
        <v>324</v>
      </c>
      <c r="D113" s="294" t="str">
        <f t="shared" si="1"/>
        <v>18pp</v>
      </c>
      <c r="E113" s="333">
        <v>22</v>
      </c>
      <c r="F113" s="333">
        <v>17</v>
      </c>
      <c r="G113" s="333">
        <v>18</v>
      </c>
      <c r="H113" s="333">
        <v>14</v>
      </c>
      <c r="I113" s="333">
        <v>18</v>
      </c>
      <c r="J113" s="9" t="s">
        <v>1033</v>
      </c>
    </row>
    <row r="114" spans="1:10" x14ac:dyDescent="0.2">
      <c r="A114" s="271" t="s">
        <v>325</v>
      </c>
      <c r="B114" s="272" t="s">
        <v>326</v>
      </c>
      <c r="C114" s="275" t="s">
        <v>327</v>
      </c>
      <c r="D114" s="294" t="str">
        <f t="shared" si="1"/>
        <v>13pp</v>
      </c>
      <c r="E114" s="333">
        <v>7</v>
      </c>
      <c r="F114" s="333">
        <v>7</v>
      </c>
      <c r="G114" s="333">
        <v>6</v>
      </c>
      <c r="H114" s="333">
        <v>13</v>
      </c>
      <c r="I114" s="333">
        <v>13</v>
      </c>
      <c r="J114" s="9" t="s">
        <v>1033</v>
      </c>
    </row>
    <row r="115" spans="1:10" x14ac:dyDescent="0.2">
      <c r="A115" s="271" t="s">
        <v>328</v>
      </c>
      <c r="B115" s="272" t="s">
        <v>329</v>
      </c>
      <c r="C115" s="275" t="s">
        <v>330</v>
      </c>
      <c r="D115" s="294" t="str">
        <f t="shared" si="1"/>
        <v>4pp</v>
      </c>
      <c r="E115" s="333">
        <v>15</v>
      </c>
      <c r="F115" s="333">
        <v>12</v>
      </c>
      <c r="G115" s="333">
        <v>5</v>
      </c>
      <c r="H115" s="333">
        <v>3</v>
      </c>
      <c r="I115" s="333">
        <v>4</v>
      </c>
      <c r="J115" s="9" t="s">
        <v>1033</v>
      </c>
    </row>
    <row r="116" spans="1:10" x14ac:dyDescent="0.2">
      <c r="A116" s="271" t="s">
        <v>331</v>
      </c>
      <c r="B116" s="272" t="s">
        <v>332</v>
      </c>
      <c r="C116" s="275" t="s">
        <v>333</v>
      </c>
      <c r="D116" s="294" t="str">
        <f t="shared" si="1"/>
        <v>36pp</v>
      </c>
      <c r="E116" s="333">
        <v>34</v>
      </c>
      <c r="F116" s="333">
        <v>36</v>
      </c>
      <c r="G116" s="333">
        <v>36</v>
      </c>
      <c r="H116" s="333">
        <v>29</v>
      </c>
      <c r="I116" s="333">
        <v>36</v>
      </c>
      <c r="J116" s="9" t="s">
        <v>1033</v>
      </c>
    </row>
    <row r="117" spans="1:10" x14ac:dyDescent="0.2">
      <c r="A117" s="271" t="s">
        <v>334</v>
      </c>
      <c r="B117" s="272" t="s">
        <v>335</v>
      </c>
      <c r="C117" s="275" t="s">
        <v>336</v>
      </c>
      <c r="D117" s="294" t="str">
        <f t="shared" si="1"/>
        <v>10pp</v>
      </c>
      <c r="E117" s="333">
        <v>9</v>
      </c>
      <c r="F117" s="333">
        <v>5</v>
      </c>
      <c r="G117" s="333">
        <v>10</v>
      </c>
      <c r="H117" s="333">
        <v>10</v>
      </c>
      <c r="I117" s="333">
        <v>10</v>
      </c>
      <c r="J117" s="9" t="s">
        <v>1033</v>
      </c>
    </row>
    <row r="118" spans="1:10" x14ac:dyDescent="0.2">
      <c r="A118" s="271" t="s">
        <v>337</v>
      </c>
      <c r="B118" s="272" t="s">
        <v>338</v>
      </c>
      <c r="C118" s="275" t="s">
        <v>339</v>
      </c>
      <c r="D118" s="294" t="str">
        <f t="shared" si="1"/>
        <v>24pp</v>
      </c>
      <c r="E118" s="333">
        <v>18</v>
      </c>
      <c r="F118" s="333">
        <v>13</v>
      </c>
      <c r="G118" s="333">
        <v>19</v>
      </c>
      <c r="H118" s="333">
        <v>14</v>
      </c>
      <c r="I118" s="333">
        <v>24</v>
      </c>
      <c r="J118" s="9" t="s">
        <v>1033</v>
      </c>
    </row>
    <row r="119" spans="1:10" x14ac:dyDescent="0.2">
      <c r="A119" s="271" t="s">
        <v>340</v>
      </c>
      <c r="B119" s="272" t="s">
        <v>341</v>
      </c>
      <c r="C119" s="275" t="s">
        <v>342</v>
      </c>
      <c r="D119" s="294" t="str">
        <f t="shared" si="1"/>
        <v>22pp</v>
      </c>
      <c r="E119" s="333">
        <v>22</v>
      </c>
      <c r="F119" s="333">
        <v>24</v>
      </c>
      <c r="G119" s="333">
        <v>24</v>
      </c>
      <c r="H119" s="333">
        <v>17</v>
      </c>
      <c r="I119" s="333">
        <v>22</v>
      </c>
      <c r="J119" s="9" t="s">
        <v>1033</v>
      </c>
    </row>
    <row r="120" spans="1:10" x14ac:dyDescent="0.2">
      <c r="A120" s="271" t="s">
        <v>343</v>
      </c>
      <c r="B120" s="272" t="s">
        <v>344</v>
      </c>
      <c r="C120" s="275" t="s">
        <v>345</v>
      </c>
      <c r="D120" s="294" t="str">
        <f t="shared" si="1"/>
        <v>13pp</v>
      </c>
      <c r="E120" s="333">
        <v>11</v>
      </c>
      <c r="F120" s="333">
        <v>11</v>
      </c>
      <c r="G120" s="333">
        <v>11</v>
      </c>
      <c r="H120" s="333">
        <v>11</v>
      </c>
      <c r="I120" s="333">
        <v>13</v>
      </c>
      <c r="J120" s="9" t="s">
        <v>1033</v>
      </c>
    </row>
    <row r="121" spans="1:10" x14ac:dyDescent="0.2">
      <c r="A121" s="271" t="s">
        <v>346</v>
      </c>
      <c r="B121" s="272" t="s">
        <v>347</v>
      </c>
      <c r="C121" s="275" t="s">
        <v>348</v>
      </c>
      <c r="D121" s="294" t="str">
        <f t="shared" si="1"/>
        <v>20pp</v>
      </c>
      <c r="E121" s="333">
        <v>26</v>
      </c>
      <c r="F121" s="333">
        <v>24</v>
      </c>
      <c r="G121" s="333">
        <v>23</v>
      </c>
      <c r="H121" s="333">
        <v>18</v>
      </c>
      <c r="I121" s="333">
        <v>20</v>
      </c>
      <c r="J121" s="9" t="s">
        <v>1033</v>
      </c>
    </row>
    <row r="122" spans="1:10" x14ac:dyDescent="0.2">
      <c r="A122" s="271" t="s">
        <v>349</v>
      </c>
      <c r="B122" s="272" t="s">
        <v>350</v>
      </c>
      <c r="C122" s="275" t="s">
        <v>351</v>
      </c>
      <c r="D122" s="294" t="str">
        <f t="shared" si="1"/>
        <v>29pp</v>
      </c>
      <c r="E122" s="333">
        <v>36</v>
      </c>
      <c r="F122" s="333">
        <v>31</v>
      </c>
      <c r="G122" s="333">
        <v>28</v>
      </c>
      <c r="H122" s="333">
        <v>23</v>
      </c>
      <c r="I122" s="333">
        <v>29</v>
      </c>
      <c r="J122" s="9" t="s">
        <v>1033</v>
      </c>
    </row>
    <row r="123" spans="1:10" x14ac:dyDescent="0.2">
      <c r="A123" s="271" t="s">
        <v>352</v>
      </c>
      <c r="B123" s="272" t="s">
        <v>353</v>
      </c>
      <c r="C123" s="275" t="s">
        <v>354</v>
      </c>
      <c r="D123" s="294" t="str">
        <f t="shared" si="1"/>
        <v>8pp</v>
      </c>
      <c r="E123" s="333">
        <v>9</v>
      </c>
      <c r="F123" s="333">
        <v>15</v>
      </c>
      <c r="G123" s="333">
        <v>5</v>
      </c>
      <c r="H123" s="333">
        <v>11</v>
      </c>
      <c r="I123" s="333">
        <v>8</v>
      </c>
      <c r="J123" s="9" t="s">
        <v>1033</v>
      </c>
    </row>
    <row r="124" spans="1:10" x14ac:dyDescent="0.2">
      <c r="A124" s="271" t="s">
        <v>355</v>
      </c>
      <c r="B124" s="272" t="s">
        <v>356</v>
      </c>
      <c r="C124" s="275" t="s">
        <v>357</v>
      </c>
      <c r="D124" s="294" t="str">
        <f t="shared" si="1"/>
        <v>38pp</v>
      </c>
      <c r="E124" s="333">
        <v>37</v>
      </c>
      <c r="F124" s="333">
        <v>30</v>
      </c>
      <c r="G124" s="333">
        <v>35</v>
      </c>
      <c r="H124" s="333">
        <v>40</v>
      </c>
      <c r="I124" s="333">
        <v>38</v>
      </c>
      <c r="J124" s="9" t="s">
        <v>1033</v>
      </c>
    </row>
    <row r="125" spans="1:10" x14ac:dyDescent="0.2">
      <c r="A125" s="271" t="s">
        <v>358</v>
      </c>
      <c r="B125" s="272" t="s">
        <v>359</v>
      </c>
      <c r="C125" s="275" t="s">
        <v>360</v>
      </c>
      <c r="D125" s="294" t="str">
        <f t="shared" si="1"/>
        <v>10pp</v>
      </c>
      <c r="E125" s="333">
        <v>11</v>
      </c>
      <c r="F125" s="333">
        <v>4</v>
      </c>
      <c r="G125" s="333">
        <v>9</v>
      </c>
      <c r="H125" s="333">
        <v>6</v>
      </c>
      <c r="I125" s="333">
        <v>10</v>
      </c>
      <c r="J125" s="9" t="s">
        <v>1033</v>
      </c>
    </row>
    <row r="126" spans="1:10" x14ac:dyDescent="0.2">
      <c r="A126" s="271" t="s">
        <v>361</v>
      </c>
      <c r="B126" s="272" t="s">
        <v>362</v>
      </c>
      <c r="C126" s="275" t="s">
        <v>363</v>
      </c>
      <c r="D126" s="294" t="str">
        <f t="shared" si="1"/>
        <v>14pp</v>
      </c>
      <c r="E126" s="333">
        <v>14</v>
      </c>
      <c r="F126" s="333">
        <v>17</v>
      </c>
      <c r="G126" s="333">
        <v>22</v>
      </c>
      <c r="H126" s="333">
        <v>16</v>
      </c>
      <c r="I126" s="333">
        <v>14</v>
      </c>
      <c r="J126" s="9" t="s">
        <v>1033</v>
      </c>
    </row>
    <row r="127" spans="1:10" x14ac:dyDescent="0.2">
      <c r="A127" s="271" t="s">
        <v>364</v>
      </c>
      <c r="B127" s="272" t="s">
        <v>365</v>
      </c>
      <c r="C127" s="275" t="s">
        <v>366</v>
      </c>
      <c r="D127" s="294" t="str">
        <f t="shared" si="1"/>
        <v>18pp</v>
      </c>
      <c r="E127" s="333">
        <v>11</v>
      </c>
      <c r="F127" s="333">
        <v>16</v>
      </c>
      <c r="G127" s="333">
        <v>20</v>
      </c>
      <c r="H127" s="333">
        <v>16</v>
      </c>
      <c r="I127" s="333">
        <v>18</v>
      </c>
      <c r="J127" s="9" t="s">
        <v>1033</v>
      </c>
    </row>
    <row r="128" spans="1:10" x14ac:dyDescent="0.2">
      <c r="A128" s="271" t="s">
        <v>367</v>
      </c>
      <c r="B128" s="272" t="s">
        <v>368</v>
      </c>
      <c r="C128" s="275" t="s">
        <v>369</v>
      </c>
      <c r="D128" s="294" t="str">
        <f t="shared" si="1"/>
        <v>13pp</v>
      </c>
      <c r="E128" s="333">
        <v>12</v>
      </c>
      <c r="F128" s="333">
        <v>9</v>
      </c>
      <c r="G128" s="333">
        <v>8</v>
      </c>
      <c r="H128" s="333">
        <v>7</v>
      </c>
      <c r="I128" s="333">
        <v>13</v>
      </c>
      <c r="J128" s="9" t="s">
        <v>1033</v>
      </c>
    </row>
    <row r="129" spans="1:10" x14ac:dyDescent="0.2">
      <c r="A129" s="271" t="s">
        <v>370</v>
      </c>
      <c r="B129" s="272">
        <v>11</v>
      </c>
      <c r="C129" s="275" t="s">
        <v>371</v>
      </c>
      <c r="D129" s="294" t="str">
        <f t="shared" si="1"/>
        <v>40pp</v>
      </c>
      <c r="E129" s="333">
        <v>40</v>
      </c>
      <c r="F129" s="333">
        <v>39</v>
      </c>
      <c r="G129" s="333">
        <v>38</v>
      </c>
      <c r="H129" s="333">
        <v>43</v>
      </c>
      <c r="I129" s="333">
        <v>40</v>
      </c>
      <c r="J129" s="9" t="s">
        <v>1033</v>
      </c>
    </row>
    <row r="130" spans="1:10" x14ac:dyDescent="0.2">
      <c r="A130" s="271" t="s">
        <v>372</v>
      </c>
      <c r="B130" s="272">
        <v>12</v>
      </c>
      <c r="C130" s="275" t="s">
        <v>373</v>
      </c>
      <c r="D130" s="294" t="str">
        <f t="shared" si="1"/>
        <v>33pp</v>
      </c>
      <c r="E130" s="333">
        <v>34</v>
      </c>
      <c r="F130" s="333">
        <v>33</v>
      </c>
      <c r="G130" s="333">
        <v>37</v>
      </c>
      <c r="H130" s="333">
        <v>36</v>
      </c>
      <c r="I130" s="333">
        <v>33</v>
      </c>
      <c r="J130" s="9" t="s">
        <v>1033</v>
      </c>
    </row>
    <row r="131" spans="1:10" x14ac:dyDescent="0.2">
      <c r="A131" s="271" t="s">
        <v>374</v>
      </c>
      <c r="B131" s="272">
        <v>16</v>
      </c>
      <c r="C131" s="275" t="s">
        <v>375</v>
      </c>
      <c r="D131" s="294" t="str">
        <f t="shared" si="1"/>
        <v>34pp</v>
      </c>
      <c r="E131" s="333">
        <v>29</v>
      </c>
      <c r="F131" s="333">
        <v>40</v>
      </c>
      <c r="G131" s="333">
        <v>32</v>
      </c>
      <c r="H131" s="333">
        <v>36</v>
      </c>
      <c r="I131" s="333">
        <v>34</v>
      </c>
      <c r="J131" s="9" t="s">
        <v>1033</v>
      </c>
    </row>
    <row r="132" spans="1:10" x14ac:dyDescent="0.2">
      <c r="A132" s="271" t="s">
        <v>376</v>
      </c>
      <c r="B132" s="272">
        <v>17</v>
      </c>
      <c r="C132" s="275" t="s">
        <v>377</v>
      </c>
      <c r="D132" s="294" t="str">
        <f t="shared" si="1"/>
        <v>31pp</v>
      </c>
      <c r="E132" s="333">
        <v>33</v>
      </c>
      <c r="F132" s="333">
        <v>35</v>
      </c>
      <c r="G132" s="333">
        <v>34</v>
      </c>
      <c r="H132" s="333">
        <v>32</v>
      </c>
      <c r="I132" s="333">
        <v>31</v>
      </c>
      <c r="J132" s="9" t="s">
        <v>1033</v>
      </c>
    </row>
    <row r="133" spans="1:10" x14ac:dyDescent="0.2">
      <c r="A133" s="271" t="s">
        <v>378</v>
      </c>
      <c r="B133" s="272">
        <v>18</v>
      </c>
      <c r="C133" s="275" t="s">
        <v>379</v>
      </c>
      <c r="D133" s="294" t="str">
        <f t="shared" ref="D133:D165" si="2">I133&amp;J133</f>
        <v>29pp</v>
      </c>
      <c r="E133" s="333">
        <v>31</v>
      </c>
      <c r="F133" s="333">
        <v>30</v>
      </c>
      <c r="G133" s="333">
        <v>32</v>
      </c>
      <c r="H133" s="333">
        <v>27</v>
      </c>
      <c r="I133" s="333">
        <v>29</v>
      </c>
      <c r="J133" s="9" t="s">
        <v>1033</v>
      </c>
    </row>
    <row r="134" spans="1:10" x14ac:dyDescent="0.2">
      <c r="A134" s="271" t="s">
        <v>380</v>
      </c>
      <c r="B134" s="272">
        <v>19</v>
      </c>
      <c r="C134" s="275" t="s">
        <v>381</v>
      </c>
      <c r="D134" s="294" t="str">
        <f t="shared" si="2"/>
        <v>28pp</v>
      </c>
      <c r="E134" s="333">
        <v>28</v>
      </c>
      <c r="F134" s="333">
        <v>30</v>
      </c>
      <c r="G134" s="333">
        <v>30</v>
      </c>
      <c r="H134" s="333">
        <v>31</v>
      </c>
      <c r="I134" s="333">
        <v>28</v>
      </c>
      <c r="J134" s="9" t="s">
        <v>1033</v>
      </c>
    </row>
    <row r="135" spans="1:10" x14ac:dyDescent="0.2">
      <c r="A135" s="271" t="s">
        <v>382</v>
      </c>
      <c r="B135" s="272">
        <v>21</v>
      </c>
      <c r="C135" s="275" t="s">
        <v>383</v>
      </c>
      <c r="D135" s="294" t="str">
        <f t="shared" si="2"/>
        <v>32pp</v>
      </c>
      <c r="E135" s="333">
        <v>33</v>
      </c>
      <c r="F135" s="333">
        <v>29</v>
      </c>
      <c r="G135" s="333">
        <v>32</v>
      </c>
      <c r="H135" s="333">
        <v>31</v>
      </c>
      <c r="I135" s="333">
        <v>32</v>
      </c>
      <c r="J135" s="9" t="s">
        <v>1033</v>
      </c>
    </row>
    <row r="136" spans="1:10" x14ac:dyDescent="0.2">
      <c r="A136" s="271" t="s">
        <v>384</v>
      </c>
      <c r="B136" s="272">
        <v>22</v>
      </c>
      <c r="C136" s="275" t="s">
        <v>385</v>
      </c>
      <c r="D136" s="294" t="str">
        <f t="shared" si="2"/>
        <v>28pp</v>
      </c>
      <c r="E136" s="333">
        <v>32</v>
      </c>
      <c r="F136" s="333">
        <v>29</v>
      </c>
      <c r="G136" s="333">
        <v>31</v>
      </c>
      <c r="H136" s="333">
        <v>27</v>
      </c>
      <c r="I136" s="333">
        <v>28</v>
      </c>
      <c r="J136" s="9" t="s">
        <v>1033</v>
      </c>
    </row>
    <row r="137" spans="1:10" x14ac:dyDescent="0.2">
      <c r="A137" s="271" t="s">
        <v>386</v>
      </c>
      <c r="B137" s="272">
        <v>23</v>
      </c>
      <c r="C137" s="275" t="s">
        <v>387</v>
      </c>
      <c r="D137" s="294" t="str">
        <f t="shared" si="2"/>
        <v>30pp</v>
      </c>
      <c r="E137" s="333">
        <v>37</v>
      </c>
      <c r="F137" s="333">
        <v>35</v>
      </c>
      <c r="G137" s="333">
        <v>36</v>
      </c>
      <c r="H137" s="333">
        <v>33</v>
      </c>
      <c r="I137" s="333">
        <v>30</v>
      </c>
      <c r="J137" s="9" t="s">
        <v>1033</v>
      </c>
    </row>
    <row r="138" spans="1:10" x14ac:dyDescent="0.2">
      <c r="A138" s="271" t="s">
        <v>388</v>
      </c>
      <c r="B138" s="272">
        <v>24</v>
      </c>
      <c r="C138" s="275" t="s">
        <v>389</v>
      </c>
      <c r="D138" s="294" t="str">
        <f t="shared" si="2"/>
        <v>35pp</v>
      </c>
      <c r="E138" s="333">
        <v>32</v>
      </c>
      <c r="F138" s="333">
        <v>34</v>
      </c>
      <c r="G138" s="333">
        <v>33</v>
      </c>
      <c r="H138" s="333">
        <v>35</v>
      </c>
      <c r="I138" s="333">
        <v>35</v>
      </c>
      <c r="J138" s="9" t="s">
        <v>1033</v>
      </c>
    </row>
    <row r="139" spans="1:10" x14ac:dyDescent="0.2">
      <c r="A139" s="271" t="s">
        <v>390</v>
      </c>
      <c r="B139" s="272">
        <v>26</v>
      </c>
      <c r="C139" s="275" t="s">
        <v>391</v>
      </c>
      <c r="D139" s="294" t="str">
        <f t="shared" si="2"/>
        <v>34pp</v>
      </c>
      <c r="E139" s="333">
        <v>30</v>
      </c>
      <c r="F139" s="333">
        <v>35</v>
      </c>
      <c r="G139" s="333">
        <v>38</v>
      </c>
      <c r="H139" s="333">
        <v>33</v>
      </c>
      <c r="I139" s="333">
        <v>34</v>
      </c>
      <c r="J139" s="9" t="s">
        <v>1033</v>
      </c>
    </row>
    <row r="140" spans="1:10" x14ac:dyDescent="0.2">
      <c r="A140" s="271" t="s">
        <v>392</v>
      </c>
      <c r="B140" s="272">
        <v>29</v>
      </c>
      <c r="C140" s="275" t="s">
        <v>393</v>
      </c>
      <c r="D140" s="294" t="str">
        <f t="shared" si="2"/>
        <v>35pp</v>
      </c>
      <c r="E140" s="333">
        <v>33</v>
      </c>
      <c r="F140" s="333">
        <v>35</v>
      </c>
      <c r="G140" s="333">
        <v>34</v>
      </c>
      <c r="H140" s="333">
        <v>33</v>
      </c>
      <c r="I140" s="333">
        <v>35</v>
      </c>
      <c r="J140" s="9" t="s">
        <v>1033</v>
      </c>
    </row>
    <row r="141" spans="1:10" x14ac:dyDescent="0.2">
      <c r="A141" s="271" t="s">
        <v>394</v>
      </c>
      <c r="B141" s="272">
        <v>30</v>
      </c>
      <c r="C141" s="275" t="s">
        <v>395</v>
      </c>
      <c r="D141" s="294" t="str">
        <f t="shared" si="2"/>
        <v>34pp</v>
      </c>
      <c r="E141" s="333">
        <v>31</v>
      </c>
      <c r="F141" s="333">
        <v>32</v>
      </c>
      <c r="G141" s="333">
        <v>34</v>
      </c>
      <c r="H141" s="333">
        <v>34</v>
      </c>
      <c r="I141" s="333">
        <v>34</v>
      </c>
      <c r="J141" s="9" t="s">
        <v>1033</v>
      </c>
    </row>
    <row r="142" spans="1:10" x14ac:dyDescent="0.2">
      <c r="A142" s="271" t="s">
        <v>396</v>
      </c>
      <c r="B142" s="272">
        <v>31</v>
      </c>
      <c r="C142" s="275" t="s">
        <v>397</v>
      </c>
      <c r="D142" s="294" t="str">
        <f t="shared" si="2"/>
        <v>33pp</v>
      </c>
      <c r="E142" s="333">
        <v>32</v>
      </c>
      <c r="F142" s="333">
        <v>32</v>
      </c>
      <c r="G142" s="333">
        <v>31</v>
      </c>
      <c r="H142" s="333">
        <v>30</v>
      </c>
      <c r="I142" s="333">
        <v>33</v>
      </c>
      <c r="J142" s="9" t="s">
        <v>1033</v>
      </c>
    </row>
    <row r="143" spans="1:10" x14ac:dyDescent="0.2">
      <c r="A143" s="271" t="s">
        <v>398</v>
      </c>
      <c r="B143" s="272">
        <v>32</v>
      </c>
      <c r="C143" s="275" t="s">
        <v>399</v>
      </c>
      <c r="D143" s="294" t="str">
        <f t="shared" si="2"/>
        <v>32pp</v>
      </c>
      <c r="E143" s="333">
        <v>35</v>
      </c>
      <c r="F143" s="333">
        <v>36</v>
      </c>
      <c r="G143" s="333">
        <v>32</v>
      </c>
      <c r="H143" s="333">
        <v>32</v>
      </c>
      <c r="I143" s="333">
        <v>32</v>
      </c>
      <c r="J143" s="9" t="s">
        <v>1033</v>
      </c>
    </row>
    <row r="144" spans="1:10" x14ac:dyDescent="0.2">
      <c r="A144" s="271" t="s">
        <v>400</v>
      </c>
      <c r="B144" s="272">
        <v>33</v>
      </c>
      <c r="C144" s="275" t="s">
        <v>401</v>
      </c>
      <c r="D144" s="294" t="str">
        <f t="shared" si="2"/>
        <v>31pp</v>
      </c>
      <c r="E144" s="333">
        <v>27</v>
      </c>
      <c r="F144" s="333">
        <v>31</v>
      </c>
      <c r="G144" s="333">
        <v>31</v>
      </c>
      <c r="H144" s="333">
        <v>26</v>
      </c>
      <c r="I144" s="333">
        <v>31</v>
      </c>
      <c r="J144" s="9" t="s">
        <v>1033</v>
      </c>
    </row>
    <row r="145" spans="1:10" x14ac:dyDescent="0.2">
      <c r="A145" s="271" t="s">
        <v>402</v>
      </c>
      <c r="B145" s="272">
        <v>34</v>
      </c>
      <c r="C145" s="275" t="s">
        <v>403</v>
      </c>
      <c r="D145" s="294" t="str">
        <f t="shared" si="2"/>
        <v>30pp</v>
      </c>
      <c r="E145" s="333">
        <v>29</v>
      </c>
      <c r="F145" s="333">
        <v>30</v>
      </c>
      <c r="G145" s="333">
        <v>30</v>
      </c>
      <c r="H145" s="333">
        <v>28</v>
      </c>
      <c r="I145" s="333">
        <v>30</v>
      </c>
      <c r="J145" s="9" t="s">
        <v>1033</v>
      </c>
    </row>
    <row r="146" spans="1:10" x14ac:dyDescent="0.2">
      <c r="A146" s="271" t="s">
        <v>404</v>
      </c>
      <c r="B146" s="272">
        <v>36</v>
      </c>
      <c r="C146" s="275" t="s">
        <v>405</v>
      </c>
      <c r="D146" s="294" t="str">
        <f t="shared" si="2"/>
        <v>32pp</v>
      </c>
      <c r="E146" s="333">
        <v>37</v>
      </c>
      <c r="F146" s="333">
        <v>38</v>
      </c>
      <c r="G146" s="333">
        <v>35</v>
      </c>
      <c r="H146" s="333">
        <v>34</v>
      </c>
      <c r="I146" s="333">
        <v>32</v>
      </c>
      <c r="J146" s="9" t="s">
        <v>1033</v>
      </c>
    </row>
    <row r="147" spans="1:10" x14ac:dyDescent="0.2">
      <c r="A147" s="271" t="s">
        <v>406</v>
      </c>
      <c r="B147" s="272">
        <v>37</v>
      </c>
      <c r="C147" s="275" t="s">
        <v>407</v>
      </c>
      <c r="D147" s="294" t="str">
        <f t="shared" si="2"/>
        <v>32pp</v>
      </c>
      <c r="E147" s="333">
        <v>33</v>
      </c>
      <c r="F147" s="333">
        <v>36</v>
      </c>
      <c r="G147" s="333">
        <v>34</v>
      </c>
      <c r="H147" s="333">
        <v>32</v>
      </c>
      <c r="I147" s="333">
        <v>32</v>
      </c>
      <c r="J147" s="9" t="s">
        <v>1033</v>
      </c>
    </row>
    <row r="148" spans="1:10" x14ac:dyDescent="0.2">
      <c r="A148" s="271" t="s">
        <v>408</v>
      </c>
      <c r="B148" s="272">
        <v>38</v>
      </c>
      <c r="C148" s="275" t="s">
        <v>409</v>
      </c>
      <c r="D148" s="294" t="str">
        <f t="shared" si="2"/>
        <v>33pp</v>
      </c>
      <c r="E148" s="333">
        <v>36</v>
      </c>
      <c r="F148" s="333">
        <v>38</v>
      </c>
      <c r="G148" s="333">
        <v>34</v>
      </c>
      <c r="H148" s="333">
        <v>31</v>
      </c>
      <c r="I148" s="333">
        <v>33</v>
      </c>
      <c r="J148" s="9" t="s">
        <v>1033</v>
      </c>
    </row>
    <row r="149" spans="1:10" x14ac:dyDescent="0.2">
      <c r="A149" s="271" t="s">
        <v>410</v>
      </c>
      <c r="B149" s="272">
        <v>40</v>
      </c>
      <c r="C149" s="275" t="s">
        <v>411</v>
      </c>
      <c r="D149" s="294" t="str">
        <f t="shared" si="2"/>
        <v>30pp</v>
      </c>
      <c r="E149" s="333">
        <v>31</v>
      </c>
      <c r="F149" s="333">
        <v>31</v>
      </c>
      <c r="G149" s="333">
        <v>31</v>
      </c>
      <c r="H149" s="333">
        <v>31</v>
      </c>
      <c r="I149" s="333">
        <v>30</v>
      </c>
      <c r="J149" s="9" t="s">
        <v>1033</v>
      </c>
    </row>
    <row r="150" spans="1:10" x14ac:dyDescent="0.2">
      <c r="A150" s="271" t="s">
        <v>412</v>
      </c>
      <c r="B150" s="272">
        <v>41</v>
      </c>
      <c r="C150" s="275" t="s">
        <v>413</v>
      </c>
      <c r="D150" s="294" t="str">
        <f t="shared" si="2"/>
        <v>27pp</v>
      </c>
      <c r="E150" s="333">
        <v>31</v>
      </c>
      <c r="F150" s="333">
        <v>33</v>
      </c>
      <c r="G150" s="333">
        <v>33</v>
      </c>
      <c r="H150" s="333">
        <v>29</v>
      </c>
      <c r="I150" s="333">
        <v>27</v>
      </c>
      <c r="J150" s="9" t="s">
        <v>1033</v>
      </c>
    </row>
    <row r="151" spans="1:10" x14ac:dyDescent="0.2">
      <c r="A151" s="271" t="s">
        <v>414</v>
      </c>
      <c r="B151" s="272">
        <v>42</v>
      </c>
      <c r="C151" s="275" t="s">
        <v>415</v>
      </c>
      <c r="D151" s="294" t="str">
        <f t="shared" si="2"/>
        <v>30pp</v>
      </c>
      <c r="E151" s="333">
        <v>28</v>
      </c>
      <c r="F151" s="333">
        <v>25</v>
      </c>
      <c r="G151" s="333">
        <v>32</v>
      </c>
      <c r="H151" s="333">
        <v>25</v>
      </c>
      <c r="I151" s="333">
        <v>30</v>
      </c>
      <c r="J151" s="9" t="s">
        <v>1033</v>
      </c>
    </row>
    <row r="152" spans="1:10" x14ac:dyDescent="0.2">
      <c r="A152" s="271" t="s">
        <v>416</v>
      </c>
      <c r="B152" s="272">
        <v>43</v>
      </c>
      <c r="C152" s="275" t="s">
        <v>417</v>
      </c>
      <c r="D152" s="294" t="str">
        <f t="shared" si="2"/>
        <v>30pp</v>
      </c>
      <c r="E152" s="333">
        <v>31</v>
      </c>
      <c r="F152" s="333">
        <v>35</v>
      </c>
      <c r="G152" s="333">
        <v>30</v>
      </c>
      <c r="H152" s="333">
        <v>34</v>
      </c>
      <c r="I152" s="333">
        <v>30</v>
      </c>
      <c r="J152" s="9" t="s">
        <v>1033</v>
      </c>
    </row>
    <row r="153" spans="1:10" x14ac:dyDescent="0.2">
      <c r="A153" s="271" t="s">
        <v>418</v>
      </c>
      <c r="B153" s="272">
        <v>44</v>
      </c>
      <c r="C153" s="275" t="s">
        <v>419</v>
      </c>
      <c r="D153" s="294" t="str">
        <f t="shared" si="2"/>
        <v>33pp</v>
      </c>
      <c r="E153" s="333">
        <v>33</v>
      </c>
      <c r="F153" s="333">
        <v>33</v>
      </c>
      <c r="G153" s="333">
        <v>32</v>
      </c>
      <c r="H153" s="333">
        <v>36</v>
      </c>
      <c r="I153" s="333">
        <v>33</v>
      </c>
      <c r="J153" s="9" t="s">
        <v>1033</v>
      </c>
    </row>
    <row r="154" spans="1:10" x14ac:dyDescent="0.2">
      <c r="A154" s="271" t="s">
        <v>420</v>
      </c>
      <c r="B154" s="272">
        <v>45</v>
      </c>
      <c r="C154" s="275" t="s">
        <v>421</v>
      </c>
      <c r="D154" s="294" t="str">
        <f t="shared" si="2"/>
        <v>29pp</v>
      </c>
      <c r="E154" s="333">
        <v>33</v>
      </c>
      <c r="F154" s="333">
        <v>28</v>
      </c>
      <c r="G154" s="333">
        <v>32</v>
      </c>
      <c r="H154" s="333">
        <v>33</v>
      </c>
      <c r="I154" s="333">
        <v>29</v>
      </c>
      <c r="J154" s="9" t="s">
        <v>1033</v>
      </c>
    </row>
    <row r="155" spans="1:10" x14ac:dyDescent="0.2">
      <c r="A155" s="271" t="s">
        <v>422</v>
      </c>
      <c r="B155" s="272">
        <v>47</v>
      </c>
      <c r="C155" s="277" t="s">
        <v>423</v>
      </c>
      <c r="D155" s="294" t="str">
        <f t="shared" si="2"/>
        <v>33pp</v>
      </c>
      <c r="E155" s="333">
        <v>31</v>
      </c>
      <c r="F155" s="333">
        <v>33</v>
      </c>
      <c r="G155" s="333">
        <v>31</v>
      </c>
      <c r="H155" s="333">
        <v>34</v>
      </c>
      <c r="I155" s="333">
        <v>33</v>
      </c>
      <c r="J155" s="9" t="s">
        <v>1033</v>
      </c>
    </row>
    <row r="156" spans="1:10" x14ac:dyDescent="0.2">
      <c r="A156" s="278" t="s">
        <v>489</v>
      </c>
      <c r="B156" s="278"/>
      <c r="C156" s="279" t="s">
        <v>428</v>
      </c>
      <c r="D156" s="294" t="str">
        <f t="shared" si="2"/>
        <v>31pp</v>
      </c>
      <c r="E156" s="333">
        <v>32</v>
      </c>
      <c r="F156" s="333">
        <v>31</v>
      </c>
      <c r="G156" s="333">
        <v>32</v>
      </c>
      <c r="H156" s="333">
        <v>31</v>
      </c>
      <c r="I156" s="333">
        <v>31</v>
      </c>
      <c r="J156" s="9" t="s">
        <v>1033</v>
      </c>
    </row>
    <row r="157" spans="1:10" x14ac:dyDescent="0.2">
      <c r="A157" s="278" t="s">
        <v>490</v>
      </c>
      <c r="B157" s="278"/>
      <c r="C157" s="279" t="s">
        <v>429</v>
      </c>
      <c r="D157" s="294" t="str">
        <f t="shared" si="2"/>
        <v>30pp</v>
      </c>
      <c r="E157" s="333">
        <v>31</v>
      </c>
      <c r="F157" s="333">
        <v>31</v>
      </c>
      <c r="G157" s="333">
        <v>30</v>
      </c>
      <c r="H157" s="333">
        <v>30</v>
      </c>
      <c r="I157" s="333">
        <v>30</v>
      </c>
      <c r="J157" s="9" t="s">
        <v>1033</v>
      </c>
    </row>
    <row r="158" spans="1:10" x14ac:dyDescent="0.2">
      <c r="A158" s="278" t="s">
        <v>491</v>
      </c>
      <c r="B158" s="278"/>
      <c r="C158" s="279" t="s">
        <v>734</v>
      </c>
      <c r="D158" s="294" t="str">
        <f t="shared" si="2"/>
        <v>31pp</v>
      </c>
      <c r="E158" s="333">
        <v>30</v>
      </c>
      <c r="F158" s="333">
        <v>31</v>
      </c>
      <c r="G158" s="333">
        <v>31</v>
      </c>
      <c r="H158" s="333">
        <v>31</v>
      </c>
      <c r="I158" s="333">
        <v>31</v>
      </c>
      <c r="J158" s="9" t="s">
        <v>1033</v>
      </c>
    </row>
    <row r="159" spans="1:10" x14ac:dyDescent="0.2">
      <c r="A159" s="278" t="s">
        <v>492</v>
      </c>
      <c r="B159" s="278"/>
      <c r="C159" s="279" t="s">
        <v>431</v>
      </c>
      <c r="D159" s="294" t="str">
        <f t="shared" si="2"/>
        <v>30pp</v>
      </c>
      <c r="E159" s="333">
        <v>31</v>
      </c>
      <c r="F159" s="333">
        <v>31</v>
      </c>
      <c r="G159" s="333">
        <v>31</v>
      </c>
      <c r="H159" s="333">
        <v>29</v>
      </c>
      <c r="I159" s="333">
        <v>30</v>
      </c>
      <c r="J159" s="9" t="s">
        <v>1033</v>
      </c>
    </row>
    <row r="160" spans="1:10" x14ac:dyDescent="0.2">
      <c r="A160" s="278" t="s">
        <v>493</v>
      </c>
      <c r="B160" s="278"/>
      <c r="C160" s="279" t="s">
        <v>432</v>
      </c>
      <c r="D160" s="294" t="str">
        <f t="shared" si="2"/>
        <v>25pp</v>
      </c>
      <c r="E160" s="333">
        <v>26</v>
      </c>
      <c r="F160" s="333">
        <v>26</v>
      </c>
      <c r="G160" s="333">
        <v>25</v>
      </c>
      <c r="H160" s="333">
        <v>25</v>
      </c>
      <c r="I160" s="333">
        <v>25</v>
      </c>
      <c r="J160" s="9" t="s">
        <v>1033</v>
      </c>
    </row>
    <row r="161" spans="1:12" x14ac:dyDescent="0.2">
      <c r="A161" s="278" t="s">
        <v>494</v>
      </c>
      <c r="B161" s="278"/>
      <c r="C161" s="279" t="s">
        <v>735</v>
      </c>
      <c r="D161" s="294" t="str">
        <f t="shared" si="2"/>
        <v>31pp</v>
      </c>
      <c r="E161" s="333">
        <v>30</v>
      </c>
      <c r="F161" s="333">
        <v>31</v>
      </c>
      <c r="G161" s="333">
        <v>32</v>
      </c>
      <c r="H161" s="333">
        <v>29</v>
      </c>
      <c r="I161" s="333">
        <v>31</v>
      </c>
      <c r="J161" s="9" t="s">
        <v>1033</v>
      </c>
    </row>
    <row r="162" spans="1:12" x14ac:dyDescent="0.2">
      <c r="A162" s="278" t="s">
        <v>495</v>
      </c>
      <c r="B162" s="278"/>
      <c r="C162" s="279" t="s">
        <v>427</v>
      </c>
      <c r="D162" s="294" t="str">
        <f t="shared" si="2"/>
        <v>19pp</v>
      </c>
      <c r="E162" s="333">
        <v>21</v>
      </c>
      <c r="F162" s="333">
        <v>19</v>
      </c>
      <c r="G162" s="333">
        <v>19</v>
      </c>
      <c r="H162" s="333">
        <v>18</v>
      </c>
      <c r="I162" s="333">
        <v>19</v>
      </c>
      <c r="J162" s="9" t="s">
        <v>1033</v>
      </c>
    </row>
    <row r="163" spans="1:12" x14ac:dyDescent="0.2">
      <c r="A163" s="278" t="s">
        <v>496</v>
      </c>
      <c r="B163" s="278"/>
      <c r="C163" s="279" t="s">
        <v>426</v>
      </c>
      <c r="D163" s="294" t="str">
        <f t="shared" si="2"/>
        <v>33pp</v>
      </c>
      <c r="E163" s="333">
        <v>32</v>
      </c>
      <c r="F163" s="333">
        <v>34</v>
      </c>
      <c r="G163" s="333">
        <v>34</v>
      </c>
      <c r="H163" s="333">
        <v>33</v>
      </c>
      <c r="I163" s="333">
        <v>33</v>
      </c>
      <c r="J163" s="9" t="s">
        <v>1033</v>
      </c>
    </row>
    <row r="164" spans="1:12" x14ac:dyDescent="0.2">
      <c r="A164" s="278" t="s">
        <v>497</v>
      </c>
      <c r="B164" s="278"/>
      <c r="C164" s="279" t="s">
        <v>433</v>
      </c>
      <c r="D164" s="294" t="str">
        <f t="shared" si="2"/>
        <v>30pp</v>
      </c>
      <c r="E164" s="333">
        <v>31</v>
      </c>
      <c r="F164" s="333">
        <v>31</v>
      </c>
      <c r="G164" s="333">
        <v>32</v>
      </c>
      <c r="H164" s="333">
        <v>30</v>
      </c>
      <c r="I164" s="333">
        <v>30</v>
      </c>
      <c r="J164" s="9" t="s">
        <v>1033</v>
      </c>
    </row>
    <row r="165" spans="1:12" s="282" customFormat="1" x14ac:dyDescent="0.2">
      <c r="A165" s="280" t="s">
        <v>498</v>
      </c>
      <c r="B165" s="280"/>
      <c r="C165" s="281" t="s">
        <v>424</v>
      </c>
      <c r="D165" s="336" t="str">
        <f t="shared" si="2"/>
        <v>27pp</v>
      </c>
      <c r="E165" s="337">
        <v>28</v>
      </c>
      <c r="F165" s="337">
        <v>28</v>
      </c>
      <c r="G165" s="337">
        <v>28</v>
      </c>
      <c r="H165" s="337">
        <v>26</v>
      </c>
      <c r="I165" s="337">
        <v>27</v>
      </c>
      <c r="J165" s="9" t="s">
        <v>1033</v>
      </c>
    </row>
    <row r="166" spans="1:12" x14ac:dyDescent="0.2">
      <c r="A166" s="283"/>
      <c r="C166" s="284"/>
    </row>
    <row r="167" spans="1:12" x14ac:dyDescent="0.2">
      <c r="A167" s="312" t="s">
        <v>504</v>
      </c>
      <c r="B167" s="312"/>
      <c r="C167" s="313"/>
      <c r="D167" s="313"/>
      <c r="E167" s="313"/>
      <c r="F167" s="313"/>
      <c r="G167" s="313"/>
      <c r="H167" s="313"/>
      <c r="I167" s="313"/>
      <c r="J167" s="313"/>
      <c r="K167" s="314"/>
      <c r="L167" s="314"/>
    </row>
    <row r="168" spans="1:12" x14ac:dyDescent="0.2">
      <c r="A168" s="315" t="s">
        <v>505</v>
      </c>
      <c r="B168" s="316"/>
      <c r="C168" s="313"/>
      <c r="D168" s="313"/>
      <c r="E168" s="313"/>
      <c r="F168" s="313"/>
      <c r="G168" s="313"/>
      <c r="H168" s="313"/>
      <c r="I168" s="313"/>
      <c r="J168" s="313"/>
      <c r="K168" s="314"/>
      <c r="L168" s="314"/>
    </row>
    <row r="169" spans="1:12" x14ac:dyDescent="0.2">
      <c r="A169" s="315" t="s">
        <v>506</v>
      </c>
      <c r="B169" s="312"/>
      <c r="C169" s="312"/>
      <c r="D169" s="312"/>
      <c r="E169" s="312"/>
      <c r="F169" s="312"/>
      <c r="G169" s="312"/>
      <c r="H169" s="312"/>
      <c r="I169" s="312"/>
      <c r="J169" s="312"/>
      <c r="K169" s="312"/>
      <c r="L169" s="312"/>
    </row>
    <row r="170" spans="1:12" x14ac:dyDescent="0.2">
      <c r="A170" s="591" t="s">
        <v>507</v>
      </c>
      <c r="B170" s="592"/>
      <c r="C170" s="592"/>
      <c r="D170" s="592"/>
      <c r="E170" s="592"/>
      <c r="F170" s="592"/>
      <c r="G170" s="592"/>
      <c r="H170" s="592"/>
      <c r="I170" s="592"/>
      <c r="J170" s="592"/>
      <c r="K170" s="592"/>
      <c r="L170" s="592"/>
    </row>
    <row r="171" spans="1:12" x14ac:dyDescent="0.2">
      <c r="A171" s="315" t="s">
        <v>508</v>
      </c>
      <c r="B171" s="312"/>
      <c r="C171" s="312"/>
      <c r="D171" s="312"/>
      <c r="E171" s="312"/>
      <c r="F171" s="312"/>
      <c r="G171" s="312"/>
      <c r="H171" s="312"/>
      <c r="I171" s="312"/>
      <c r="J171" s="312"/>
      <c r="K171" s="312"/>
      <c r="L171" s="312"/>
    </row>
    <row r="172" spans="1:12" x14ac:dyDescent="0.2">
      <c r="A172" s="315"/>
      <c r="B172" s="312"/>
      <c r="C172" s="312"/>
      <c r="D172" s="312"/>
      <c r="E172" s="312"/>
      <c r="F172" s="312"/>
      <c r="G172" s="312"/>
      <c r="H172" s="312"/>
      <c r="I172" s="312"/>
      <c r="J172" s="312"/>
      <c r="K172" s="312"/>
      <c r="L172" s="312"/>
    </row>
    <row r="173" spans="1:12" x14ac:dyDescent="0.2">
      <c r="A173" s="334" t="s">
        <v>826</v>
      </c>
      <c r="B173" s="318"/>
      <c r="C173" s="318"/>
      <c r="D173" s="318"/>
      <c r="E173" s="318"/>
      <c r="F173" s="318"/>
      <c r="G173" s="318"/>
      <c r="H173" s="318"/>
      <c r="I173" s="318"/>
      <c r="J173" s="318"/>
      <c r="K173" s="318"/>
      <c r="L173" s="318"/>
    </row>
    <row r="174" spans="1:12" x14ac:dyDescent="0.2">
      <c r="A174" s="317"/>
      <c r="B174" s="318"/>
      <c r="C174" s="318"/>
      <c r="D174" s="318"/>
      <c r="E174" s="318"/>
      <c r="F174" s="318"/>
      <c r="G174" s="318"/>
      <c r="H174" s="318"/>
      <c r="I174" s="318"/>
      <c r="J174" s="318"/>
      <c r="K174" s="318"/>
      <c r="L174" s="318"/>
    </row>
    <row r="175" spans="1:12" x14ac:dyDescent="0.2">
      <c r="A175" s="319"/>
      <c r="B175" s="314"/>
      <c r="C175" s="314"/>
      <c r="D175" s="314"/>
      <c r="E175" s="314"/>
      <c r="F175" s="314"/>
      <c r="G175" s="314"/>
      <c r="H175" s="314"/>
      <c r="I175" s="314"/>
      <c r="J175" s="314"/>
      <c r="K175" s="314"/>
      <c r="L175" s="314"/>
    </row>
    <row r="176" spans="1:12" x14ac:dyDescent="0.2">
      <c r="A176" s="315"/>
      <c r="B176" s="314"/>
      <c r="C176" s="314"/>
      <c r="D176" s="314"/>
      <c r="E176" s="314"/>
      <c r="F176" s="314"/>
      <c r="G176" s="314"/>
      <c r="H176" s="314"/>
      <c r="I176" s="314"/>
      <c r="J176" s="314"/>
      <c r="K176" s="314"/>
      <c r="L176" s="314"/>
    </row>
    <row r="177" spans="1:1" x14ac:dyDescent="0.2">
      <c r="A177" s="291"/>
    </row>
    <row r="178" spans="1:1" x14ac:dyDescent="0.2">
      <c r="A178" s="291"/>
    </row>
    <row r="179" spans="1:1" x14ac:dyDescent="0.2">
      <c r="A179" s="283"/>
    </row>
  </sheetData>
  <mergeCells count="2">
    <mergeCell ref="A170:L170"/>
    <mergeCell ref="E2:I2"/>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FF00"/>
  </sheetPr>
  <dimension ref="A1:K182"/>
  <sheetViews>
    <sheetView topLeftCell="A104" zoomScale="90" zoomScaleNormal="90" workbookViewId="0">
      <selection activeCell="C128" sqref="C128"/>
    </sheetView>
  </sheetViews>
  <sheetFormatPr defaultRowHeight="12.75" x14ac:dyDescent="0.2"/>
  <cols>
    <col min="1" max="1" width="10.21875" style="9" bestFit="1" customWidth="1"/>
    <col min="2" max="2" width="8.88671875" style="9"/>
    <col min="3" max="3" width="34.88671875" style="9" bestFit="1" customWidth="1"/>
    <col min="4" max="8" width="8.88671875" style="9"/>
    <col min="9" max="10" width="8.88671875" style="9" customWidth="1"/>
    <col min="11" max="16384" width="8.88671875" style="9"/>
  </cols>
  <sheetData>
    <row r="1" spans="1:11" ht="15.75" x14ac:dyDescent="0.25">
      <c r="A1" s="270" t="s">
        <v>528</v>
      </c>
    </row>
    <row r="2" spans="1:11" ht="15.75" x14ac:dyDescent="0.25">
      <c r="A2" s="270"/>
      <c r="E2" s="588" t="s">
        <v>737</v>
      </c>
      <c r="F2" s="589"/>
      <c r="G2" s="589"/>
      <c r="H2" s="589"/>
      <c r="I2" s="589"/>
      <c r="J2" s="590"/>
    </row>
    <row r="3" spans="1:11" ht="38.25" x14ac:dyDescent="0.2">
      <c r="A3" s="2" t="s">
        <v>0</v>
      </c>
      <c r="B3" s="14" t="s">
        <v>1</v>
      </c>
      <c r="C3" s="17" t="s">
        <v>2</v>
      </c>
      <c r="D3" s="17" t="s">
        <v>3</v>
      </c>
      <c r="E3" s="17" t="s">
        <v>435</v>
      </c>
      <c r="F3" s="17" t="s">
        <v>436</v>
      </c>
      <c r="G3" s="2" t="s">
        <v>437</v>
      </c>
      <c r="H3" s="14" t="s">
        <v>438</v>
      </c>
      <c r="I3" s="2" t="s">
        <v>439</v>
      </c>
      <c r="J3" s="2" t="s">
        <v>440</v>
      </c>
    </row>
    <row r="4" spans="1:11" x14ac:dyDescent="0.2">
      <c r="A4" s="271" t="s">
        <v>4</v>
      </c>
      <c r="B4" s="272" t="s">
        <v>5</v>
      </c>
      <c r="C4" s="273" t="s">
        <v>6</v>
      </c>
      <c r="D4" s="294" t="str">
        <f>J4&amp;K4</f>
        <v>17pp</v>
      </c>
      <c r="E4" s="294">
        <v>19</v>
      </c>
      <c r="F4" s="294">
        <v>21</v>
      </c>
      <c r="G4" s="294">
        <v>18</v>
      </c>
      <c r="H4" s="294">
        <v>23</v>
      </c>
      <c r="I4" s="294">
        <v>21</v>
      </c>
      <c r="J4" s="294">
        <v>17</v>
      </c>
      <c r="K4" s="9" t="s">
        <v>1033</v>
      </c>
    </row>
    <row r="5" spans="1:11" x14ac:dyDescent="0.2">
      <c r="A5" s="271" t="s">
        <v>7</v>
      </c>
      <c r="B5" s="272" t="s">
        <v>8</v>
      </c>
      <c r="C5" s="275" t="s">
        <v>9</v>
      </c>
      <c r="D5" s="294" t="str">
        <f t="shared" ref="D5:D68" si="0">J5&amp;K5</f>
        <v>15pp</v>
      </c>
      <c r="E5" s="294">
        <v>18</v>
      </c>
      <c r="F5" s="294">
        <v>21</v>
      </c>
      <c r="G5" s="294">
        <v>18</v>
      </c>
      <c r="H5" s="294">
        <v>18</v>
      </c>
      <c r="I5" s="294">
        <v>19</v>
      </c>
      <c r="J5" s="294">
        <v>15</v>
      </c>
      <c r="K5" s="9" t="s">
        <v>1033</v>
      </c>
    </row>
    <row r="6" spans="1:11" x14ac:dyDescent="0.2">
      <c r="A6" s="271" t="s">
        <v>10</v>
      </c>
      <c r="B6" s="272" t="s">
        <v>11</v>
      </c>
      <c r="C6" s="275" t="s">
        <v>12</v>
      </c>
      <c r="D6" s="294" t="str">
        <f t="shared" si="0"/>
        <v>24pp</v>
      </c>
      <c r="E6" s="294">
        <v>27</v>
      </c>
      <c r="F6" s="294">
        <v>24</v>
      </c>
      <c r="G6" s="294">
        <v>23</v>
      </c>
      <c r="H6" s="294">
        <v>26</v>
      </c>
      <c r="I6" s="294">
        <v>24</v>
      </c>
      <c r="J6" s="294">
        <v>24</v>
      </c>
      <c r="K6" s="9" t="s">
        <v>1033</v>
      </c>
    </row>
    <row r="7" spans="1:11" x14ac:dyDescent="0.2">
      <c r="A7" s="271" t="s">
        <v>13</v>
      </c>
      <c r="B7" s="272" t="s">
        <v>14</v>
      </c>
      <c r="C7" s="275" t="s">
        <v>15</v>
      </c>
      <c r="D7" s="294" t="str">
        <f t="shared" si="0"/>
        <v>29pp</v>
      </c>
      <c r="E7" s="294">
        <v>24</v>
      </c>
      <c r="F7" s="294">
        <v>24</v>
      </c>
      <c r="G7" s="294">
        <v>28</v>
      </c>
      <c r="H7" s="294">
        <v>25</v>
      </c>
      <c r="I7" s="294">
        <v>29</v>
      </c>
      <c r="J7" s="294">
        <v>29</v>
      </c>
      <c r="K7" s="9" t="s">
        <v>1033</v>
      </c>
    </row>
    <row r="8" spans="1:11" x14ac:dyDescent="0.2">
      <c r="A8" s="271" t="s">
        <v>16</v>
      </c>
      <c r="B8" s="272" t="s">
        <v>17</v>
      </c>
      <c r="C8" s="275" t="s">
        <v>18</v>
      </c>
      <c r="D8" s="294" t="str">
        <f t="shared" si="0"/>
        <v>28pp</v>
      </c>
      <c r="E8" s="294">
        <v>23</v>
      </c>
      <c r="F8" s="294">
        <v>20</v>
      </c>
      <c r="G8" s="294">
        <v>31</v>
      </c>
      <c r="H8" s="294">
        <v>21</v>
      </c>
      <c r="I8" s="294">
        <v>22</v>
      </c>
      <c r="J8" s="294">
        <v>28</v>
      </c>
      <c r="K8" s="9" t="s">
        <v>1033</v>
      </c>
    </row>
    <row r="9" spans="1:11" x14ac:dyDescent="0.2">
      <c r="A9" s="271" t="s">
        <v>19</v>
      </c>
      <c r="B9" s="272" t="s">
        <v>20</v>
      </c>
      <c r="C9" s="275" t="s">
        <v>21</v>
      </c>
      <c r="D9" s="294" t="str">
        <f t="shared" si="0"/>
        <v>20pp</v>
      </c>
      <c r="E9" s="294">
        <v>19</v>
      </c>
      <c r="F9" s="294">
        <v>19</v>
      </c>
      <c r="G9" s="294">
        <v>16</v>
      </c>
      <c r="H9" s="294">
        <v>15</v>
      </c>
      <c r="I9" s="294">
        <v>18</v>
      </c>
      <c r="J9" s="294">
        <v>20</v>
      </c>
      <c r="K9" s="9" t="s">
        <v>1033</v>
      </c>
    </row>
    <row r="10" spans="1:11" x14ac:dyDescent="0.2">
      <c r="A10" s="271" t="s">
        <v>22</v>
      </c>
      <c r="B10" s="272" t="s">
        <v>23</v>
      </c>
      <c r="C10" s="275" t="s">
        <v>24</v>
      </c>
      <c r="D10" s="294" t="str">
        <f t="shared" si="0"/>
        <v>28pp</v>
      </c>
      <c r="E10" s="294">
        <v>23</v>
      </c>
      <c r="F10" s="294">
        <v>24</v>
      </c>
      <c r="G10" s="294">
        <v>31</v>
      </c>
      <c r="H10" s="294">
        <v>24</v>
      </c>
      <c r="I10" s="294">
        <v>29</v>
      </c>
      <c r="J10" s="294">
        <v>28</v>
      </c>
      <c r="K10" s="9" t="s">
        <v>1033</v>
      </c>
    </row>
    <row r="11" spans="1:11" x14ac:dyDescent="0.2">
      <c r="A11" s="271" t="s">
        <v>25</v>
      </c>
      <c r="B11" s="272" t="s">
        <v>26</v>
      </c>
      <c r="C11" s="275" t="s">
        <v>27</v>
      </c>
      <c r="D11" s="294" t="str">
        <f t="shared" si="0"/>
        <v>14pp</v>
      </c>
      <c r="E11" s="294">
        <v>19</v>
      </c>
      <c r="F11" s="294">
        <v>15</v>
      </c>
      <c r="G11" s="294">
        <v>13</v>
      </c>
      <c r="H11" s="294">
        <v>13</v>
      </c>
      <c r="I11" s="294">
        <v>15</v>
      </c>
      <c r="J11" s="294">
        <v>14</v>
      </c>
      <c r="K11" s="9" t="s">
        <v>1033</v>
      </c>
    </row>
    <row r="12" spans="1:11" x14ac:dyDescent="0.2">
      <c r="A12" s="271" t="s">
        <v>28</v>
      </c>
      <c r="B12" s="272" t="s">
        <v>29</v>
      </c>
      <c r="C12" s="275" t="s">
        <v>30</v>
      </c>
      <c r="D12" s="294" t="str">
        <f t="shared" si="0"/>
        <v>18pp</v>
      </c>
      <c r="E12" s="294">
        <v>10</v>
      </c>
      <c r="F12" s="294">
        <v>16</v>
      </c>
      <c r="G12" s="294">
        <v>6</v>
      </c>
      <c r="H12" s="294">
        <v>13</v>
      </c>
      <c r="I12" s="294">
        <v>18</v>
      </c>
      <c r="J12" s="294">
        <v>18</v>
      </c>
      <c r="K12" s="9" t="s">
        <v>1033</v>
      </c>
    </row>
    <row r="13" spans="1:11" x14ac:dyDescent="0.2">
      <c r="A13" s="271" t="s">
        <v>31</v>
      </c>
      <c r="B13" s="272" t="s">
        <v>32</v>
      </c>
      <c r="C13" s="275" t="s">
        <v>33</v>
      </c>
      <c r="D13" s="294" t="str">
        <f t="shared" si="0"/>
        <v>15pp</v>
      </c>
      <c r="E13" s="294">
        <v>12</v>
      </c>
      <c r="F13" s="294">
        <v>13</v>
      </c>
      <c r="G13" s="294">
        <v>15</v>
      </c>
      <c r="H13" s="294">
        <v>10</v>
      </c>
      <c r="I13" s="294">
        <v>12</v>
      </c>
      <c r="J13" s="294">
        <v>15</v>
      </c>
      <c r="K13" s="9" t="s">
        <v>1033</v>
      </c>
    </row>
    <row r="14" spans="1:11" x14ac:dyDescent="0.2">
      <c r="A14" s="271" t="s">
        <v>34</v>
      </c>
      <c r="B14" s="272" t="s">
        <v>35</v>
      </c>
      <c r="C14" s="275" t="s">
        <v>36</v>
      </c>
      <c r="D14" s="294" t="str">
        <f t="shared" si="0"/>
        <v>28pp</v>
      </c>
      <c r="E14" s="294">
        <v>22</v>
      </c>
      <c r="F14" s="294">
        <v>25</v>
      </c>
      <c r="G14" s="294">
        <v>27</v>
      </c>
      <c r="H14" s="294">
        <v>25</v>
      </c>
      <c r="I14" s="294">
        <v>25</v>
      </c>
      <c r="J14" s="294">
        <v>28</v>
      </c>
      <c r="K14" s="9" t="s">
        <v>1033</v>
      </c>
    </row>
    <row r="15" spans="1:11" x14ac:dyDescent="0.2">
      <c r="A15" s="271" t="s">
        <v>37</v>
      </c>
      <c r="B15" s="272" t="s">
        <v>38</v>
      </c>
      <c r="C15" s="275" t="s">
        <v>39</v>
      </c>
      <c r="D15" s="294" t="str">
        <f t="shared" si="0"/>
        <v>19pp</v>
      </c>
      <c r="E15" s="294">
        <v>10</v>
      </c>
      <c r="F15" s="294">
        <v>17</v>
      </c>
      <c r="G15" s="294">
        <v>16</v>
      </c>
      <c r="H15" s="294">
        <v>19</v>
      </c>
      <c r="I15" s="294">
        <v>19</v>
      </c>
      <c r="J15" s="294">
        <v>19</v>
      </c>
      <c r="K15" s="9" t="s">
        <v>1033</v>
      </c>
    </row>
    <row r="16" spans="1:11" x14ac:dyDescent="0.2">
      <c r="A16" s="271" t="s">
        <v>40</v>
      </c>
      <c r="B16" s="272" t="s">
        <v>41</v>
      </c>
      <c r="C16" s="275" t="s">
        <v>42</v>
      </c>
      <c r="D16" s="294" t="str">
        <f t="shared" si="0"/>
        <v>17pp</v>
      </c>
      <c r="E16" s="294">
        <v>20</v>
      </c>
      <c r="F16" s="294">
        <v>23</v>
      </c>
      <c r="G16" s="294">
        <v>19</v>
      </c>
      <c r="H16" s="294">
        <v>25</v>
      </c>
      <c r="I16" s="294">
        <v>24</v>
      </c>
      <c r="J16" s="294">
        <v>17</v>
      </c>
      <c r="K16" s="9" t="s">
        <v>1033</v>
      </c>
    </row>
    <row r="17" spans="1:11" x14ac:dyDescent="0.2">
      <c r="A17" s="271" t="s">
        <v>43</v>
      </c>
      <c r="B17" s="272" t="s">
        <v>44</v>
      </c>
      <c r="C17" s="275" t="s">
        <v>45</v>
      </c>
      <c r="D17" s="294" t="str">
        <f t="shared" si="0"/>
        <v>26pp</v>
      </c>
      <c r="E17" s="294">
        <v>27</v>
      </c>
      <c r="F17" s="294">
        <v>22</v>
      </c>
      <c r="G17" s="294">
        <v>20</v>
      </c>
      <c r="H17" s="294">
        <v>27</v>
      </c>
      <c r="I17" s="294">
        <v>28</v>
      </c>
      <c r="J17" s="294">
        <v>26</v>
      </c>
      <c r="K17" s="9" t="s">
        <v>1033</v>
      </c>
    </row>
    <row r="18" spans="1:11" x14ac:dyDescent="0.2">
      <c r="A18" s="271" t="s">
        <v>46</v>
      </c>
      <c r="B18" s="272" t="s">
        <v>47</v>
      </c>
      <c r="C18" s="275" t="s">
        <v>48</v>
      </c>
      <c r="D18" s="294" t="str">
        <f t="shared" si="0"/>
        <v>23pp</v>
      </c>
      <c r="E18" s="294">
        <v>20</v>
      </c>
      <c r="F18" s="294">
        <v>20</v>
      </c>
      <c r="G18" s="294">
        <v>15</v>
      </c>
      <c r="H18" s="294">
        <v>23</v>
      </c>
      <c r="I18" s="294">
        <v>17</v>
      </c>
      <c r="J18" s="294">
        <v>23</v>
      </c>
      <c r="K18" s="9" t="s">
        <v>1033</v>
      </c>
    </row>
    <row r="19" spans="1:11" x14ac:dyDescent="0.2">
      <c r="A19" s="271" t="s">
        <v>49</v>
      </c>
      <c r="B19" s="272" t="s">
        <v>50</v>
      </c>
      <c r="C19" s="275" t="s">
        <v>51</v>
      </c>
      <c r="D19" s="294" t="str">
        <f t="shared" si="0"/>
        <v>11pp</v>
      </c>
      <c r="E19" s="294">
        <v>22</v>
      </c>
      <c r="F19" s="294">
        <v>14</v>
      </c>
      <c r="G19" s="294">
        <v>12</v>
      </c>
      <c r="H19" s="294">
        <v>15</v>
      </c>
      <c r="I19" s="294">
        <v>12</v>
      </c>
      <c r="J19" s="294">
        <v>11</v>
      </c>
      <c r="K19" s="9" t="s">
        <v>1033</v>
      </c>
    </row>
    <row r="20" spans="1:11" x14ac:dyDescent="0.2">
      <c r="A20" s="271" t="s">
        <v>52</v>
      </c>
      <c r="B20" s="272" t="s">
        <v>53</v>
      </c>
      <c r="C20" s="275" t="s">
        <v>54</v>
      </c>
      <c r="D20" s="294" t="str">
        <f t="shared" si="0"/>
        <v>12pp</v>
      </c>
      <c r="E20" s="294">
        <v>22</v>
      </c>
      <c r="F20" s="294">
        <v>21</v>
      </c>
      <c r="G20" s="294" t="s">
        <v>453</v>
      </c>
      <c r="H20" s="294" t="s">
        <v>453</v>
      </c>
      <c r="I20" s="294">
        <v>26</v>
      </c>
      <c r="J20" s="294">
        <v>12</v>
      </c>
      <c r="K20" s="9" t="s">
        <v>1033</v>
      </c>
    </row>
    <row r="21" spans="1:11" x14ac:dyDescent="0.2">
      <c r="A21" s="271" t="s">
        <v>55</v>
      </c>
      <c r="B21" s="272" t="s">
        <v>56</v>
      </c>
      <c r="C21" s="275" t="s">
        <v>57</v>
      </c>
      <c r="D21" s="294" t="str">
        <f t="shared" si="0"/>
        <v>15pp</v>
      </c>
      <c r="E21" s="294">
        <v>16</v>
      </c>
      <c r="F21" s="294">
        <v>12</v>
      </c>
      <c r="G21" s="294">
        <v>14</v>
      </c>
      <c r="H21" s="294">
        <v>13</v>
      </c>
      <c r="I21" s="294">
        <v>15</v>
      </c>
      <c r="J21" s="294">
        <v>15</v>
      </c>
      <c r="K21" s="9" t="s">
        <v>1033</v>
      </c>
    </row>
    <row r="22" spans="1:11" x14ac:dyDescent="0.2">
      <c r="A22" s="271" t="s">
        <v>447</v>
      </c>
      <c r="B22" s="272" t="s">
        <v>448</v>
      </c>
      <c r="C22" s="275" t="s">
        <v>449</v>
      </c>
      <c r="D22" s="294" t="str">
        <f t="shared" si="0"/>
        <v>27pp</v>
      </c>
      <c r="E22" s="294">
        <v>23</v>
      </c>
      <c r="F22" s="294">
        <v>27</v>
      </c>
      <c r="G22" s="294">
        <v>25</v>
      </c>
      <c r="H22" s="294">
        <v>28</v>
      </c>
      <c r="I22" s="294">
        <v>22</v>
      </c>
      <c r="J22" s="294">
        <v>27</v>
      </c>
      <c r="K22" s="9" t="s">
        <v>1033</v>
      </c>
    </row>
    <row r="23" spans="1:11" x14ac:dyDescent="0.2">
      <c r="A23" s="271" t="s">
        <v>58</v>
      </c>
      <c r="B23" s="272" t="s">
        <v>59</v>
      </c>
      <c r="C23" s="275" t="s">
        <v>60</v>
      </c>
      <c r="D23" s="294" t="str">
        <f t="shared" si="0"/>
        <v>25pp</v>
      </c>
      <c r="E23" s="294">
        <v>21</v>
      </c>
      <c r="F23" s="294">
        <v>19</v>
      </c>
      <c r="G23" s="294">
        <v>21</v>
      </c>
      <c r="H23" s="294">
        <v>21</v>
      </c>
      <c r="I23" s="294">
        <v>20</v>
      </c>
      <c r="J23" s="294">
        <v>25</v>
      </c>
      <c r="K23" s="9" t="s">
        <v>1033</v>
      </c>
    </row>
    <row r="24" spans="1:11" x14ac:dyDescent="0.2">
      <c r="A24" s="271" t="s">
        <v>61</v>
      </c>
      <c r="B24" s="272" t="s">
        <v>62</v>
      </c>
      <c r="C24" s="275" t="s">
        <v>63</v>
      </c>
      <c r="D24" s="294" t="str">
        <f t="shared" si="0"/>
        <v>17pp</v>
      </c>
      <c r="E24" s="294">
        <v>15</v>
      </c>
      <c r="F24" s="294">
        <v>17</v>
      </c>
      <c r="G24" s="294">
        <v>16</v>
      </c>
      <c r="H24" s="294">
        <v>14</v>
      </c>
      <c r="I24" s="294">
        <v>16</v>
      </c>
      <c r="J24" s="294">
        <v>17</v>
      </c>
      <c r="K24" s="9" t="s">
        <v>1033</v>
      </c>
    </row>
    <row r="25" spans="1:11" x14ac:dyDescent="0.2">
      <c r="A25" s="271" t="s">
        <v>64</v>
      </c>
      <c r="B25" s="272" t="s">
        <v>65</v>
      </c>
      <c r="C25" s="275" t="s">
        <v>66</v>
      </c>
      <c r="D25" s="294" t="str">
        <f t="shared" si="0"/>
        <v>28pp</v>
      </c>
      <c r="E25" s="294">
        <v>23</v>
      </c>
      <c r="F25" s="294">
        <v>18</v>
      </c>
      <c r="G25" s="294">
        <v>24</v>
      </c>
      <c r="H25" s="294">
        <v>25</v>
      </c>
      <c r="I25" s="294">
        <v>26</v>
      </c>
      <c r="J25" s="294">
        <v>28</v>
      </c>
      <c r="K25" s="9" t="s">
        <v>1033</v>
      </c>
    </row>
    <row r="26" spans="1:11" x14ac:dyDescent="0.2">
      <c r="A26" s="271" t="s">
        <v>67</v>
      </c>
      <c r="B26" s="272" t="s">
        <v>68</v>
      </c>
      <c r="C26" s="275" t="s">
        <v>69</v>
      </c>
      <c r="D26" s="294" t="str">
        <f t="shared" si="0"/>
        <v>14pp</v>
      </c>
      <c r="E26" s="294">
        <v>13</v>
      </c>
      <c r="F26" s="294">
        <v>15</v>
      </c>
      <c r="G26" s="294">
        <v>15</v>
      </c>
      <c r="H26" s="294">
        <v>12</v>
      </c>
      <c r="I26" s="294">
        <v>15</v>
      </c>
      <c r="J26" s="294">
        <v>14</v>
      </c>
      <c r="K26" s="9" t="s">
        <v>1033</v>
      </c>
    </row>
    <row r="27" spans="1:11" x14ac:dyDescent="0.2">
      <c r="A27" s="271" t="s">
        <v>70</v>
      </c>
      <c r="B27" s="272" t="s">
        <v>71</v>
      </c>
      <c r="C27" s="275" t="s">
        <v>72</v>
      </c>
      <c r="D27" s="294" t="str">
        <f t="shared" si="0"/>
        <v>29pp</v>
      </c>
      <c r="E27" s="294">
        <v>26</v>
      </c>
      <c r="F27" s="294">
        <v>28</v>
      </c>
      <c r="G27" s="294">
        <v>25</v>
      </c>
      <c r="H27" s="294">
        <v>25</v>
      </c>
      <c r="I27" s="294">
        <v>22</v>
      </c>
      <c r="J27" s="294">
        <v>29</v>
      </c>
      <c r="K27" s="9" t="s">
        <v>1033</v>
      </c>
    </row>
    <row r="28" spans="1:11" x14ac:dyDescent="0.2">
      <c r="A28" s="271" t="s">
        <v>73</v>
      </c>
      <c r="B28" s="272" t="s">
        <v>74</v>
      </c>
      <c r="C28" s="275" t="s">
        <v>75</v>
      </c>
      <c r="D28" s="294" t="str">
        <f t="shared" si="0"/>
        <v>22pp</v>
      </c>
      <c r="E28" s="294">
        <v>21</v>
      </c>
      <c r="F28" s="294">
        <v>16</v>
      </c>
      <c r="G28" s="294">
        <v>19</v>
      </c>
      <c r="H28" s="294">
        <v>16</v>
      </c>
      <c r="I28" s="294">
        <v>20</v>
      </c>
      <c r="J28" s="294">
        <v>22</v>
      </c>
      <c r="K28" s="9" t="s">
        <v>1033</v>
      </c>
    </row>
    <row r="29" spans="1:11" x14ac:dyDescent="0.2">
      <c r="A29" s="271" t="s">
        <v>76</v>
      </c>
      <c r="B29" s="272" t="s">
        <v>77</v>
      </c>
      <c r="C29" s="275" t="s">
        <v>78</v>
      </c>
      <c r="D29" s="294" t="str">
        <f t="shared" si="0"/>
        <v>20pp</v>
      </c>
      <c r="E29" s="294">
        <v>23</v>
      </c>
      <c r="F29" s="294">
        <v>22</v>
      </c>
      <c r="G29" s="294">
        <v>19</v>
      </c>
      <c r="H29" s="294">
        <v>25</v>
      </c>
      <c r="I29" s="294">
        <v>20</v>
      </c>
      <c r="J29" s="294">
        <v>20</v>
      </c>
      <c r="K29" s="9" t="s">
        <v>1033</v>
      </c>
    </row>
    <row r="30" spans="1:11" x14ac:dyDescent="0.2">
      <c r="A30" s="271" t="s">
        <v>79</v>
      </c>
      <c r="B30" s="272" t="s">
        <v>80</v>
      </c>
      <c r="C30" s="275" t="s">
        <v>81</v>
      </c>
      <c r="D30" s="294" t="str">
        <f t="shared" si="0"/>
        <v>22pp</v>
      </c>
      <c r="E30" s="294">
        <v>24</v>
      </c>
      <c r="F30" s="294">
        <v>21</v>
      </c>
      <c r="G30" s="294">
        <v>31</v>
      </c>
      <c r="H30" s="294">
        <v>27</v>
      </c>
      <c r="I30" s="294">
        <v>24</v>
      </c>
      <c r="J30" s="294">
        <v>22</v>
      </c>
      <c r="K30" s="9" t="s">
        <v>1033</v>
      </c>
    </row>
    <row r="31" spans="1:11" x14ac:dyDescent="0.2">
      <c r="A31" s="271" t="s">
        <v>82</v>
      </c>
      <c r="B31" s="272" t="s">
        <v>83</v>
      </c>
      <c r="C31" s="275" t="s">
        <v>84</v>
      </c>
      <c r="D31" s="294" t="str">
        <f t="shared" si="0"/>
        <v>21pp</v>
      </c>
      <c r="E31" s="294">
        <v>18</v>
      </c>
      <c r="F31" s="294">
        <v>23</v>
      </c>
      <c r="G31" s="294">
        <v>22</v>
      </c>
      <c r="H31" s="294">
        <v>20</v>
      </c>
      <c r="I31" s="294">
        <v>28</v>
      </c>
      <c r="J31" s="294">
        <v>21</v>
      </c>
      <c r="K31" s="9" t="s">
        <v>1033</v>
      </c>
    </row>
    <row r="32" spans="1:11" x14ac:dyDescent="0.2">
      <c r="A32" s="271" t="s">
        <v>85</v>
      </c>
      <c r="B32" s="272" t="s">
        <v>86</v>
      </c>
      <c r="C32" s="275" t="s">
        <v>87</v>
      </c>
      <c r="D32" s="294" t="str">
        <f t="shared" si="0"/>
        <v>21pp</v>
      </c>
      <c r="E32" s="294">
        <v>25</v>
      </c>
      <c r="F32" s="294">
        <v>20</v>
      </c>
      <c r="G32" s="294">
        <v>19</v>
      </c>
      <c r="H32" s="294">
        <v>24</v>
      </c>
      <c r="I32" s="294">
        <v>26</v>
      </c>
      <c r="J32" s="294">
        <v>21</v>
      </c>
      <c r="K32" s="9" t="s">
        <v>1033</v>
      </c>
    </row>
    <row r="33" spans="1:11" x14ac:dyDescent="0.2">
      <c r="A33" s="271" t="s">
        <v>88</v>
      </c>
      <c r="B33" s="272" t="s">
        <v>89</v>
      </c>
      <c r="C33" s="275" t="s">
        <v>90</v>
      </c>
      <c r="D33" s="294" t="str">
        <f t="shared" si="0"/>
        <v>16pp</v>
      </c>
      <c r="E33" s="294">
        <v>21</v>
      </c>
      <c r="F33" s="294">
        <v>14</v>
      </c>
      <c r="G33" s="294">
        <v>17</v>
      </c>
      <c r="H33" s="294">
        <v>22</v>
      </c>
      <c r="I33" s="294">
        <v>14</v>
      </c>
      <c r="J33" s="294">
        <v>16</v>
      </c>
      <c r="K33" s="9" t="s">
        <v>1033</v>
      </c>
    </row>
    <row r="34" spans="1:11" x14ac:dyDescent="0.2">
      <c r="A34" s="271" t="s">
        <v>91</v>
      </c>
      <c r="B34" s="272" t="s">
        <v>92</v>
      </c>
      <c r="C34" s="275" t="s">
        <v>93</v>
      </c>
      <c r="D34" s="294" t="str">
        <f t="shared" si="0"/>
        <v>14pp</v>
      </c>
      <c r="E34" s="294">
        <v>19</v>
      </c>
      <c r="F34" s="294">
        <v>14</v>
      </c>
      <c r="G34" s="294">
        <v>14</v>
      </c>
      <c r="H34" s="294">
        <v>17</v>
      </c>
      <c r="I34" s="294">
        <v>20</v>
      </c>
      <c r="J34" s="294">
        <v>14</v>
      </c>
      <c r="K34" s="9" t="s">
        <v>1033</v>
      </c>
    </row>
    <row r="35" spans="1:11" x14ac:dyDescent="0.2">
      <c r="A35" s="271" t="s">
        <v>94</v>
      </c>
      <c r="B35" s="272" t="s">
        <v>95</v>
      </c>
      <c r="C35" s="275" t="s">
        <v>96</v>
      </c>
      <c r="D35" s="294" t="str">
        <f t="shared" si="0"/>
        <v>10pp</v>
      </c>
      <c r="E35" s="294">
        <v>10</v>
      </c>
      <c r="F35" s="294">
        <v>9</v>
      </c>
      <c r="G35" s="294">
        <v>7</v>
      </c>
      <c r="H35" s="294">
        <v>10</v>
      </c>
      <c r="I35" s="294">
        <v>8</v>
      </c>
      <c r="J35" s="294">
        <v>10</v>
      </c>
      <c r="K35" s="9" t="s">
        <v>1033</v>
      </c>
    </row>
    <row r="36" spans="1:11" x14ac:dyDescent="0.2">
      <c r="A36" s="271" t="s">
        <v>97</v>
      </c>
      <c r="B36" s="272" t="s">
        <v>98</v>
      </c>
      <c r="C36" s="275" t="s">
        <v>99</v>
      </c>
      <c r="D36" s="294" t="str">
        <f t="shared" si="0"/>
        <v>32pp</v>
      </c>
      <c r="E36" s="294">
        <v>27</v>
      </c>
      <c r="F36" s="294">
        <v>27</v>
      </c>
      <c r="G36" s="294">
        <v>29</v>
      </c>
      <c r="H36" s="294">
        <v>28</v>
      </c>
      <c r="I36" s="294">
        <v>26</v>
      </c>
      <c r="J36" s="294">
        <v>32</v>
      </c>
      <c r="K36" s="9" t="s">
        <v>1033</v>
      </c>
    </row>
    <row r="37" spans="1:11" x14ac:dyDescent="0.2">
      <c r="A37" s="271" t="s">
        <v>100</v>
      </c>
      <c r="B37" s="272" t="s">
        <v>101</v>
      </c>
      <c r="C37" s="275" t="s">
        <v>102</v>
      </c>
      <c r="D37" s="294" t="str">
        <f t="shared" si="0"/>
        <v>16pp</v>
      </c>
      <c r="E37" s="294">
        <v>12</v>
      </c>
      <c r="F37" s="294">
        <v>15</v>
      </c>
      <c r="G37" s="294">
        <v>17</v>
      </c>
      <c r="H37" s="294">
        <v>15</v>
      </c>
      <c r="I37" s="294">
        <v>20</v>
      </c>
      <c r="J37" s="294">
        <v>16</v>
      </c>
      <c r="K37" s="9" t="s">
        <v>1033</v>
      </c>
    </row>
    <row r="38" spans="1:11" x14ac:dyDescent="0.2">
      <c r="A38" s="271" t="s">
        <v>103</v>
      </c>
      <c r="B38" s="272" t="s">
        <v>104</v>
      </c>
      <c r="C38" s="275" t="s">
        <v>105</v>
      </c>
      <c r="D38" s="294" t="str">
        <f t="shared" si="0"/>
        <v>24pp</v>
      </c>
      <c r="E38" s="294">
        <v>20</v>
      </c>
      <c r="F38" s="294">
        <v>17</v>
      </c>
      <c r="G38" s="294">
        <v>20</v>
      </c>
      <c r="H38" s="294">
        <v>21</v>
      </c>
      <c r="I38" s="294">
        <v>23</v>
      </c>
      <c r="J38" s="294">
        <v>24</v>
      </c>
      <c r="K38" s="9" t="s">
        <v>1033</v>
      </c>
    </row>
    <row r="39" spans="1:11" x14ac:dyDescent="0.2">
      <c r="A39" s="271" t="s">
        <v>106</v>
      </c>
      <c r="B39" s="272" t="s">
        <v>107</v>
      </c>
      <c r="C39" s="275" t="s">
        <v>108</v>
      </c>
      <c r="D39" s="294" t="str">
        <f t="shared" si="0"/>
        <v>19pp</v>
      </c>
      <c r="E39" s="294">
        <v>26</v>
      </c>
      <c r="F39" s="294">
        <v>24</v>
      </c>
      <c r="G39" s="294">
        <v>24</v>
      </c>
      <c r="H39" s="294">
        <v>24</v>
      </c>
      <c r="I39" s="294">
        <v>22</v>
      </c>
      <c r="J39" s="294">
        <v>19</v>
      </c>
      <c r="K39" s="9" t="s">
        <v>1033</v>
      </c>
    </row>
    <row r="40" spans="1:11" x14ac:dyDescent="0.2">
      <c r="A40" s="271" t="s">
        <v>109</v>
      </c>
      <c r="B40" s="272" t="s">
        <v>110</v>
      </c>
      <c r="C40" s="275" t="s">
        <v>111</v>
      </c>
      <c r="D40" s="294" t="str">
        <f t="shared" si="0"/>
        <v>33pp</v>
      </c>
      <c r="E40" s="294">
        <v>22</v>
      </c>
      <c r="F40" s="294">
        <v>21</v>
      </c>
      <c r="G40" s="294">
        <v>29</v>
      </c>
      <c r="H40" s="294">
        <v>28</v>
      </c>
      <c r="I40" s="294">
        <v>28</v>
      </c>
      <c r="J40" s="294">
        <v>33</v>
      </c>
      <c r="K40" s="9" t="s">
        <v>1033</v>
      </c>
    </row>
    <row r="41" spans="1:11" x14ac:dyDescent="0.2">
      <c r="A41" s="271" t="s">
        <v>112</v>
      </c>
      <c r="B41" s="272" t="s">
        <v>113</v>
      </c>
      <c r="C41" s="275" t="s">
        <v>114</v>
      </c>
      <c r="D41" s="294" t="str">
        <f t="shared" si="0"/>
        <v>33pp</v>
      </c>
      <c r="E41" s="294">
        <v>29</v>
      </c>
      <c r="F41" s="294">
        <v>31</v>
      </c>
      <c r="G41" s="294">
        <v>29</v>
      </c>
      <c r="H41" s="294">
        <v>32</v>
      </c>
      <c r="I41" s="294">
        <v>29</v>
      </c>
      <c r="J41" s="294">
        <v>33</v>
      </c>
      <c r="K41" s="9" t="s">
        <v>1033</v>
      </c>
    </row>
    <row r="42" spans="1:11" x14ac:dyDescent="0.2">
      <c r="A42" s="271" t="s">
        <v>115</v>
      </c>
      <c r="B42" s="272" t="s">
        <v>116</v>
      </c>
      <c r="C42" s="275" t="s">
        <v>117</v>
      </c>
      <c r="D42" s="294" t="str">
        <f t="shared" si="0"/>
        <v>20pp</v>
      </c>
      <c r="E42" s="294">
        <v>21</v>
      </c>
      <c r="F42" s="294">
        <v>16</v>
      </c>
      <c r="G42" s="294">
        <v>28</v>
      </c>
      <c r="H42" s="294">
        <v>22</v>
      </c>
      <c r="I42" s="294">
        <v>22</v>
      </c>
      <c r="J42" s="294">
        <v>20</v>
      </c>
      <c r="K42" s="9" t="s">
        <v>1033</v>
      </c>
    </row>
    <row r="43" spans="1:11" x14ac:dyDescent="0.2">
      <c r="A43" s="271" t="s">
        <v>118</v>
      </c>
      <c r="B43" s="272" t="s">
        <v>119</v>
      </c>
      <c r="C43" s="275" t="s">
        <v>120</v>
      </c>
      <c r="D43" s="294" t="str">
        <f t="shared" si="0"/>
        <v>30pp</v>
      </c>
      <c r="E43" s="294">
        <v>23</v>
      </c>
      <c r="F43" s="294">
        <v>24</v>
      </c>
      <c r="G43" s="294">
        <v>26</v>
      </c>
      <c r="H43" s="294">
        <v>23</v>
      </c>
      <c r="I43" s="294">
        <v>27</v>
      </c>
      <c r="J43" s="294">
        <v>30</v>
      </c>
      <c r="K43" s="9" t="s">
        <v>1033</v>
      </c>
    </row>
    <row r="44" spans="1:11" x14ac:dyDescent="0.2">
      <c r="A44" s="271" t="s">
        <v>121</v>
      </c>
      <c r="B44" s="272" t="s">
        <v>122</v>
      </c>
      <c r="C44" s="275" t="s">
        <v>123</v>
      </c>
      <c r="D44" s="294" t="str">
        <f t="shared" si="0"/>
        <v>26pp</v>
      </c>
      <c r="E44" s="294">
        <v>27</v>
      </c>
      <c r="F44" s="294">
        <v>31</v>
      </c>
      <c r="G44" s="294">
        <v>32</v>
      </c>
      <c r="H44" s="294">
        <v>28</v>
      </c>
      <c r="I44" s="294">
        <v>24</v>
      </c>
      <c r="J44" s="294">
        <v>26</v>
      </c>
      <c r="K44" s="9" t="s">
        <v>1033</v>
      </c>
    </row>
    <row r="45" spans="1:11" x14ac:dyDescent="0.2">
      <c r="A45" s="271" t="s">
        <v>124</v>
      </c>
      <c r="B45" s="272" t="s">
        <v>125</v>
      </c>
      <c r="C45" s="275" t="s">
        <v>126</v>
      </c>
      <c r="D45" s="294" t="str">
        <f t="shared" si="0"/>
        <v>23pp</v>
      </c>
      <c r="E45" s="294">
        <v>21</v>
      </c>
      <c r="F45" s="294">
        <v>21</v>
      </c>
      <c r="G45" s="294">
        <v>19</v>
      </c>
      <c r="H45" s="294">
        <v>20</v>
      </c>
      <c r="I45" s="294">
        <v>21</v>
      </c>
      <c r="J45" s="294">
        <v>23</v>
      </c>
      <c r="K45" s="9" t="s">
        <v>1033</v>
      </c>
    </row>
    <row r="46" spans="1:11" x14ac:dyDescent="0.2">
      <c r="A46" s="271" t="s">
        <v>127</v>
      </c>
      <c r="B46" s="272" t="s">
        <v>128</v>
      </c>
      <c r="C46" s="275" t="s">
        <v>129</v>
      </c>
      <c r="D46" s="294" t="str">
        <f t="shared" si="0"/>
        <v>22pp</v>
      </c>
      <c r="E46" s="294">
        <v>15</v>
      </c>
      <c r="F46" s="294">
        <v>19</v>
      </c>
      <c r="G46" s="294">
        <v>18</v>
      </c>
      <c r="H46" s="294">
        <v>20</v>
      </c>
      <c r="I46" s="294">
        <v>20</v>
      </c>
      <c r="J46" s="294">
        <v>22</v>
      </c>
      <c r="K46" s="9" t="s">
        <v>1033</v>
      </c>
    </row>
    <row r="47" spans="1:11" x14ac:dyDescent="0.2">
      <c r="A47" s="271" t="s">
        <v>130</v>
      </c>
      <c r="B47" s="272" t="s">
        <v>131</v>
      </c>
      <c r="C47" s="275" t="s">
        <v>132</v>
      </c>
      <c r="D47" s="294" t="str">
        <f t="shared" si="0"/>
        <v>15pp</v>
      </c>
      <c r="E47" s="294">
        <v>12</v>
      </c>
      <c r="F47" s="294">
        <v>12</v>
      </c>
      <c r="G47" s="294">
        <v>11</v>
      </c>
      <c r="H47" s="294">
        <v>8</v>
      </c>
      <c r="I47" s="294">
        <v>9</v>
      </c>
      <c r="J47" s="294">
        <v>15</v>
      </c>
      <c r="K47" s="9" t="s">
        <v>1033</v>
      </c>
    </row>
    <row r="48" spans="1:11" x14ac:dyDescent="0.2">
      <c r="A48" s="271" t="s">
        <v>133</v>
      </c>
      <c r="B48" s="272" t="s">
        <v>134</v>
      </c>
      <c r="C48" s="275" t="s">
        <v>135</v>
      </c>
      <c r="D48" s="294" t="str">
        <f t="shared" si="0"/>
        <v>18pp</v>
      </c>
      <c r="E48" s="294">
        <v>17</v>
      </c>
      <c r="F48" s="294">
        <v>12</v>
      </c>
      <c r="G48" s="294">
        <v>17</v>
      </c>
      <c r="H48" s="294">
        <v>15</v>
      </c>
      <c r="I48" s="294">
        <v>20</v>
      </c>
      <c r="J48" s="294">
        <v>18</v>
      </c>
      <c r="K48" s="9" t="s">
        <v>1033</v>
      </c>
    </row>
    <row r="49" spans="1:11" x14ac:dyDescent="0.2">
      <c r="A49" s="271" t="s">
        <v>136</v>
      </c>
      <c r="B49" s="272" t="s">
        <v>137</v>
      </c>
      <c r="C49" s="275" t="s">
        <v>138</v>
      </c>
      <c r="D49" s="294" t="str">
        <f t="shared" si="0"/>
        <v>17pp</v>
      </c>
      <c r="E49" s="294">
        <v>20</v>
      </c>
      <c r="F49" s="294">
        <v>16</v>
      </c>
      <c r="G49" s="294">
        <v>19</v>
      </c>
      <c r="H49" s="294">
        <v>23</v>
      </c>
      <c r="I49" s="294">
        <v>14</v>
      </c>
      <c r="J49" s="294">
        <v>17</v>
      </c>
      <c r="K49" s="9" t="s">
        <v>1033</v>
      </c>
    </row>
    <row r="50" spans="1:11" x14ac:dyDescent="0.2">
      <c r="A50" s="271" t="s">
        <v>139</v>
      </c>
      <c r="B50" s="272" t="s">
        <v>140</v>
      </c>
      <c r="C50" s="273" t="s">
        <v>828</v>
      </c>
      <c r="D50" s="294" t="str">
        <f t="shared" si="0"/>
        <v>23pp</v>
      </c>
      <c r="E50" s="294">
        <v>23</v>
      </c>
      <c r="F50" s="294">
        <v>23</v>
      </c>
      <c r="G50" s="294">
        <v>22</v>
      </c>
      <c r="H50" s="294">
        <v>26</v>
      </c>
      <c r="I50" s="294">
        <v>25</v>
      </c>
      <c r="J50" s="294">
        <v>23</v>
      </c>
      <c r="K50" s="9" t="s">
        <v>1033</v>
      </c>
    </row>
    <row r="51" spans="1:11" x14ac:dyDescent="0.2">
      <c r="A51" s="271" t="s">
        <v>142</v>
      </c>
      <c r="B51" s="272" t="s">
        <v>143</v>
      </c>
      <c r="C51" s="275" t="s">
        <v>144</v>
      </c>
      <c r="D51" s="294" t="str">
        <f t="shared" si="0"/>
        <v>29pp</v>
      </c>
      <c r="E51" s="294">
        <v>21</v>
      </c>
      <c r="F51" s="294">
        <v>28</v>
      </c>
      <c r="G51" s="294">
        <v>28</v>
      </c>
      <c r="H51" s="294">
        <v>26</v>
      </c>
      <c r="I51" s="294">
        <v>25</v>
      </c>
      <c r="J51" s="294">
        <v>29</v>
      </c>
      <c r="K51" s="9" t="s">
        <v>1033</v>
      </c>
    </row>
    <row r="52" spans="1:11" x14ac:dyDescent="0.2">
      <c r="A52" s="271" t="s">
        <v>145</v>
      </c>
      <c r="B52" s="272" t="s">
        <v>146</v>
      </c>
      <c r="C52" s="275" t="s">
        <v>147</v>
      </c>
      <c r="D52" s="294" t="s">
        <v>453</v>
      </c>
      <c r="E52" s="294" t="s">
        <v>453</v>
      </c>
      <c r="F52" s="294" t="s">
        <v>453</v>
      </c>
      <c r="G52" s="294" t="s">
        <v>453</v>
      </c>
      <c r="H52" s="294" t="s">
        <v>453</v>
      </c>
      <c r="I52" s="294" t="s">
        <v>453</v>
      </c>
      <c r="J52" s="294" t="s">
        <v>453</v>
      </c>
      <c r="K52" s="9" t="s">
        <v>1033</v>
      </c>
    </row>
    <row r="53" spans="1:11" x14ac:dyDescent="0.2">
      <c r="A53" s="271" t="s">
        <v>148</v>
      </c>
      <c r="B53" s="272" t="s">
        <v>149</v>
      </c>
      <c r="C53" s="275" t="s">
        <v>150</v>
      </c>
      <c r="D53" s="294" t="s">
        <v>453</v>
      </c>
      <c r="E53" s="294" t="s">
        <v>453</v>
      </c>
      <c r="F53" s="294" t="s">
        <v>453</v>
      </c>
      <c r="G53" s="294" t="s">
        <v>453</v>
      </c>
      <c r="H53" s="294" t="s">
        <v>453</v>
      </c>
      <c r="I53" s="294" t="s">
        <v>453</v>
      </c>
      <c r="J53" s="294" t="s">
        <v>453</v>
      </c>
      <c r="K53" s="9" t="s">
        <v>1033</v>
      </c>
    </row>
    <row r="54" spans="1:11" x14ac:dyDescent="0.2">
      <c r="A54" s="271" t="s">
        <v>151</v>
      </c>
      <c r="B54" s="272" t="s">
        <v>152</v>
      </c>
      <c r="C54" s="275" t="s">
        <v>153</v>
      </c>
      <c r="D54" s="294" t="str">
        <f t="shared" si="0"/>
        <v>26pp</v>
      </c>
      <c r="E54" s="294">
        <v>24</v>
      </c>
      <c r="F54" s="294">
        <v>28</v>
      </c>
      <c r="G54" s="294">
        <v>21</v>
      </c>
      <c r="H54" s="294">
        <v>25</v>
      </c>
      <c r="I54" s="294">
        <v>23</v>
      </c>
      <c r="J54" s="294">
        <v>26</v>
      </c>
      <c r="K54" s="9" t="s">
        <v>1033</v>
      </c>
    </row>
    <row r="55" spans="1:11" x14ac:dyDescent="0.2">
      <c r="A55" s="271" t="s">
        <v>154</v>
      </c>
      <c r="B55" s="272" t="s">
        <v>155</v>
      </c>
      <c r="C55" s="275" t="s">
        <v>156</v>
      </c>
      <c r="D55" s="294" t="str">
        <f t="shared" si="0"/>
        <v>20pp</v>
      </c>
      <c r="E55" s="294">
        <v>19</v>
      </c>
      <c r="F55" s="294">
        <v>17</v>
      </c>
      <c r="G55" s="294">
        <v>18</v>
      </c>
      <c r="H55" s="294">
        <v>17</v>
      </c>
      <c r="I55" s="294">
        <v>14</v>
      </c>
      <c r="J55" s="294">
        <v>20</v>
      </c>
      <c r="K55" s="9" t="s">
        <v>1033</v>
      </c>
    </row>
    <row r="56" spans="1:11" x14ac:dyDescent="0.2">
      <c r="A56" s="271" t="s">
        <v>450</v>
      </c>
      <c r="B56" s="272" t="s">
        <v>451</v>
      </c>
      <c r="C56" s="275" t="s">
        <v>452</v>
      </c>
      <c r="D56" s="294" t="s">
        <v>453</v>
      </c>
      <c r="E56" s="294" t="s">
        <v>453</v>
      </c>
      <c r="F56" s="294" t="s">
        <v>453</v>
      </c>
      <c r="G56" s="294" t="s">
        <v>453</v>
      </c>
      <c r="H56" s="294" t="s">
        <v>453</v>
      </c>
      <c r="I56" s="294" t="s">
        <v>453</v>
      </c>
      <c r="J56" s="294" t="s">
        <v>453</v>
      </c>
      <c r="K56" s="9" t="s">
        <v>1033</v>
      </c>
    </row>
    <row r="57" spans="1:11" x14ac:dyDescent="0.2">
      <c r="A57" s="271" t="s">
        <v>157</v>
      </c>
      <c r="B57" s="272" t="s">
        <v>158</v>
      </c>
      <c r="C57" s="275" t="s">
        <v>159</v>
      </c>
      <c r="D57" s="294" t="str">
        <f t="shared" si="0"/>
        <v>23pp</v>
      </c>
      <c r="E57" s="294">
        <v>25</v>
      </c>
      <c r="F57" s="294">
        <v>26</v>
      </c>
      <c r="G57" s="294">
        <v>26</v>
      </c>
      <c r="H57" s="294">
        <v>28</v>
      </c>
      <c r="I57" s="294">
        <v>28</v>
      </c>
      <c r="J57" s="294">
        <v>23</v>
      </c>
      <c r="K57" s="9" t="s">
        <v>1033</v>
      </c>
    </row>
    <row r="58" spans="1:11" x14ac:dyDescent="0.2">
      <c r="A58" s="271" t="s">
        <v>160</v>
      </c>
      <c r="B58" s="272" t="s">
        <v>161</v>
      </c>
      <c r="C58" s="275" t="s">
        <v>162</v>
      </c>
      <c r="D58" s="294" t="s">
        <v>453</v>
      </c>
      <c r="E58" s="294" t="s">
        <v>453</v>
      </c>
      <c r="F58" s="294" t="s">
        <v>453</v>
      </c>
      <c r="G58" s="294" t="s">
        <v>453</v>
      </c>
      <c r="H58" s="294" t="s">
        <v>453</v>
      </c>
      <c r="I58" s="294" t="s">
        <v>453</v>
      </c>
      <c r="J58" s="294" t="s">
        <v>453</v>
      </c>
      <c r="K58" s="9" t="s">
        <v>1033</v>
      </c>
    </row>
    <row r="59" spans="1:11" x14ac:dyDescent="0.2">
      <c r="A59" s="271" t="s">
        <v>163</v>
      </c>
      <c r="B59" s="272" t="s">
        <v>164</v>
      </c>
      <c r="C59" s="275" t="s">
        <v>165</v>
      </c>
      <c r="D59" s="294" t="s">
        <v>453</v>
      </c>
      <c r="E59" s="294" t="s">
        <v>453</v>
      </c>
      <c r="F59" s="294" t="s">
        <v>453</v>
      </c>
      <c r="G59" s="294" t="s">
        <v>453</v>
      </c>
      <c r="H59" s="294" t="s">
        <v>453</v>
      </c>
      <c r="I59" s="294" t="s">
        <v>453</v>
      </c>
      <c r="J59" s="294" t="s">
        <v>453</v>
      </c>
      <c r="K59" s="9" t="s">
        <v>1033</v>
      </c>
    </row>
    <row r="60" spans="1:11" x14ac:dyDescent="0.2">
      <c r="A60" s="271" t="s">
        <v>166</v>
      </c>
      <c r="B60" s="272" t="s">
        <v>167</v>
      </c>
      <c r="C60" s="275" t="s">
        <v>168</v>
      </c>
      <c r="D60" s="294" t="str">
        <f t="shared" si="0"/>
        <v>19pp</v>
      </c>
      <c r="E60" s="294">
        <v>18</v>
      </c>
      <c r="F60" s="294">
        <v>15</v>
      </c>
      <c r="G60" s="294">
        <v>15</v>
      </c>
      <c r="H60" s="294">
        <v>15</v>
      </c>
      <c r="I60" s="294">
        <v>15</v>
      </c>
      <c r="J60" s="294">
        <v>19</v>
      </c>
      <c r="K60" s="9" t="s">
        <v>1033</v>
      </c>
    </row>
    <row r="61" spans="1:11" x14ac:dyDescent="0.2">
      <c r="A61" s="271" t="s">
        <v>169</v>
      </c>
      <c r="B61" s="272" t="s">
        <v>170</v>
      </c>
      <c r="C61" s="275" t="s">
        <v>171</v>
      </c>
      <c r="D61" s="294" t="str">
        <f t="shared" si="0"/>
        <v>23pp</v>
      </c>
      <c r="E61" s="294">
        <v>18</v>
      </c>
      <c r="F61" s="294">
        <v>20</v>
      </c>
      <c r="G61" s="294">
        <v>23</v>
      </c>
      <c r="H61" s="294">
        <v>20</v>
      </c>
      <c r="I61" s="294">
        <v>21</v>
      </c>
      <c r="J61" s="294">
        <v>23</v>
      </c>
      <c r="K61" s="9" t="s">
        <v>1033</v>
      </c>
    </row>
    <row r="62" spans="1:11" x14ac:dyDescent="0.2">
      <c r="A62" s="271" t="s">
        <v>172</v>
      </c>
      <c r="B62" s="272" t="s">
        <v>173</v>
      </c>
      <c r="C62" s="275" t="s">
        <v>174</v>
      </c>
      <c r="D62" s="294" t="str">
        <f t="shared" si="0"/>
        <v>15pp</v>
      </c>
      <c r="E62" s="294">
        <v>14</v>
      </c>
      <c r="F62" s="294">
        <v>15</v>
      </c>
      <c r="G62" s="294">
        <v>13</v>
      </c>
      <c r="H62" s="294">
        <v>17</v>
      </c>
      <c r="I62" s="294">
        <v>16</v>
      </c>
      <c r="J62" s="294">
        <v>15</v>
      </c>
      <c r="K62" s="9" t="s">
        <v>1033</v>
      </c>
    </row>
    <row r="63" spans="1:11" x14ac:dyDescent="0.2">
      <c r="A63" s="271" t="s">
        <v>175</v>
      </c>
      <c r="B63" s="272" t="s">
        <v>176</v>
      </c>
      <c r="C63" s="275" t="s">
        <v>177</v>
      </c>
      <c r="D63" s="294" t="str">
        <f t="shared" si="0"/>
        <v>13pp</v>
      </c>
      <c r="E63" s="294">
        <v>15</v>
      </c>
      <c r="F63" s="294">
        <v>13</v>
      </c>
      <c r="G63" s="294">
        <v>17</v>
      </c>
      <c r="H63" s="294">
        <v>9</v>
      </c>
      <c r="I63" s="294">
        <v>19</v>
      </c>
      <c r="J63" s="294">
        <v>13</v>
      </c>
      <c r="K63" s="9" t="s">
        <v>1033</v>
      </c>
    </row>
    <row r="64" spans="1:11" x14ac:dyDescent="0.2">
      <c r="A64" s="271" t="s">
        <v>178</v>
      </c>
      <c r="B64" s="272" t="s">
        <v>179</v>
      </c>
      <c r="C64" s="275" t="s">
        <v>180</v>
      </c>
      <c r="D64" s="294" t="str">
        <f t="shared" si="0"/>
        <v>18pp</v>
      </c>
      <c r="E64" s="294">
        <v>14</v>
      </c>
      <c r="F64" s="294">
        <v>12</v>
      </c>
      <c r="G64" s="294">
        <v>14</v>
      </c>
      <c r="H64" s="294">
        <v>16</v>
      </c>
      <c r="I64" s="294">
        <v>15</v>
      </c>
      <c r="J64" s="294">
        <v>18</v>
      </c>
      <c r="K64" s="9" t="s">
        <v>1033</v>
      </c>
    </row>
    <row r="65" spans="1:11" x14ac:dyDescent="0.2">
      <c r="A65" s="271" t="s">
        <v>181</v>
      </c>
      <c r="B65" s="272" t="s">
        <v>182</v>
      </c>
      <c r="C65" s="275" t="s">
        <v>183</v>
      </c>
      <c r="D65" s="294" t="str">
        <f t="shared" si="0"/>
        <v>21pp</v>
      </c>
      <c r="E65" s="294">
        <v>18</v>
      </c>
      <c r="F65" s="294">
        <v>14</v>
      </c>
      <c r="G65" s="294">
        <v>18</v>
      </c>
      <c r="H65" s="294">
        <v>19</v>
      </c>
      <c r="I65" s="294">
        <v>15</v>
      </c>
      <c r="J65" s="294">
        <v>21</v>
      </c>
      <c r="K65" s="9" t="s">
        <v>1033</v>
      </c>
    </row>
    <row r="66" spans="1:11" x14ac:dyDescent="0.2">
      <c r="A66" s="271" t="s">
        <v>184</v>
      </c>
      <c r="B66" s="272" t="s">
        <v>185</v>
      </c>
      <c r="C66" s="275" t="s">
        <v>186</v>
      </c>
      <c r="D66" s="294" t="str">
        <f t="shared" si="0"/>
        <v>26pp</v>
      </c>
      <c r="E66" s="294">
        <v>25</v>
      </c>
      <c r="F66" s="294">
        <v>20</v>
      </c>
      <c r="G66" s="294">
        <v>25</v>
      </c>
      <c r="H66" s="294">
        <v>25</v>
      </c>
      <c r="I66" s="294">
        <v>25</v>
      </c>
      <c r="J66" s="294">
        <v>26</v>
      </c>
      <c r="K66" s="9" t="s">
        <v>1033</v>
      </c>
    </row>
    <row r="67" spans="1:11" x14ac:dyDescent="0.2">
      <c r="A67" s="271" t="s">
        <v>187</v>
      </c>
      <c r="B67" s="272" t="s">
        <v>188</v>
      </c>
      <c r="C67" s="275" t="s">
        <v>189</v>
      </c>
      <c r="D67" s="294" t="str">
        <f t="shared" si="0"/>
        <v>15pp</v>
      </c>
      <c r="E67" s="294">
        <v>16</v>
      </c>
      <c r="F67" s="294">
        <v>17</v>
      </c>
      <c r="G67" s="294">
        <v>17</v>
      </c>
      <c r="H67" s="294">
        <v>14</v>
      </c>
      <c r="I67" s="294">
        <v>19</v>
      </c>
      <c r="J67" s="294">
        <v>15</v>
      </c>
      <c r="K67" s="9" t="s">
        <v>1033</v>
      </c>
    </row>
    <row r="68" spans="1:11" x14ac:dyDescent="0.2">
      <c r="A68" s="271" t="s">
        <v>190</v>
      </c>
      <c r="B68" s="272" t="s">
        <v>191</v>
      </c>
      <c r="C68" s="275" t="s">
        <v>192</v>
      </c>
      <c r="D68" s="294" t="str">
        <f t="shared" si="0"/>
        <v>31pp</v>
      </c>
      <c r="E68" s="294">
        <v>27</v>
      </c>
      <c r="F68" s="294">
        <v>28</v>
      </c>
      <c r="G68" s="294">
        <v>24</v>
      </c>
      <c r="H68" s="294">
        <v>28</v>
      </c>
      <c r="I68" s="294">
        <v>27</v>
      </c>
      <c r="J68" s="294">
        <v>31</v>
      </c>
      <c r="K68" s="9" t="s">
        <v>1033</v>
      </c>
    </row>
    <row r="69" spans="1:11" x14ac:dyDescent="0.2">
      <c r="A69" s="271" t="s">
        <v>193</v>
      </c>
      <c r="B69" s="272" t="s">
        <v>194</v>
      </c>
      <c r="C69" s="275" t="s">
        <v>195</v>
      </c>
      <c r="D69" s="294" t="str">
        <f t="shared" ref="D69:D132" si="1">J69&amp;K69</f>
        <v>26pp</v>
      </c>
      <c r="E69" s="294">
        <v>20</v>
      </c>
      <c r="F69" s="294">
        <v>24</v>
      </c>
      <c r="G69" s="294">
        <v>22</v>
      </c>
      <c r="H69" s="294">
        <v>25</v>
      </c>
      <c r="I69" s="294">
        <v>21</v>
      </c>
      <c r="J69" s="294">
        <v>26</v>
      </c>
      <c r="K69" s="9" t="s">
        <v>1033</v>
      </c>
    </row>
    <row r="70" spans="1:11" x14ac:dyDescent="0.2">
      <c r="A70" s="271" t="s">
        <v>196</v>
      </c>
      <c r="B70" s="272" t="s">
        <v>197</v>
      </c>
      <c r="C70" s="275" t="s">
        <v>198</v>
      </c>
      <c r="D70" s="294" t="str">
        <f t="shared" si="1"/>
        <v>14pp</v>
      </c>
      <c r="E70" s="294">
        <v>14</v>
      </c>
      <c r="F70" s="294">
        <v>15</v>
      </c>
      <c r="G70" s="294">
        <v>13</v>
      </c>
      <c r="H70" s="294">
        <v>11</v>
      </c>
      <c r="I70" s="294">
        <v>15</v>
      </c>
      <c r="J70" s="294">
        <v>14</v>
      </c>
      <c r="K70" s="9" t="s">
        <v>1033</v>
      </c>
    </row>
    <row r="71" spans="1:11" x14ac:dyDescent="0.2">
      <c r="A71" s="271" t="s">
        <v>199</v>
      </c>
      <c r="B71" s="272" t="s">
        <v>200</v>
      </c>
      <c r="C71" s="275" t="s">
        <v>201</v>
      </c>
      <c r="D71" s="294" t="str">
        <f t="shared" si="1"/>
        <v>23pp</v>
      </c>
      <c r="E71" s="294">
        <v>20</v>
      </c>
      <c r="F71" s="294">
        <v>20</v>
      </c>
      <c r="G71" s="294">
        <v>21</v>
      </c>
      <c r="H71" s="294">
        <v>24</v>
      </c>
      <c r="I71" s="294">
        <v>23</v>
      </c>
      <c r="J71" s="294">
        <v>23</v>
      </c>
      <c r="K71" s="9" t="s">
        <v>1033</v>
      </c>
    </row>
    <row r="72" spans="1:11" x14ac:dyDescent="0.2">
      <c r="A72" s="271" t="s">
        <v>202</v>
      </c>
      <c r="B72" s="272" t="s">
        <v>203</v>
      </c>
      <c r="C72" s="275" t="s">
        <v>204</v>
      </c>
      <c r="D72" s="294" t="str">
        <f t="shared" si="1"/>
        <v>30pp</v>
      </c>
      <c r="E72" s="294">
        <v>26</v>
      </c>
      <c r="F72" s="294">
        <v>26</v>
      </c>
      <c r="G72" s="294">
        <v>24</v>
      </c>
      <c r="H72" s="294">
        <v>25</v>
      </c>
      <c r="I72" s="294">
        <v>25</v>
      </c>
      <c r="J72" s="294">
        <v>30</v>
      </c>
      <c r="K72" s="9" t="s">
        <v>1033</v>
      </c>
    </row>
    <row r="73" spans="1:11" x14ac:dyDescent="0.2">
      <c r="A73" s="271" t="s">
        <v>205</v>
      </c>
      <c r="B73" s="272" t="s">
        <v>206</v>
      </c>
      <c r="C73" s="275" t="s">
        <v>207</v>
      </c>
      <c r="D73" s="294" t="str">
        <f t="shared" si="1"/>
        <v>27pp</v>
      </c>
      <c r="E73" s="294">
        <v>25</v>
      </c>
      <c r="F73" s="294">
        <v>20</v>
      </c>
      <c r="G73" s="294">
        <v>21</v>
      </c>
      <c r="H73" s="294">
        <v>21</v>
      </c>
      <c r="I73" s="294">
        <v>22</v>
      </c>
      <c r="J73" s="294">
        <v>27</v>
      </c>
      <c r="K73" s="9" t="s">
        <v>1033</v>
      </c>
    </row>
    <row r="74" spans="1:11" x14ac:dyDescent="0.2">
      <c r="A74" s="271" t="s">
        <v>208</v>
      </c>
      <c r="B74" s="272" t="s">
        <v>209</v>
      </c>
      <c r="C74" s="275" t="s">
        <v>210</v>
      </c>
      <c r="D74" s="294" t="str">
        <f t="shared" si="1"/>
        <v>31pp</v>
      </c>
      <c r="E74" s="294">
        <v>31</v>
      </c>
      <c r="F74" s="294">
        <v>29</v>
      </c>
      <c r="G74" s="294">
        <v>30</v>
      </c>
      <c r="H74" s="294">
        <v>29</v>
      </c>
      <c r="I74" s="294">
        <v>31</v>
      </c>
      <c r="J74" s="294">
        <v>31</v>
      </c>
      <c r="K74" s="9" t="s">
        <v>1033</v>
      </c>
    </row>
    <row r="75" spans="1:11" x14ac:dyDescent="0.2">
      <c r="A75" s="271" t="s">
        <v>211</v>
      </c>
      <c r="B75" s="272" t="s">
        <v>212</v>
      </c>
      <c r="C75" s="275" t="s">
        <v>213</v>
      </c>
      <c r="D75" s="294" t="str">
        <f t="shared" si="1"/>
        <v>19pp</v>
      </c>
      <c r="E75" s="294">
        <v>17</v>
      </c>
      <c r="F75" s="294">
        <v>17</v>
      </c>
      <c r="G75" s="294">
        <v>18</v>
      </c>
      <c r="H75" s="294">
        <v>19</v>
      </c>
      <c r="I75" s="294">
        <v>17</v>
      </c>
      <c r="J75" s="294">
        <v>19</v>
      </c>
      <c r="K75" s="9" t="s">
        <v>1033</v>
      </c>
    </row>
    <row r="76" spans="1:11" x14ac:dyDescent="0.2">
      <c r="A76" s="271" t="s">
        <v>214</v>
      </c>
      <c r="B76" s="272" t="s">
        <v>215</v>
      </c>
      <c r="C76" s="275" t="s">
        <v>216</v>
      </c>
      <c r="D76" s="294" t="str">
        <f t="shared" si="1"/>
        <v>19pp</v>
      </c>
      <c r="E76" s="294">
        <v>18</v>
      </c>
      <c r="F76" s="294">
        <v>17</v>
      </c>
      <c r="G76" s="294">
        <v>19</v>
      </c>
      <c r="H76" s="294">
        <v>19</v>
      </c>
      <c r="I76" s="294">
        <v>20</v>
      </c>
      <c r="J76" s="294">
        <v>19</v>
      </c>
      <c r="K76" s="9" t="s">
        <v>1033</v>
      </c>
    </row>
    <row r="77" spans="1:11" x14ac:dyDescent="0.2">
      <c r="A77" s="271" t="s">
        <v>217</v>
      </c>
      <c r="B77" s="272" t="s">
        <v>218</v>
      </c>
      <c r="C77" s="275" t="s">
        <v>219</v>
      </c>
      <c r="D77" s="294" t="str">
        <f t="shared" si="1"/>
        <v>18pp</v>
      </c>
      <c r="E77" s="294">
        <v>23</v>
      </c>
      <c r="F77" s="294">
        <v>15</v>
      </c>
      <c r="G77" s="294">
        <v>19</v>
      </c>
      <c r="H77" s="294">
        <v>17</v>
      </c>
      <c r="I77" s="294">
        <v>19</v>
      </c>
      <c r="J77" s="294">
        <v>18</v>
      </c>
      <c r="K77" s="9" t="s">
        <v>1033</v>
      </c>
    </row>
    <row r="78" spans="1:11" x14ac:dyDescent="0.2">
      <c r="A78" s="271" t="s">
        <v>220</v>
      </c>
      <c r="B78" s="272" t="s">
        <v>221</v>
      </c>
      <c r="C78" s="275" t="s">
        <v>222</v>
      </c>
      <c r="D78" s="294" t="str">
        <f t="shared" si="1"/>
        <v>18pp</v>
      </c>
      <c r="E78" s="294">
        <v>19</v>
      </c>
      <c r="F78" s="294">
        <v>19</v>
      </c>
      <c r="G78" s="294">
        <v>16</v>
      </c>
      <c r="H78" s="294">
        <v>18</v>
      </c>
      <c r="I78" s="294">
        <v>19</v>
      </c>
      <c r="J78" s="294">
        <v>18</v>
      </c>
      <c r="K78" s="9" t="s">
        <v>1033</v>
      </c>
    </row>
    <row r="79" spans="1:11" x14ac:dyDescent="0.2">
      <c r="A79" s="271" t="s">
        <v>223</v>
      </c>
      <c r="B79" s="272" t="s">
        <v>224</v>
      </c>
      <c r="C79" s="275" t="s">
        <v>225</v>
      </c>
      <c r="D79" s="294" t="str">
        <f t="shared" si="1"/>
        <v>22pp</v>
      </c>
      <c r="E79" s="294">
        <v>20</v>
      </c>
      <c r="F79" s="294">
        <v>24</v>
      </c>
      <c r="G79" s="294">
        <v>23</v>
      </c>
      <c r="H79" s="294">
        <v>20</v>
      </c>
      <c r="I79" s="294">
        <v>23</v>
      </c>
      <c r="J79" s="294">
        <v>22</v>
      </c>
      <c r="K79" s="9" t="s">
        <v>1033</v>
      </c>
    </row>
    <row r="80" spans="1:11" x14ac:dyDescent="0.2">
      <c r="A80" s="271" t="s">
        <v>226</v>
      </c>
      <c r="B80" s="272" t="s">
        <v>227</v>
      </c>
      <c r="C80" s="275" t="s">
        <v>228</v>
      </c>
      <c r="D80" s="294" t="str">
        <f t="shared" si="1"/>
        <v>18pp</v>
      </c>
      <c r="E80" s="294">
        <v>21</v>
      </c>
      <c r="F80" s="294">
        <v>20</v>
      </c>
      <c r="G80" s="294">
        <v>22</v>
      </c>
      <c r="H80" s="294">
        <v>22</v>
      </c>
      <c r="I80" s="294">
        <v>21</v>
      </c>
      <c r="J80" s="294">
        <v>18</v>
      </c>
      <c r="K80" s="9" t="s">
        <v>1033</v>
      </c>
    </row>
    <row r="81" spans="1:11" x14ac:dyDescent="0.2">
      <c r="A81" s="271" t="s">
        <v>229</v>
      </c>
      <c r="B81" s="272" t="s">
        <v>230</v>
      </c>
      <c r="C81" s="275" t="s">
        <v>231</v>
      </c>
      <c r="D81" s="294" t="str">
        <f t="shared" si="1"/>
        <v>20pp</v>
      </c>
      <c r="E81" s="294">
        <v>24</v>
      </c>
      <c r="F81" s="294">
        <v>22</v>
      </c>
      <c r="G81" s="294">
        <v>30</v>
      </c>
      <c r="H81" s="294">
        <v>22</v>
      </c>
      <c r="I81" s="294">
        <v>25</v>
      </c>
      <c r="J81" s="294">
        <v>20</v>
      </c>
      <c r="K81" s="9" t="s">
        <v>1033</v>
      </c>
    </row>
    <row r="82" spans="1:11" x14ac:dyDescent="0.2">
      <c r="A82" s="271" t="s">
        <v>232</v>
      </c>
      <c r="B82" s="272" t="s">
        <v>233</v>
      </c>
      <c r="C82" s="275" t="s">
        <v>234</v>
      </c>
      <c r="D82" s="294" t="str">
        <f t="shared" si="1"/>
        <v>20pp</v>
      </c>
      <c r="E82" s="294">
        <v>21</v>
      </c>
      <c r="F82" s="294">
        <v>23</v>
      </c>
      <c r="G82" s="294">
        <v>21</v>
      </c>
      <c r="H82" s="294">
        <v>21</v>
      </c>
      <c r="I82" s="294">
        <v>21</v>
      </c>
      <c r="J82" s="294">
        <v>20</v>
      </c>
      <c r="K82" s="9" t="s">
        <v>1033</v>
      </c>
    </row>
    <row r="83" spans="1:11" x14ac:dyDescent="0.2">
      <c r="A83" s="271" t="s">
        <v>235</v>
      </c>
      <c r="B83" s="272" t="s">
        <v>236</v>
      </c>
      <c r="C83" s="275" t="s">
        <v>237</v>
      </c>
      <c r="D83" s="294" t="str">
        <f t="shared" si="1"/>
        <v>20pp</v>
      </c>
      <c r="E83" s="294">
        <v>22</v>
      </c>
      <c r="F83" s="294">
        <v>19</v>
      </c>
      <c r="G83" s="294">
        <v>17</v>
      </c>
      <c r="H83" s="294">
        <v>18</v>
      </c>
      <c r="I83" s="294">
        <v>20</v>
      </c>
      <c r="J83" s="294">
        <v>20</v>
      </c>
      <c r="K83" s="9" t="s">
        <v>1033</v>
      </c>
    </row>
    <row r="84" spans="1:11" x14ac:dyDescent="0.2">
      <c r="A84" s="271" t="s">
        <v>238</v>
      </c>
      <c r="B84" s="272" t="s">
        <v>239</v>
      </c>
      <c r="C84" s="275" t="s">
        <v>240</v>
      </c>
      <c r="D84" s="294" t="str">
        <f t="shared" si="1"/>
        <v>17pp</v>
      </c>
      <c r="E84" s="294">
        <v>19</v>
      </c>
      <c r="F84" s="294">
        <v>18</v>
      </c>
      <c r="G84" s="294">
        <v>16</v>
      </c>
      <c r="H84" s="294">
        <v>17</v>
      </c>
      <c r="I84" s="294">
        <v>19</v>
      </c>
      <c r="J84" s="294">
        <v>17</v>
      </c>
      <c r="K84" s="9" t="s">
        <v>1033</v>
      </c>
    </row>
    <row r="85" spans="1:11" x14ac:dyDescent="0.2">
      <c r="A85" s="271" t="s">
        <v>241</v>
      </c>
      <c r="B85" s="272" t="s">
        <v>242</v>
      </c>
      <c r="C85" s="275" t="s">
        <v>243</v>
      </c>
      <c r="D85" s="294" t="str">
        <f t="shared" si="1"/>
        <v>22pp</v>
      </c>
      <c r="E85" s="294">
        <v>18</v>
      </c>
      <c r="F85" s="294">
        <v>20</v>
      </c>
      <c r="G85" s="294">
        <v>16</v>
      </c>
      <c r="H85" s="294">
        <v>19</v>
      </c>
      <c r="I85" s="294">
        <v>20</v>
      </c>
      <c r="J85" s="294">
        <v>22</v>
      </c>
      <c r="K85" s="9" t="s">
        <v>1033</v>
      </c>
    </row>
    <row r="86" spans="1:11" x14ac:dyDescent="0.2">
      <c r="A86" s="271" t="s">
        <v>244</v>
      </c>
      <c r="B86" s="272" t="s">
        <v>245</v>
      </c>
      <c r="C86" s="275" t="s">
        <v>246</v>
      </c>
      <c r="D86" s="294" t="str">
        <f t="shared" si="1"/>
        <v>23pp</v>
      </c>
      <c r="E86" s="294">
        <v>17</v>
      </c>
      <c r="F86" s="294">
        <v>21</v>
      </c>
      <c r="G86" s="294">
        <v>23</v>
      </c>
      <c r="H86" s="294">
        <v>26</v>
      </c>
      <c r="I86" s="294">
        <v>21</v>
      </c>
      <c r="J86" s="294">
        <v>23</v>
      </c>
      <c r="K86" s="9" t="s">
        <v>1033</v>
      </c>
    </row>
    <row r="87" spans="1:11" x14ac:dyDescent="0.2">
      <c r="A87" s="271" t="s">
        <v>247</v>
      </c>
      <c r="B87" s="272" t="s">
        <v>248</v>
      </c>
      <c r="C87" s="275" t="s">
        <v>249</v>
      </c>
      <c r="D87" s="294" t="str">
        <f t="shared" si="1"/>
        <v>12pp</v>
      </c>
      <c r="E87" s="294">
        <v>7</v>
      </c>
      <c r="F87" s="294">
        <v>11</v>
      </c>
      <c r="G87" s="294">
        <v>10</v>
      </c>
      <c r="H87" s="294">
        <v>13</v>
      </c>
      <c r="I87" s="294">
        <v>9</v>
      </c>
      <c r="J87" s="294">
        <v>12</v>
      </c>
      <c r="K87" s="9" t="s">
        <v>1033</v>
      </c>
    </row>
    <row r="88" spans="1:11" x14ac:dyDescent="0.2">
      <c r="A88" s="271" t="s">
        <v>250</v>
      </c>
      <c r="B88" s="272" t="s">
        <v>251</v>
      </c>
      <c r="C88" s="275" t="s">
        <v>252</v>
      </c>
      <c r="D88" s="294" t="str">
        <f t="shared" si="1"/>
        <v>30pp</v>
      </c>
      <c r="E88" s="294">
        <v>25</v>
      </c>
      <c r="F88" s="294">
        <v>23</v>
      </c>
      <c r="G88" s="294">
        <v>25</v>
      </c>
      <c r="H88" s="294">
        <v>27</v>
      </c>
      <c r="I88" s="294">
        <v>24</v>
      </c>
      <c r="J88" s="294">
        <v>30</v>
      </c>
      <c r="K88" s="9" t="s">
        <v>1033</v>
      </c>
    </row>
    <row r="89" spans="1:11" x14ac:dyDescent="0.2">
      <c r="A89" s="271" t="s">
        <v>253</v>
      </c>
      <c r="B89" s="272" t="s">
        <v>254</v>
      </c>
      <c r="C89" s="275" t="s">
        <v>255</v>
      </c>
      <c r="D89" s="294" t="str">
        <f t="shared" si="1"/>
        <v>22pp</v>
      </c>
      <c r="E89" s="294">
        <v>16</v>
      </c>
      <c r="F89" s="294">
        <v>15</v>
      </c>
      <c r="G89" s="294">
        <v>17</v>
      </c>
      <c r="H89" s="294">
        <v>17</v>
      </c>
      <c r="I89" s="294">
        <v>20</v>
      </c>
      <c r="J89" s="294">
        <v>22</v>
      </c>
      <c r="K89" s="9" t="s">
        <v>1033</v>
      </c>
    </row>
    <row r="90" spans="1:11" x14ac:dyDescent="0.2">
      <c r="A90" s="271" t="s">
        <v>256</v>
      </c>
      <c r="B90" s="272" t="s">
        <v>257</v>
      </c>
      <c r="C90" s="275" t="s">
        <v>258</v>
      </c>
      <c r="D90" s="294" t="str">
        <f t="shared" si="1"/>
        <v>15pp</v>
      </c>
      <c r="E90" s="294">
        <v>20</v>
      </c>
      <c r="F90" s="294">
        <v>20</v>
      </c>
      <c r="G90" s="294">
        <v>20</v>
      </c>
      <c r="H90" s="294">
        <v>20</v>
      </c>
      <c r="I90" s="294">
        <v>21</v>
      </c>
      <c r="J90" s="294">
        <v>15</v>
      </c>
      <c r="K90" s="9" t="s">
        <v>1033</v>
      </c>
    </row>
    <row r="91" spans="1:11" x14ac:dyDescent="0.2">
      <c r="A91" s="271" t="s">
        <v>259</v>
      </c>
      <c r="B91" s="272" t="s">
        <v>260</v>
      </c>
      <c r="C91" s="275" t="s">
        <v>261</v>
      </c>
      <c r="D91" s="294" t="str">
        <f t="shared" si="1"/>
        <v>12pp</v>
      </c>
      <c r="E91" s="294">
        <v>13</v>
      </c>
      <c r="F91" s="294">
        <v>11</v>
      </c>
      <c r="G91" s="294">
        <v>14</v>
      </c>
      <c r="H91" s="294">
        <v>14</v>
      </c>
      <c r="I91" s="294">
        <v>10</v>
      </c>
      <c r="J91" s="294">
        <v>12</v>
      </c>
      <c r="K91" s="9" t="s">
        <v>1033</v>
      </c>
    </row>
    <row r="92" spans="1:11" x14ac:dyDescent="0.2">
      <c r="A92" s="271" t="s">
        <v>262</v>
      </c>
      <c r="B92" s="272" t="s">
        <v>263</v>
      </c>
      <c r="C92" s="275" t="s">
        <v>264</v>
      </c>
      <c r="D92" s="294" t="str">
        <f t="shared" si="1"/>
        <v>22pp</v>
      </c>
      <c r="E92" s="294">
        <v>22</v>
      </c>
      <c r="F92" s="294">
        <v>24</v>
      </c>
      <c r="G92" s="294">
        <v>20</v>
      </c>
      <c r="H92" s="294">
        <v>18</v>
      </c>
      <c r="I92" s="294">
        <v>20</v>
      </c>
      <c r="J92" s="294">
        <v>22</v>
      </c>
      <c r="K92" s="9" t="s">
        <v>1033</v>
      </c>
    </row>
    <row r="93" spans="1:11" x14ac:dyDescent="0.2">
      <c r="A93" s="271" t="s">
        <v>265</v>
      </c>
      <c r="B93" s="272" t="s">
        <v>266</v>
      </c>
      <c r="C93" s="275" t="s">
        <v>267</v>
      </c>
      <c r="D93" s="294" t="str">
        <f t="shared" si="1"/>
        <v>19pp</v>
      </c>
      <c r="E93" s="294">
        <v>20</v>
      </c>
      <c r="F93" s="294">
        <v>21</v>
      </c>
      <c r="G93" s="294">
        <v>18</v>
      </c>
      <c r="H93" s="294">
        <v>18</v>
      </c>
      <c r="I93" s="294">
        <v>18</v>
      </c>
      <c r="J93" s="294">
        <v>19</v>
      </c>
      <c r="K93" s="9" t="s">
        <v>1033</v>
      </c>
    </row>
    <row r="94" spans="1:11" x14ac:dyDescent="0.2">
      <c r="A94" s="271" t="s">
        <v>268</v>
      </c>
      <c r="B94" s="272" t="s">
        <v>269</v>
      </c>
      <c r="C94" s="275" t="s">
        <v>270</v>
      </c>
      <c r="D94" s="294" t="str">
        <f t="shared" si="1"/>
        <v>23pp</v>
      </c>
      <c r="E94" s="294">
        <v>20</v>
      </c>
      <c r="F94" s="294">
        <v>21</v>
      </c>
      <c r="G94" s="294">
        <v>21</v>
      </c>
      <c r="H94" s="294">
        <v>21</v>
      </c>
      <c r="I94" s="294">
        <v>20</v>
      </c>
      <c r="J94" s="294">
        <v>23</v>
      </c>
      <c r="K94" s="9" t="s">
        <v>1033</v>
      </c>
    </row>
    <row r="95" spans="1:11" x14ac:dyDescent="0.2">
      <c r="A95" s="271" t="s">
        <v>271</v>
      </c>
      <c r="B95" s="272" t="s">
        <v>272</v>
      </c>
      <c r="C95" s="275" t="s">
        <v>273</v>
      </c>
      <c r="D95" s="294" t="str">
        <f t="shared" si="1"/>
        <v>19pp</v>
      </c>
      <c r="E95" s="294">
        <v>21</v>
      </c>
      <c r="F95" s="294">
        <v>20</v>
      </c>
      <c r="G95" s="294">
        <v>18</v>
      </c>
      <c r="H95" s="294">
        <v>16</v>
      </c>
      <c r="I95" s="294">
        <v>18</v>
      </c>
      <c r="J95" s="294">
        <v>19</v>
      </c>
      <c r="K95" s="9" t="s">
        <v>1033</v>
      </c>
    </row>
    <row r="96" spans="1:11" x14ac:dyDescent="0.2">
      <c r="A96" s="271" t="s">
        <v>274</v>
      </c>
      <c r="B96" s="272" t="s">
        <v>275</v>
      </c>
      <c r="C96" s="276" t="s">
        <v>276</v>
      </c>
      <c r="D96" s="294" t="str">
        <f t="shared" si="1"/>
        <v>8pp</v>
      </c>
      <c r="E96" s="294">
        <v>5</v>
      </c>
      <c r="F96" s="294">
        <v>2</v>
      </c>
      <c r="G96" s="294">
        <v>4</v>
      </c>
      <c r="H96" s="294">
        <v>8</v>
      </c>
      <c r="I96" s="294">
        <v>7</v>
      </c>
      <c r="J96" s="294">
        <v>8</v>
      </c>
      <c r="K96" s="9" t="s">
        <v>1033</v>
      </c>
    </row>
    <row r="97" spans="1:11" x14ac:dyDescent="0.2">
      <c r="A97" s="271" t="s">
        <v>277</v>
      </c>
      <c r="B97" s="272" t="s">
        <v>278</v>
      </c>
      <c r="C97" s="275" t="s">
        <v>279</v>
      </c>
      <c r="D97" s="294" t="str">
        <f t="shared" si="1"/>
        <v>15pp</v>
      </c>
      <c r="E97" s="294">
        <v>23</v>
      </c>
      <c r="F97" s="294">
        <v>26</v>
      </c>
      <c r="G97" s="294">
        <v>22</v>
      </c>
      <c r="H97" s="294">
        <v>22</v>
      </c>
      <c r="I97" s="294">
        <v>23</v>
      </c>
      <c r="J97" s="294">
        <v>15</v>
      </c>
      <c r="K97" s="9" t="s">
        <v>1033</v>
      </c>
    </row>
    <row r="98" spans="1:11" x14ac:dyDescent="0.2">
      <c r="A98" s="271" t="s">
        <v>280</v>
      </c>
      <c r="B98" s="272" t="s">
        <v>281</v>
      </c>
      <c r="C98" s="275" t="s">
        <v>282</v>
      </c>
      <c r="D98" s="294" t="str">
        <f t="shared" si="1"/>
        <v>20pp</v>
      </c>
      <c r="E98" s="294">
        <v>20</v>
      </c>
      <c r="F98" s="294">
        <v>14</v>
      </c>
      <c r="G98" s="294">
        <v>19</v>
      </c>
      <c r="H98" s="294">
        <v>19</v>
      </c>
      <c r="I98" s="294">
        <v>17</v>
      </c>
      <c r="J98" s="294">
        <v>20</v>
      </c>
      <c r="K98" s="9" t="s">
        <v>1033</v>
      </c>
    </row>
    <row r="99" spans="1:11" x14ac:dyDescent="0.2">
      <c r="A99" s="271" t="s">
        <v>283</v>
      </c>
      <c r="B99" s="272" t="s">
        <v>284</v>
      </c>
      <c r="C99" s="275" t="s">
        <v>285</v>
      </c>
      <c r="D99" s="294" t="str">
        <f t="shared" si="1"/>
        <v>11pp</v>
      </c>
      <c r="E99" s="294">
        <v>21</v>
      </c>
      <c r="F99" s="294">
        <v>21</v>
      </c>
      <c r="G99" s="294">
        <v>17</v>
      </c>
      <c r="H99" s="294">
        <v>18</v>
      </c>
      <c r="I99" s="294">
        <v>17</v>
      </c>
      <c r="J99" s="294">
        <v>11</v>
      </c>
      <c r="K99" s="9" t="s">
        <v>1033</v>
      </c>
    </row>
    <row r="100" spans="1:11" x14ac:dyDescent="0.2">
      <c r="A100" s="271" t="s">
        <v>286</v>
      </c>
      <c r="B100" s="272" t="s">
        <v>287</v>
      </c>
      <c r="C100" s="275" t="s">
        <v>288</v>
      </c>
      <c r="D100" s="294" t="str">
        <f t="shared" si="1"/>
        <v>24pp</v>
      </c>
      <c r="E100" s="294">
        <v>23</v>
      </c>
      <c r="F100" s="294">
        <v>26</v>
      </c>
      <c r="G100" s="294">
        <v>23</v>
      </c>
      <c r="H100" s="294">
        <v>24</v>
      </c>
      <c r="I100" s="294">
        <v>23</v>
      </c>
      <c r="J100" s="294">
        <v>24</v>
      </c>
      <c r="K100" s="9" t="s">
        <v>1033</v>
      </c>
    </row>
    <row r="101" spans="1:11" x14ac:dyDescent="0.2">
      <c r="A101" s="271" t="s">
        <v>289</v>
      </c>
      <c r="B101" s="272" t="s">
        <v>290</v>
      </c>
      <c r="C101" s="275" t="s">
        <v>291</v>
      </c>
      <c r="D101" s="294" t="str">
        <f t="shared" si="1"/>
        <v>8pp</v>
      </c>
      <c r="E101" s="294">
        <v>15</v>
      </c>
      <c r="F101" s="294">
        <v>9</v>
      </c>
      <c r="G101" s="294">
        <v>13</v>
      </c>
      <c r="H101" s="294">
        <v>10</v>
      </c>
      <c r="I101" s="294">
        <v>9</v>
      </c>
      <c r="J101" s="294">
        <v>8</v>
      </c>
      <c r="K101" s="9" t="s">
        <v>1033</v>
      </c>
    </row>
    <row r="102" spans="1:11" x14ac:dyDescent="0.2">
      <c r="A102" s="271" t="s">
        <v>444</v>
      </c>
      <c r="B102" s="272" t="s">
        <v>445</v>
      </c>
      <c r="C102" s="275" t="s">
        <v>446</v>
      </c>
      <c r="D102" s="294" t="s">
        <v>453</v>
      </c>
      <c r="E102" s="294" t="s">
        <v>453</v>
      </c>
      <c r="F102" s="294" t="s">
        <v>453</v>
      </c>
      <c r="G102" s="294" t="s">
        <v>453</v>
      </c>
      <c r="H102" s="294" t="s">
        <v>453</v>
      </c>
      <c r="I102" s="294" t="s">
        <v>453</v>
      </c>
      <c r="J102" s="294" t="s">
        <v>453</v>
      </c>
      <c r="K102" s="9" t="s">
        <v>1033</v>
      </c>
    </row>
    <row r="103" spans="1:11" x14ac:dyDescent="0.2">
      <c r="A103" s="271" t="s">
        <v>292</v>
      </c>
      <c r="B103" s="272" t="s">
        <v>293</v>
      </c>
      <c r="C103" s="275" t="s">
        <v>294</v>
      </c>
      <c r="D103" s="294" t="str">
        <f t="shared" si="1"/>
        <v>14pp</v>
      </c>
      <c r="E103" s="294">
        <v>14</v>
      </c>
      <c r="F103" s="294">
        <v>13</v>
      </c>
      <c r="G103" s="294">
        <v>14</v>
      </c>
      <c r="H103" s="294">
        <v>13</v>
      </c>
      <c r="I103" s="294">
        <v>14</v>
      </c>
      <c r="J103" s="294">
        <v>14</v>
      </c>
      <c r="K103" s="9" t="s">
        <v>1033</v>
      </c>
    </row>
    <row r="104" spans="1:11" x14ac:dyDescent="0.2">
      <c r="A104" s="271" t="s">
        <v>295</v>
      </c>
      <c r="B104" s="272" t="s">
        <v>296</v>
      </c>
      <c r="C104" s="275" t="s">
        <v>297</v>
      </c>
      <c r="D104" s="294" t="str">
        <f t="shared" si="1"/>
        <v>15pp</v>
      </c>
      <c r="E104" s="294">
        <v>22</v>
      </c>
      <c r="F104" s="294">
        <v>18</v>
      </c>
      <c r="G104" s="294">
        <v>16</v>
      </c>
      <c r="H104" s="294">
        <v>19</v>
      </c>
      <c r="I104" s="294">
        <v>10</v>
      </c>
      <c r="J104" s="294">
        <v>15</v>
      </c>
      <c r="K104" s="9" t="s">
        <v>1033</v>
      </c>
    </row>
    <row r="105" spans="1:11" x14ac:dyDescent="0.2">
      <c r="A105" s="271" t="s">
        <v>298</v>
      </c>
      <c r="B105" s="272" t="s">
        <v>299</v>
      </c>
      <c r="C105" s="275" t="s">
        <v>300</v>
      </c>
      <c r="D105" s="294" t="str">
        <f t="shared" si="1"/>
        <v>16pp</v>
      </c>
      <c r="E105" s="294">
        <v>16</v>
      </c>
      <c r="F105" s="294">
        <v>15</v>
      </c>
      <c r="G105" s="294">
        <v>17</v>
      </c>
      <c r="H105" s="294">
        <v>14</v>
      </c>
      <c r="I105" s="294">
        <v>17</v>
      </c>
      <c r="J105" s="294">
        <v>16</v>
      </c>
      <c r="K105" s="9" t="s">
        <v>1033</v>
      </c>
    </row>
    <row r="106" spans="1:11" x14ac:dyDescent="0.2">
      <c r="A106" s="271" t="s">
        <v>301</v>
      </c>
      <c r="B106" s="272" t="s">
        <v>302</v>
      </c>
      <c r="C106" s="275" t="s">
        <v>303</v>
      </c>
      <c r="D106" s="294" t="str">
        <f t="shared" si="1"/>
        <v>15pp</v>
      </c>
      <c r="E106" s="294">
        <v>7</v>
      </c>
      <c r="F106" s="294">
        <v>12</v>
      </c>
      <c r="G106" s="294">
        <v>13</v>
      </c>
      <c r="H106" s="294">
        <v>12</v>
      </c>
      <c r="I106" s="294">
        <v>10</v>
      </c>
      <c r="J106" s="294">
        <v>15</v>
      </c>
      <c r="K106" s="9" t="s">
        <v>1033</v>
      </c>
    </row>
    <row r="107" spans="1:11" x14ac:dyDescent="0.2">
      <c r="A107" s="271" t="s">
        <v>304</v>
      </c>
      <c r="B107" s="272" t="s">
        <v>305</v>
      </c>
      <c r="C107" s="275" t="s">
        <v>306</v>
      </c>
      <c r="D107" s="294" t="str">
        <f t="shared" si="1"/>
        <v>0pp</v>
      </c>
      <c r="E107" s="294">
        <v>3</v>
      </c>
      <c r="F107" s="294">
        <v>10</v>
      </c>
      <c r="G107" s="294">
        <v>4</v>
      </c>
      <c r="H107" s="294">
        <v>7</v>
      </c>
      <c r="I107" s="294">
        <v>8</v>
      </c>
      <c r="J107" s="294">
        <v>0</v>
      </c>
      <c r="K107" s="9" t="s">
        <v>1033</v>
      </c>
    </row>
    <row r="108" spans="1:11" x14ac:dyDescent="0.2">
      <c r="A108" s="271" t="s">
        <v>307</v>
      </c>
      <c r="B108" s="272" t="s">
        <v>308</v>
      </c>
      <c r="C108" s="275" t="s">
        <v>309</v>
      </c>
      <c r="D108" s="294" t="str">
        <f t="shared" si="1"/>
        <v>19pp</v>
      </c>
      <c r="E108" s="294">
        <v>23</v>
      </c>
      <c r="F108" s="294">
        <v>26</v>
      </c>
      <c r="G108" s="294">
        <v>20</v>
      </c>
      <c r="H108" s="294">
        <v>19</v>
      </c>
      <c r="I108" s="294">
        <v>13</v>
      </c>
      <c r="J108" s="294">
        <v>19</v>
      </c>
      <c r="K108" s="9" t="s">
        <v>1033</v>
      </c>
    </row>
    <row r="109" spans="1:11" x14ac:dyDescent="0.2">
      <c r="A109" s="271" t="s">
        <v>310</v>
      </c>
      <c r="B109" s="272" t="s">
        <v>311</v>
      </c>
      <c r="C109" s="275" t="s">
        <v>312</v>
      </c>
      <c r="D109" s="294" t="str">
        <f t="shared" si="1"/>
        <v>11pp</v>
      </c>
      <c r="E109" s="294">
        <v>16</v>
      </c>
      <c r="F109" s="294">
        <v>11</v>
      </c>
      <c r="G109" s="294">
        <v>8</v>
      </c>
      <c r="H109" s="294">
        <v>7</v>
      </c>
      <c r="I109" s="294">
        <v>10</v>
      </c>
      <c r="J109" s="294">
        <v>11</v>
      </c>
      <c r="K109" s="9" t="s">
        <v>1033</v>
      </c>
    </row>
    <row r="110" spans="1:11" x14ac:dyDescent="0.2">
      <c r="A110" s="271" t="s">
        <v>313</v>
      </c>
      <c r="B110" s="272" t="s">
        <v>314</v>
      </c>
      <c r="C110" s="275" t="s">
        <v>315</v>
      </c>
      <c r="D110" s="294" t="str">
        <f t="shared" si="1"/>
        <v>18pp</v>
      </c>
      <c r="E110" s="294">
        <v>24</v>
      </c>
      <c r="F110" s="294">
        <v>23</v>
      </c>
      <c r="G110" s="294">
        <v>20</v>
      </c>
      <c r="H110" s="294">
        <v>26</v>
      </c>
      <c r="I110" s="294">
        <v>18</v>
      </c>
      <c r="J110" s="294">
        <v>18</v>
      </c>
      <c r="K110" s="9" t="s">
        <v>1033</v>
      </c>
    </row>
    <row r="111" spans="1:11" x14ac:dyDescent="0.2">
      <c r="A111" s="271" t="s">
        <v>316</v>
      </c>
      <c r="B111" s="272" t="s">
        <v>317</v>
      </c>
      <c r="C111" s="275" t="s">
        <v>318</v>
      </c>
      <c r="D111" s="294" t="str">
        <f t="shared" si="1"/>
        <v>24pp</v>
      </c>
      <c r="E111" s="294">
        <v>21</v>
      </c>
      <c r="F111" s="294">
        <v>22</v>
      </c>
      <c r="G111" s="294">
        <v>21</v>
      </c>
      <c r="H111" s="294">
        <v>20</v>
      </c>
      <c r="I111" s="294">
        <v>22</v>
      </c>
      <c r="J111" s="294">
        <v>24</v>
      </c>
      <c r="K111" s="9" t="s">
        <v>1033</v>
      </c>
    </row>
    <row r="112" spans="1:11" x14ac:dyDescent="0.2">
      <c r="A112" s="271" t="s">
        <v>319</v>
      </c>
      <c r="B112" s="272" t="s">
        <v>320</v>
      </c>
      <c r="C112" s="275" t="s">
        <v>321</v>
      </c>
      <c r="D112" s="294" t="str">
        <f t="shared" si="1"/>
        <v>15pp</v>
      </c>
      <c r="E112" s="294">
        <v>20</v>
      </c>
      <c r="F112" s="294">
        <v>20</v>
      </c>
      <c r="G112" s="294">
        <v>16</v>
      </c>
      <c r="H112" s="294">
        <v>18</v>
      </c>
      <c r="I112" s="294">
        <v>17</v>
      </c>
      <c r="J112" s="294">
        <v>15</v>
      </c>
      <c r="K112" s="9" t="s">
        <v>1033</v>
      </c>
    </row>
    <row r="113" spans="1:11" x14ac:dyDescent="0.2">
      <c r="A113" s="271" t="s">
        <v>322</v>
      </c>
      <c r="B113" s="272" t="s">
        <v>323</v>
      </c>
      <c r="C113" s="275" t="s">
        <v>324</v>
      </c>
      <c r="D113" s="294" t="str">
        <f t="shared" si="1"/>
        <v>17pp</v>
      </c>
      <c r="E113" s="294">
        <v>18</v>
      </c>
      <c r="F113" s="294">
        <v>16</v>
      </c>
      <c r="G113" s="294">
        <v>19</v>
      </c>
      <c r="H113" s="294">
        <v>14</v>
      </c>
      <c r="I113" s="294">
        <v>12</v>
      </c>
      <c r="J113" s="294">
        <v>17</v>
      </c>
      <c r="K113" s="9" t="s">
        <v>1033</v>
      </c>
    </row>
    <row r="114" spans="1:11" x14ac:dyDescent="0.2">
      <c r="A114" s="271" t="s">
        <v>325</v>
      </c>
      <c r="B114" s="272" t="s">
        <v>326</v>
      </c>
      <c r="C114" s="275" t="s">
        <v>327</v>
      </c>
      <c r="D114" s="294" t="str">
        <f t="shared" si="1"/>
        <v>-1pp</v>
      </c>
      <c r="E114" s="294">
        <v>4</v>
      </c>
      <c r="F114" s="294">
        <v>1</v>
      </c>
      <c r="G114" s="294">
        <v>-1</v>
      </c>
      <c r="H114" s="294">
        <v>1</v>
      </c>
      <c r="I114" s="294">
        <v>-3</v>
      </c>
      <c r="J114" s="294">
        <v>-1</v>
      </c>
      <c r="K114" s="9" t="s">
        <v>1033</v>
      </c>
    </row>
    <row r="115" spans="1:11" x14ac:dyDescent="0.2">
      <c r="A115" s="271" t="s">
        <v>328</v>
      </c>
      <c r="B115" s="272" t="s">
        <v>329</v>
      </c>
      <c r="C115" s="275" t="s">
        <v>330</v>
      </c>
      <c r="D115" s="294" t="str">
        <f t="shared" si="1"/>
        <v>3pp</v>
      </c>
      <c r="E115" s="294">
        <v>11</v>
      </c>
      <c r="F115" s="294">
        <v>8</v>
      </c>
      <c r="G115" s="294">
        <v>8</v>
      </c>
      <c r="H115" s="294">
        <v>6</v>
      </c>
      <c r="I115" s="294">
        <v>7</v>
      </c>
      <c r="J115" s="294">
        <v>3</v>
      </c>
      <c r="K115" s="9" t="s">
        <v>1033</v>
      </c>
    </row>
    <row r="116" spans="1:11" x14ac:dyDescent="0.2">
      <c r="A116" s="271" t="s">
        <v>331</v>
      </c>
      <c r="B116" s="272" t="s">
        <v>332</v>
      </c>
      <c r="C116" s="275" t="s">
        <v>333</v>
      </c>
      <c r="D116" s="294" t="str">
        <f t="shared" si="1"/>
        <v>26pp</v>
      </c>
      <c r="E116" s="294">
        <v>28</v>
      </c>
      <c r="F116" s="294">
        <v>27</v>
      </c>
      <c r="G116" s="294">
        <v>23</v>
      </c>
      <c r="H116" s="294">
        <v>22</v>
      </c>
      <c r="I116" s="294">
        <v>15</v>
      </c>
      <c r="J116" s="294">
        <v>26</v>
      </c>
      <c r="K116" s="9" t="s">
        <v>1033</v>
      </c>
    </row>
    <row r="117" spans="1:11" x14ac:dyDescent="0.2">
      <c r="A117" s="271" t="s">
        <v>334</v>
      </c>
      <c r="B117" s="272" t="s">
        <v>335</v>
      </c>
      <c r="C117" s="275" t="s">
        <v>336</v>
      </c>
      <c r="D117" s="294" t="str">
        <f t="shared" si="1"/>
        <v>17pp</v>
      </c>
      <c r="E117" s="294">
        <v>17</v>
      </c>
      <c r="F117" s="294">
        <v>14</v>
      </c>
      <c r="G117" s="294">
        <v>16</v>
      </c>
      <c r="H117" s="294">
        <v>15</v>
      </c>
      <c r="I117" s="294">
        <v>16</v>
      </c>
      <c r="J117" s="294">
        <v>17</v>
      </c>
      <c r="K117" s="9" t="s">
        <v>1033</v>
      </c>
    </row>
    <row r="118" spans="1:11" x14ac:dyDescent="0.2">
      <c r="A118" s="271" t="s">
        <v>337</v>
      </c>
      <c r="B118" s="272" t="s">
        <v>338</v>
      </c>
      <c r="C118" s="275" t="s">
        <v>339</v>
      </c>
      <c r="D118" s="294" t="str">
        <f t="shared" si="1"/>
        <v>12pp</v>
      </c>
      <c r="E118" s="294">
        <v>13</v>
      </c>
      <c r="F118" s="294">
        <v>12</v>
      </c>
      <c r="G118" s="294">
        <v>14</v>
      </c>
      <c r="H118" s="294">
        <v>14</v>
      </c>
      <c r="I118" s="294">
        <v>13</v>
      </c>
      <c r="J118" s="294">
        <v>12</v>
      </c>
      <c r="K118" s="9" t="s">
        <v>1033</v>
      </c>
    </row>
    <row r="119" spans="1:11" x14ac:dyDescent="0.2">
      <c r="A119" s="271" t="s">
        <v>340</v>
      </c>
      <c r="B119" s="272" t="s">
        <v>341</v>
      </c>
      <c r="C119" s="275" t="s">
        <v>342</v>
      </c>
      <c r="D119" s="294" t="str">
        <f t="shared" si="1"/>
        <v>7pp</v>
      </c>
      <c r="E119" s="294">
        <v>12</v>
      </c>
      <c r="F119" s="294">
        <v>13</v>
      </c>
      <c r="G119" s="294">
        <v>15</v>
      </c>
      <c r="H119" s="294">
        <v>14</v>
      </c>
      <c r="I119" s="294">
        <v>6</v>
      </c>
      <c r="J119" s="294">
        <v>7</v>
      </c>
      <c r="K119" s="9" t="s">
        <v>1033</v>
      </c>
    </row>
    <row r="120" spans="1:11" x14ac:dyDescent="0.2">
      <c r="A120" s="271" t="s">
        <v>343</v>
      </c>
      <c r="B120" s="272" t="s">
        <v>344</v>
      </c>
      <c r="C120" s="275" t="s">
        <v>345</v>
      </c>
      <c r="D120" s="294" t="str">
        <f t="shared" si="1"/>
        <v>5pp</v>
      </c>
      <c r="E120" s="294">
        <v>11</v>
      </c>
      <c r="F120" s="294">
        <v>9</v>
      </c>
      <c r="G120" s="294">
        <v>11</v>
      </c>
      <c r="H120" s="294">
        <v>6</v>
      </c>
      <c r="I120" s="294">
        <v>4</v>
      </c>
      <c r="J120" s="294">
        <v>5</v>
      </c>
      <c r="K120" s="9" t="s">
        <v>1033</v>
      </c>
    </row>
    <row r="121" spans="1:11" x14ac:dyDescent="0.2">
      <c r="A121" s="271" t="s">
        <v>346</v>
      </c>
      <c r="B121" s="272" t="s">
        <v>347</v>
      </c>
      <c r="C121" s="275" t="s">
        <v>348</v>
      </c>
      <c r="D121" s="294" t="str">
        <f t="shared" si="1"/>
        <v>17pp</v>
      </c>
      <c r="E121" s="294">
        <v>18</v>
      </c>
      <c r="F121" s="294">
        <v>17</v>
      </c>
      <c r="G121" s="294">
        <v>13</v>
      </c>
      <c r="H121" s="294">
        <v>18</v>
      </c>
      <c r="I121" s="294">
        <v>19</v>
      </c>
      <c r="J121" s="294">
        <v>17</v>
      </c>
      <c r="K121" s="9" t="s">
        <v>1033</v>
      </c>
    </row>
    <row r="122" spans="1:11" x14ac:dyDescent="0.2">
      <c r="A122" s="271" t="s">
        <v>349</v>
      </c>
      <c r="B122" s="272" t="s">
        <v>350</v>
      </c>
      <c r="C122" s="275" t="s">
        <v>351</v>
      </c>
      <c r="D122" s="294" t="str">
        <f t="shared" si="1"/>
        <v>17pp</v>
      </c>
      <c r="E122" s="294">
        <v>20</v>
      </c>
      <c r="F122" s="294">
        <v>19</v>
      </c>
      <c r="G122" s="294">
        <v>20</v>
      </c>
      <c r="H122" s="294">
        <v>19</v>
      </c>
      <c r="I122" s="294">
        <v>24</v>
      </c>
      <c r="J122" s="294">
        <v>17</v>
      </c>
      <c r="K122" s="9" t="s">
        <v>1033</v>
      </c>
    </row>
    <row r="123" spans="1:11" x14ac:dyDescent="0.2">
      <c r="A123" s="271" t="s">
        <v>352</v>
      </c>
      <c r="B123" s="272" t="s">
        <v>353</v>
      </c>
      <c r="C123" s="275" t="s">
        <v>354</v>
      </c>
      <c r="D123" s="294" t="str">
        <f t="shared" si="1"/>
        <v>11pp</v>
      </c>
      <c r="E123" s="294">
        <v>11</v>
      </c>
      <c r="F123" s="294">
        <v>8</v>
      </c>
      <c r="G123" s="294">
        <v>5</v>
      </c>
      <c r="H123" s="294">
        <v>10</v>
      </c>
      <c r="I123" s="294">
        <v>3</v>
      </c>
      <c r="J123" s="294">
        <v>11</v>
      </c>
      <c r="K123" s="9" t="s">
        <v>1033</v>
      </c>
    </row>
    <row r="124" spans="1:11" x14ac:dyDescent="0.2">
      <c r="A124" s="271" t="s">
        <v>355</v>
      </c>
      <c r="B124" s="272" t="s">
        <v>356</v>
      </c>
      <c r="C124" s="275" t="s">
        <v>357</v>
      </c>
      <c r="D124" s="294" t="str">
        <f t="shared" si="1"/>
        <v>30pp</v>
      </c>
      <c r="E124" s="294">
        <v>29</v>
      </c>
      <c r="F124" s="294">
        <v>35</v>
      </c>
      <c r="G124" s="294">
        <v>35</v>
      </c>
      <c r="H124" s="294">
        <v>32</v>
      </c>
      <c r="I124" s="294">
        <v>30</v>
      </c>
      <c r="J124" s="294">
        <v>30</v>
      </c>
      <c r="K124" s="9" t="s">
        <v>1033</v>
      </c>
    </row>
    <row r="125" spans="1:11" x14ac:dyDescent="0.2">
      <c r="A125" s="271" t="s">
        <v>358</v>
      </c>
      <c r="B125" s="272" t="s">
        <v>359</v>
      </c>
      <c r="C125" s="275" t="s">
        <v>360</v>
      </c>
      <c r="D125" s="294" t="str">
        <f t="shared" si="1"/>
        <v>2pp</v>
      </c>
      <c r="E125" s="294">
        <v>7</v>
      </c>
      <c r="F125" s="294">
        <v>6</v>
      </c>
      <c r="G125" s="294">
        <v>4</v>
      </c>
      <c r="H125" s="294">
        <v>1</v>
      </c>
      <c r="I125" s="294">
        <v>4</v>
      </c>
      <c r="J125" s="294">
        <v>2</v>
      </c>
      <c r="K125" s="9" t="s">
        <v>1033</v>
      </c>
    </row>
    <row r="126" spans="1:11" x14ac:dyDescent="0.2">
      <c r="A126" s="271" t="s">
        <v>361</v>
      </c>
      <c r="B126" s="272" t="s">
        <v>362</v>
      </c>
      <c r="C126" s="275" t="s">
        <v>363</v>
      </c>
      <c r="D126" s="294" t="str">
        <f t="shared" si="1"/>
        <v>8pp</v>
      </c>
      <c r="E126" s="294">
        <v>11</v>
      </c>
      <c r="F126" s="294">
        <v>10</v>
      </c>
      <c r="G126" s="294">
        <v>8</v>
      </c>
      <c r="H126" s="294">
        <v>8</v>
      </c>
      <c r="I126" s="294">
        <v>7</v>
      </c>
      <c r="J126" s="294">
        <v>8</v>
      </c>
      <c r="K126" s="9" t="s">
        <v>1033</v>
      </c>
    </row>
    <row r="127" spans="1:11" x14ac:dyDescent="0.2">
      <c r="A127" s="271" t="s">
        <v>364</v>
      </c>
      <c r="B127" s="272" t="s">
        <v>365</v>
      </c>
      <c r="C127" s="275" t="s">
        <v>366</v>
      </c>
      <c r="D127" s="294" t="str">
        <f t="shared" si="1"/>
        <v>7pp</v>
      </c>
      <c r="E127" s="294">
        <v>15</v>
      </c>
      <c r="F127" s="294">
        <v>12</v>
      </c>
      <c r="G127" s="294">
        <v>10</v>
      </c>
      <c r="H127" s="294">
        <v>9</v>
      </c>
      <c r="I127" s="294">
        <v>10</v>
      </c>
      <c r="J127" s="294">
        <v>7</v>
      </c>
      <c r="K127" s="9" t="s">
        <v>1033</v>
      </c>
    </row>
    <row r="128" spans="1:11" x14ac:dyDescent="0.2">
      <c r="A128" s="271" t="s">
        <v>367</v>
      </c>
      <c r="B128" s="272" t="s">
        <v>368</v>
      </c>
      <c r="C128" s="275" t="s">
        <v>369</v>
      </c>
      <c r="D128" s="294" t="str">
        <f t="shared" si="1"/>
        <v>0pp</v>
      </c>
      <c r="E128" s="294">
        <v>3</v>
      </c>
      <c r="F128" s="294">
        <v>-3</v>
      </c>
      <c r="G128" s="294">
        <v>-2</v>
      </c>
      <c r="H128" s="294">
        <v>-5</v>
      </c>
      <c r="I128" s="294">
        <v>-3</v>
      </c>
      <c r="J128" s="294">
        <v>0</v>
      </c>
      <c r="K128" s="9" t="s">
        <v>1033</v>
      </c>
    </row>
    <row r="129" spans="1:11" x14ac:dyDescent="0.2">
      <c r="A129" s="271" t="s">
        <v>370</v>
      </c>
      <c r="B129" s="272">
        <v>11</v>
      </c>
      <c r="C129" s="275" t="s">
        <v>371</v>
      </c>
      <c r="D129" s="294" t="str">
        <f t="shared" si="1"/>
        <v>29pp</v>
      </c>
      <c r="E129" s="294">
        <v>29</v>
      </c>
      <c r="F129" s="294">
        <v>31</v>
      </c>
      <c r="G129" s="294">
        <v>33</v>
      </c>
      <c r="H129" s="294">
        <v>27</v>
      </c>
      <c r="I129" s="294">
        <v>29</v>
      </c>
      <c r="J129" s="294">
        <v>29</v>
      </c>
      <c r="K129" s="9" t="s">
        <v>1033</v>
      </c>
    </row>
    <row r="130" spans="1:11" x14ac:dyDescent="0.2">
      <c r="A130" s="271" t="s">
        <v>372</v>
      </c>
      <c r="B130" s="272">
        <v>12</v>
      </c>
      <c r="C130" s="275" t="s">
        <v>373</v>
      </c>
      <c r="D130" s="294" t="str">
        <f t="shared" si="1"/>
        <v>28pp</v>
      </c>
      <c r="E130" s="294">
        <v>27</v>
      </c>
      <c r="F130" s="294">
        <v>21</v>
      </c>
      <c r="G130" s="294">
        <v>23</v>
      </c>
      <c r="H130" s="294">
        <v>29</v>
      </c>
      <c r="I130" s="294">
        <v>27</v>
      </c>
      <c r="J130" s="294">
        <v>28</v>
      </c>
      <c r="K130" s="9" t="s">
        <v>1033</v>
      </c>
    </row>
    <row r="131" spans="1:11" x14ac:dyDescent="0.2">
      <c r="A131" s="271" t="s">
        <v>374</v>
      </c>
      <c r="B131" s="272">
        <v>16</v>
      </c>
      <c r="C131" s="275" t="s">
        <v>375</v>
      </c>
      <c r="D131" s="294" t="str">
        <f t="shared" si="1"/>
        <v>24pp</v>
      </c>
      <c r="E131" s="294">
        <v>25</v>
      </c>
      <c r="F131" s="294">
        <v>25</v>
      </c>
      <c r="G131" s="294">
        <v>27</v>
      </c>
      <c r="H131" s="294">
        <v>28</v>
      </c>
      <c r="I131" s="294">
        <v>26</v>
      </c>
      <c r="J131" s="294">
        <v>24</v>
      </c>
      <c r="K131" s="9" t="s">
        <v>1033</v>
      </c>
    </row>
    <row r="132" spans="1:11" x14ac:dyDescent="0.2">
      <c r="A132" s="271" t="s">
        <v>376</v>
      </c>
      <c r="B132" s="272">
        <v>17</v>
      </c>
      <c r="C132" s="275" t="s">
        <v>377</v>
      </c>
      <c r="D132" s="294" t="str">
        <f t="shared" si="1"/>
        <v>22pp</v>
      </c>
      <c r="E132" s="294">
        <v>22</v>
      </c>
      <c r="F132" s="294">
        <v>23</v>
      </c>
      <c r="G132" s="294">
        <v>24</v>
      </c>
      <c r="H132" s="294">
        <v>23</v>
      </c>
      <c r="I132" s="294">
        <v>23</v>
      </c>
      <c r="J132" s="294">
        <v>22</v>
      </c>
      <c r="K132" s="9" t="s">
        <v>1033</v>
      </c>
    </row>
    <row r="133" spans="1:11" x14ac:dyDescent="0.2">
      <c r="A133" s="271" t="s">
        <v>378</v>
      </c>
      <c r="B133" s="272">
        <v>18</v>
      </c>
      <c r="C133" s="275" t="s">
        <v>379</v>
      </c>
      <c r="D133" s="294" t="str">
        <f t="shared" ref="D133:D165" si="2">J133&amp;K133</f>
        <v>18pp</v>
      </c>
      <c r="E133" s="294">
        <v>19</v>
      </c>
      <c r="F133" s="294">
        <v>17</v>
      </c>
      <c r="G133" s="294">
        <v>17</v>
      </c>
      <c r="H133" s="294">
        <v>20</v>
      </c>
      <c r="I133" s="294">
        <v>16</v>
      </c>
      <c r="J133" s="294">
        <v>18</v>
      </c>
      <c r="K133" s="9" t="s">
        <v>1033</v>
      </c>
    </row>
    <row r="134" spans="1:11" x14ac:dyDescent="0.2">
      <c r="A134" s="271" t="s">
        <v>380</v>
      </c>
      <c r="B134" s="272">
        <v>19</v>
      </c>
      <c r="C134" s="275" t="s">
        <v>381</v>
      </c>
      <c r="D134" s="294" t="str">
        <f t="shared" si="2"/>
        <v>22pp</v>
      </c>
      <c r="E134" s="294">
        <v>17</v>
      </c>
      <c r="F134" s="294">
        <v>21</v>
      </c>
      <c r="G134" s="294">
        <v>22</v>
      </c>
      <c r="H134" s="294">
        <v>17</v>
      </c>
      <c r="I134" s="294">
        <v>21</v>
      </c>
      <c r="J134" s="294">
        <v>22</v>
      </c>
      <c r="K134" s="9" t="s">
        <v>1033</v>
      </c>
    </row>
    <row r="135" spans="1:11" x14ac:dyDescent="0.2">
      <c r="A135" s="271" t="s">
        <v>382</v>
      </c>
      <c r="B135" s="272">
        <v>21</v>
      </c>
      <c r="C135" s="275" t="s">
        <v>383</v>
      </c>
      <c r="D135" s="294" t="str">
        <f t="shared" si="2"/>
        <v>20pp</v>
      </c>
      <c r="E135" s="294">
        <v>21</v>
      </c>
      <c r="F135" s="294">
        <v>19</v>
      </c>
      <c r="G135" s="294">
        <v>18</v>
      </c>
      <c r="H135" s="294">
        <v>21</v>
      </c>
      <c r="I135" s="294">
        <v>18</v>
      </c>
      <c r="J135" s="294">
        <v>20</v>
      </c>
      <c r="K135" s="9" t="s">
        <v>1033</v>
      </c>
    </row>
    <row r="136" spans="1:11" x14ac:dyDescent="0.2">
      <c r="A136" s="271" t="s">
        <v>384</v>
      </c>
      <c r="B136" s="272">
        <v>22</v>
      </c>
      <c r="C136" s="275" t="s">
        <v>385</v>
      </c>
      <c r="D136" s="294" t="str">
        <f t="shared" si="2"/>
        <v>21pp</v>
      </c>
      <c r="E136" s="294">
        <v>20</v>
      </c>
      <c r="F136" s="294">
        <v>19</v>
      </c>
      <c r="G136" s="294">
        <v>20</v>
      </c>
      <c r="H136" s="294">
        <v>21</v>
      </c>
      <c r="I136" s="294">
        <v>22</v>
      </c>
      <c r="J136" s="294">
        <v>21</v>
      </c>
      <c r="K136" s="9" t="s">
        <v>1033</v>
      </c>
    </row>
    <row r="137" spans="1:11" x14ac:dyDescent="0.2">
      <c r="A137" s="271" t="s">
        <v>386</v>
      </c>
      <c r="B137" s="272">
        <v>23</v>
      </c>
      <c r="C137" s="275" t="s">
        <v>387</v>
      </c>
      <c r="D137" s="294" t="str">
        <f t="shared" si="2"/>
        <v>30pp</v>
      </c>
      <c r="E137" s="294">
        <v>27</v>
      </c>
      <c r="F137" s="294">
        <v>28</v>
      </c>
      <c r="G137" s="294">
        <v>29</v>
      </c>
      <c r="H137" s="294">
        <v>29</v>
      </c>
      <c r="I137" s="294">
        <v>29</v>
      </c>
      <c r="J137" s="294">
        <v>30</v>
      </c>
      <c r="K137" s="9" t="s">
        <v>1033</v>
      </c>
    </row>
    <row r="138" spans="1:11" x14ac:dyDescent="0.2">
      <c r="A138" s="271" t="s">
        <v>388</v>
      </c>
      <c r="B138" s="272">
        <v>24</v>
      </c>
      <c r="C138" s="275" t="s">
        <v>389</v>
      </c>
      <c r="D138" s="294" t="str">
        <f t="shared" si="2"/>
        <v>24pp</v>
      </c>
      <c r="E138" s="294">
        <v>25</v>
      </c>
      <c r="F138" s="294">
        <v>23</v>
      </c>
      <c r="G138" s="294">
        <v>24</v>
      </c>
      <c r="H138" s="294">
        <v>25</v>
      </c>
      <c r="I138" s="294">
        <v>25</v>
      </c>
      <c r="J138" s="294">
        <v>24</v>
      </c>
      <c r="K138" s="9" t="s">
        <v>1033</v>
      </c>
    </row>
    <row r="139" spans="1:11" x14ac:dyDescent="0.2">
      <c r="A139" s="271" t="s">
        <v>390</v>
      </c>
      <c r="B139" s="272">
        <v>26</v>
      </c>
      <c r="C139" s="275" t="s">
        <v>391</v>
      </c>
      <c r="D139" s="294" t="str">
        <f t="shared" si="2"/>
        <v>25pp</v>
      </c>
      <c r="E139" s="294">
        <v>27</v>
      </c>
      <c r="F139" s="294">
        <v>23</v>
      </c>
      <c r="G139" s="294">
        <v>26</v>
      </c>
      <c r="H139" s="294">
        <v>27</v>
      </c>
      <c r="I139" s="294">
        <v>24</v>
      </c>
      <c r="J139" s="294">
        <v>25</v>
      </c>
      <c r="K139" s="9" t="s">
        <v>1033</v>
      </c>
    </row>
    <row r="140" spans="1:11" x14ac:dyDescent="0.2">
      <c r="A140" s="271" t="s">
        <v>392</v>
      </c>
      <c r="B140" s="272">
        <v>29</v>
      </c>
      <c r="C140" s="275" t="s">
        <v>393</v>
      </c>
      <c r="D140" s="294" t="str">
        <f t="shared" si="2"/>
        <v>26pp</v>
      </c>
      <c r="E140" s="294">
        <v>26</v>
      </c>
      <c r="F140" s="294">
        <v>26</v>
      </c>
      <c r="G140" s="294">
        <v>26</v>
      </c>
      <c r="H140" s="294">
        <v>25</v>
      </c>
      <c r="I140" s="294">
        <v>26</v>
      </c>
      <c r="J140" s="294">
        <v>26</v>
      </c>
      <c r="K140" s="9" t="s">
        <v>1033</v>
      </c>
    </row>
    <row r="141" spans="1:11" x14ac:dyDescent="0.2">
      <c r="A141" s="271" t="s">
        <v>394</v>
      </c>
      <c r="B141" s="272">
        <v>30</v>
      </c>
      <c r="C141" s="275" t="s">
        <v>395</v>
      </c>
      <c r="D141" s="294" t="str">
        <f t="shared" si="2"/>
        <v>24pp</v>
      </c>
      <c r="E141" s="294">
        <v>22</v>
      </c>
      <c r="F141" s="294">
        <v>21</v>
      </c>
      <c r="G141" s="294">
        <v>22</v>
      </c>
      <c r="H141" s="294">
        <v>22</v>
      </c>
      <c r="I141" s="294">
        <v>23</v>
      </c>
      <c r="J141" s="294">
        <v>24</v>
      </c>
      <c r="K141" s="9" t="s">
        <v>1033</v>
      </c>
    </row>
    <row r="142" spans="1:11" x14ac:dyDescent="0.2">
      <c r="A142" s="271" t="s">
        <v>396</v>
      </c>
      <c r="B142" s="272">
        <v>31</v>
      </c>
      <c r="C142" s="275" t="s">
        <v>397</v>
      </c>
      <c r="D142" s="294" t="str">
        <f t="shared" si="2"/>
        <v>23pp</v>
      </c>
      <c r="E142" s="294">
        <v>24</v>
      </c>
      <c r="F142" s="294">
        <v>19</v>
      </c>
      <c r="G142" s="294">
        <v>21</v>
      </c>
      <c r="H142" s="294">
        <v>23</v>
      </c>
      <c r="I142" s="294">
        <v>23</v>
      </c>
      <c r="J142" s="294">
        <v>23</v>
      </c>
      <c r="K142" s="9" t="s">
        <v>1033</v>
      </c>
    </row>
    <row r="143" spans="1:11" x14ac:dyDescent="0.2">
      <c r="A143" s="271" t="s">
        <v>398</v>
      </c>
      <c r="B143" s="272">
        <v>32</v>
      </c>
      <c r="C143" s="275" t="s">
        <v>399</v>
      </c>
      <c r="D143" s="294" t="str">
        <f t="shared" si="2"/>
        <v>27pp</v>
      </c>
      <c r="E143" s="294">
        <v>29</v>
      </c>
      <c r="F143" s="294">
        <v>26</v>
      </c>
      <c r="G143" s="294">
        <v>25</v>
      </c>
      <c r="H143" s="294">
        <v>29</v>
      </c>
      <c r="I143" s="294">
        <v>26</v>
      </c>
      <c r="J143" s="294">
        <v>27</v>
      </c>
      <c r="K143" s="9" t="s">
        <v>1033</v>
      </c>
    </row>
    <row r="144" spans="1:11" x14ac:dyDescent="0.2">
      <c r="A144" s="271" t="s">
        <v>400</v>
      </c>
      <c r="B144" s="272">
        <v>33</v>
      </c>
      <c r="C144" s="275" t="s">
        <v>401</v>
      </c>
      <c r="D144" s="294" t="str">
        <f t="shared" si="2"/>
        <v>19pp</v>
      </c>
      <c r="E144" s="294">
        <v>21</v>
      </c>
      <c r="F144" s="294">
        <v>18</v>
      </c>
      <c r="G144" s="294">
        <v>20</v>
      </c>
      <c r="H144" s="294">
        <v>20</v>
      </c>
      <c r="I144" s="294">
        <v>22</v>
      </c>
      <c r="J144" s="294">
        <v>19</v>
      </c>
      <c r="K144" s="9" t="s">
        <v>1033</v>
      </c>
    </row>
    <row r="145" spans="1:11" x14ac:dyDescent="0.2">
      <c r="A145" s="271" t="s">
        <v>402</v>
      </c>
      <c r="B145" s="272">
        <v>34</v>
      </c>
      <c r="C145" s="275" t="s">
        <v>403</v>
      </c>
      <c r="D145" s="294" t="str">
        <f t="shared" si="2"/>
        <v>23pp</v>
      </c>
      <c r="E145" s="294">
        <v>22</v>
      </c>
      <c r="F145" s="294">
        <v>22</v>
      </c>
      <c r="G145" s="294">
        <v>19</v>
      </c>
      <c r="H145" s="294">
        <v>21</v>
      </c>
      <c r="I145" s="294">
        <v>20</v>
      </c>
      <c r="J145" s="294">
        <v>23</v>
      </c>
      <c r="K145" s="9" t="s">
        <v>1033</v>
      </c>
    </row>
    <row r="146" spans="1:11" x14ac:dyDescent="0.2">
      <c r="A146" s="271" t="s">
        <v>404</v>
      </c>
      <c r="B146" s="272">
        <v>36</v>
      </c>
      <c r="C146" s="275" t="s">
        <v>405</v>
      </c>
      <c r="D146" s="294" t="str">
        <f t="shared" si="2"/>
        <v>32pp</v>
      </c>
      <c r="E146" s="294">
        <v>27</v>
      </c>
      <c r="F146" s="294">
        <v>28</v>
      </c>
      <c r="G146" s="294">
        <v>25</v>
      </c>
      <c r="H146" s="294">
        <v>27</v>
      </c>
      <c r="I146" s="294">
        <v>26</v>
      </c>
      <c r="J146" s="294">
        <v>32</v>
      </c>
      <c r="K146" s="9" t="s">
        <v>1033</v>
      </c>
    </row>
    <row r="147" spans="1:11" x14ac:dyDescent="0.2">
      <c r="A147" s="271" t="s">
        <v>406</v>
      </c>
      <c r="B147" s="272">
        <v>37</v>
      </c>
      <c r="C147" s="275" t="s">
        <v>407</v>
      </c>
      <c r="D147" s="294" t="str">
        <f t="shared" si="2"/>
        <v>24pp</v>
      </c>
      <c r="E147" s="294">
        <v>22</v>
      </c>
      <c r="F147" s="294">
        <v>21</v>
      </c>
      <c r="G147" s="294">
        <v>23</v>
      </c>
      <c r="H147" s="294">
        <v>23</v>
      </c>
      <c r="I147" s="294">
        <v>24</v>
      </c>
      <c r="J147" s="294">
        <v>24</v>
      </c>
      <c r="K147" s="9" t="s">
        <v>1033</v>
      </c>
    </row>
    <row r="148" spans="1:11" x14ac:dyDescent="0.2">
      <c r="A148" s="271" t="s">
        <v>408</v>
      </c>
      <c r="B148" s="272">
        <v>38</v>
      </c>
      <c r="C148" s="275" t="s">
        <v>409</v>
      </c>
      <c r="D148" s="294" t="str">
        <f t="shared" si="2"/>
        <v>26pp</v>
      </c>
      <c r="E148" s="294">
        <v>26</v>
      </c>
      <c r="F148" s="294">
        <v>23</v>
      </c>
      <c r="G148" s="294">
        <v>23</v>
      </c>
      <c r="H148" s="294">
        <v>24</v>
      </c>
      <c r="I148" s="294">
        <v>23</v>
      </c>
      <c r="J148" s="294">
        <v>26</v>
      </c>
      <c r="K148" s="9" t="s">
        <v>1033</v>
      </c>
    </row>
    <row r="149" spans="1:11" x14ac:dyDescent="0.2">
      <c r="A149" s="271" t="s">
        <v>410</v>
      </c>
      <c r="B149" s="272">
        <v>40</v>
      </c>
      <c r="C149" s="275" t="s">
        <v>411</v>
      </c>
      <c r="D149" s="294" t="str">
        <f t="shared" si="2"/>
        <v>22pp</v>
      </c>
      <c r="E149" s="294">
        <v>22</v>
      </c>
      <c r="F149" s="294">
        <v>20</v>
      </c>
      <c r="G149" s="294">
        <v>19</v>
      </c>
      <c r="H149" s="294">
        <v>22</v>
      </c>
      <c r="I149" s="294">
        <v>22</v>
      </c>
      <c r="J149" s="294">
        <v>22</v>
      </c>
      <c r="K149" s="9" t="s">
        <v>1033</v>
      </c>
    </row>
    <row r="150" spans="1:11" x14ac:dyDescent="0.2">
      <c r="A150" s="271" t="s">
        <v>412</v>
      </c>
      <c r="B150" s="272">
        <v>41</v>
      </c>
      <c r="C150" s="275" t="s">
        <v>413</v>
      </c>
      <c r="D150" s="294" t="str">
        <f t="shared" si="2"/>
        <v>22pp</v>
      </c>
      <c r="E150" s="294">
        <v>22</v>
      </c>
      <c r="F150" s="294">
        <v>22</v>
      </c>
      <c r="G150" s="294">
        <v>22</v>
      </c>
      <c r="H150" s="294">
        <v>23</v>
      </c>
      <c r="I150" s="294">
        <v>21</v>
      </c>
      <c r="J150" s="294">
        <v>22</v>
      </c>
      <c r="K150" s="9" t="s">
        <v>1033</v>
      </c>
    </row>
    <row r="151" spans="1:11" x14ac:dyDescent="0.2">
      <c r="A151" s="271" t="s">
        <v>414</v>
      </c>
      <c r="B151" s="272">
        <v>42</v>
      </c>
      <c r="C151" s="275" t="s">
        <v>415</v>
      </c>
      <c r="D151" s="294" t="str">
        <f t="shared" si="2"/>
        <v>25pp</v>
      </c>
      <c r="E151" s="294">
        <v>22</v>
      </c>
      <c r="F151" s="294">
        <v>20</v>
      </c>
      <c r="G151" s="294">
        <v>22</v>
      </c>
      <c r="H151" s="294">
        <v>21</v>
      </c>
      <c r="I151" s="294">
        <v>21</v>
      </c>
      <c r="J151" s="294">
        <v>25</v>
      </c>
      <c r="K151" s="9" t="s">
        <v>1033</v>
      </c>
    </row>
    <row r="152" spans="1:11" x14ac:dyDescent="0.2">
      <c r="A152" s="271" t="s">
        <v>416</v>
      </c>
      <c r="B152" s="272">
        <v>43</v>
      </c>
      <c r="C152" s="275" t="s">
        <v>417</v>
      </c>
      <c r="D152" s="294" t="str">
        <f t="shared" si="2"/>
        <v>26pp</v>
      </c>
      <c r="E152" s="294">
        <v>23</v>
      </c>
      <c r="F152" s="294">
        <v>26</v>
      </c>
      <c r="G152" s="294">
        <v>24</v>
      </c>
      <c r="H152" s="294">
        <v>24</v>
      </c>
      <c r="I152" s="294">
        <v>28</v>
      </c>
      <c r="J152" s="294">
        <v>26</v>
      </c>
      <c r="K152" s="9" t="s">
        <v>1033</v>
      </c>
    </row>
    <row r="153" spans="1:11" x14ac:dyDescent="0.2">
      <c r="A153" s="271" t="s">
        <v>418</v>
      </c>
      <c r="B153" s="272">
        <v>44</v>
      </c>
      <c r="C153" s="275" t="s">
        <v>419</v>
      </c>
      <c r="D153" s="294" t="str">
        <f t="shared" si="2"/>
        <v>26pp</v>
      </c>
      <c r="E153" s="294">
        <v>27</v>
      </c>
      <c r="F153" s="294">
        <v>27</v>
      </c>
      <c r="G153" s="294">
        <v>27</v>
      </c>
      <c r="H153" s="294">
        <v>20</v>
      </c>
      <c r="I153" s="294">
        <v>27</v>
      </c>
      <c r="J153" s="294">
        <v>26</v>
      </c>
      <c r="K153" s="9" t="s">
        <v>1033</v>
      </c>
    </row>
    <row r="154" spans="1:11" x14ac:dyDescent="0.2">
      <c r="A154" s="271" t="s">
        <v>420</v>
      </c>
      <c r="B154" s="272">
        <v>45</v>
      </c>
      <c r="C154" s="275" t="s">
        <v>421</v>
      </c>
      <c r="D154" s="294" t="str">
        <f t="shared" si="2"/>
        <v>24pp</v>
      </c>
      <c r="E154" s="294">
        <v>22</v>
      </c>
      <c r="F154" s="294">
        <v>20</v>
      </c>
      <c r="G154" s="294">
        <v>23</v>
      </c>
      <c r="H154" s="294">
        <v>23</v>
      </c>
      <c r="I154" s="294">
        <v>26</v>
      </c>
      <c r="J154" s="294">
        <v>24</v>
      </c>
      <c r="K154" s="9" t="s">
        <v>1033</v>
      </c>
    </row>
    <row r="155" spans="1:11" x14ac:dyDescent="0.2">
      <c r="A155" s="271" t="s">
        <v>422</v>
      </c>
      <c r="B155" s="272">
        <v>47</v>
      </c>
      <c r="C155" s="277" t="s">
        <v>423</v>
      </c>
      <c r="D155" s="294" t="str">
        <f t="shared" si="2"/>
        <v>27pp</v>
      </c>
      <c r="E155" s="294">
        <v>27</v>
      </c>
      <c r="F155" s="294">
        <v>25</v>
      </c>
      <c r="G155" s="294">
        <v>25</v>
      </c>
      <c r="H155" s="294">
        <v>22</v>
      </c>
      <c r="I155" s="294">
        <v>26</v>
      </c>
      <c r="J155" s="294">
        <v>27</v>
      </c>
      <c r="K155" s="9" t="s">
        <v>1033</v>
      </c>
    </row>
    <row r="156" spans="1:11" x14ac:dyDescent="0.2">
      <c r="A156" s="278" t="s">
        <v>489</v>
      </c>
      <c r="B156" s="278"/>
      <c r="C156" s="279" t="s">
        <v>428</v>
      </c>
      <c r="D156" s="294" t="str">
        <f t="shared" si="2"/>
        <v>22pp</v>
      </c>
      <c r="E156" s="294">
        <v>22</v>
      </c>
      <c r="F156" s="294">
        <v>22</v>
      </c>
      <c r="G156" s="294">
        <v>23</v>
      </c>
      <c r="H156" s="294">
        <v>23</v>
      </c>
      <c r="I156" s="294">
        <v>23</v>
      </c>
      <c r="J156" s="294">
        <v>22</v>
      </c>
      <c r="K156" s="9" t="s">
        <v>1033</v>
      </c>
    </row>
    <row r="157" spans="1:11" x14ac:dyDescent="0.2">
      <c r="A157" s="278" t="s">
        <v>490</v>
      </c>
      <c r="B157" s="278"/>
      <c r="C157" s="279" t="s">
        <v>429</v>
      </c>
      <c r="D157" s="294" t="str">
        <f t="shared" si="2"/>
        <v>22pp</v>
      </c>
      <c r="E157" s="294">
        <v>22</v>
      </c>
      <c r="F157" s="294">
        <v>21</v>
      </c>
      <c r="G157" s="294">
        <v>21</v>
      </c>
      <c r="H157" s="294">
        <v>21</v>
      </c>
      <c r="I157" s="294">
        <v>22</v>
      </c>
      <c r="J157" s="294">
        <v>22</v>
      </c>
      <c r="K157" s="9" t="s">
        <v>1033</v>
      </c>
    </row>
    <row r="158" spans="1:11" x14ac:dyDescent="0.2">
      <c r="A158" s="278" t="s">
        <v>491</v>
      </c>
      <c r="B158" s="278"/>
      <c r="C158" s="279" t="s">
        <v>734</v>
      </c>
      <c r="D158" s="294" t="str">
        <f t="shared" si="2"/>
        <v>20pp</v>
      </c>
      <c r="E158" s="294">
        <v>19</v>
      </c>
      <c r="F158" s="294">
        <v>20</v>
      </c>
      <c r="G158" s="294">
        <v>19</v>
      </c>
      <c r="H158" s="294">
        <v>19</v>
      </c>
      <c r="I158" s="294">
        <v>19</v>
      </c>
      <c r="J158" s="294">
        <v>20</v>
      </c>
      <c r="K158" s="9" t="s">
        <v>1033</v>
      </c>
    </row>
    <row r="159" spans="1:11" x14ac:dyDescent="0.2">
      <c r="A159" s="278" t="s">
        <v>492</v>
      </c>
      <c r="B159" s="278"/>
      <c r="C159" s="279" t="s">
        <v>431</v>
      </c>
      <c r="D159" s="294" t="str">
        <f t="shared" si="2"/>
        <v>22pp</v>
      </c>
      <c r="E159" s="294">
        <v>23</v>
      </c>
      <c r="F159" s="294">
        <v>20</v>
      </c>
      <c r="G159" s="294">
        <v>20</v>
      </c>
      <c r="H159" s="294">
        <v>22</v>
      </c>
      <c r="I159" s="294">
        <v>21</v>
      </c>
      <c r="J159" s="294">
        <v>22</v>
      </c>
      <c r="K159" s="9" t="s">
        <v>1033</v>
      </c>
    </row>
    <row r="160" spans="1:11" x14ac:dyDescent="0.2">
      <c r="A160" s="278" t="s">
        <v>493</v>
      </c>
      <c r="B160" s="278"/>
      <c r="C160" s="279" t="s">
        <v>432</v>
      </c>
      <c r="D160" s="294" t="str">
        <f t="shared" si="2"/>
        <v>19pp</v>
      </c>
      <c r="E160" s="294">
        <v>18</v>
      </c>
      <c r="F160" s="294">
        <v>18</v>
      </c>
      <c r="G160" s="294">
        <v>17</v>
      </c>
      <c r="H160" s="294">
        <v>18</v>
      </c>
      <c r="I160" s="294">
        <v>18</v>
      </c>
      <c r="J160" s="294">
        <v>19</v>
      </c>
      <c r="K160" s="9" t="s">
        <v>1033</v>
      </c>
    </row>
    <row r="161" spans="1:11" x14ac:dyDescent="0.2">
      <c r="A161" s="278" t="s">
        <v>494</v>
      </c>
      <c r="B161" s="278"/>
      <c r="C161" s="279" t="s">
        <v>735</v>
      </c>
      <c r="D161" s="294" t="str">
        <f t="shared" si="2"/>
        <v>22pp</v>
      </c>
      <c r="E161" s="294">
        <v>22</v>
      </c>
      <c r="F161" s="294">
        <v>19</v>
      </c>
      <c r="G161" s="294">
        <v>20</v>
      </c>
      <c r="H161" s="294">
        <v>22</v>
      </c>
      <c r="I161" s="294">
        <v>22</v>
      </c>
      <c r="J161" s="294">
        <v>22</v>
      </c>
      <c r="K161" s="9" t="s">
        <v>1033</v>
      </c>
    </row>
    <row r="162" spans="1:11" x14ac:dyDescent="0.2">
      <c r="A162" s="278" t="s">
        <v>495</v>
      </c>
      <c r="B162" s="278"/>
      <c r="C162" s="279" t="s">
        <v>427</v>
      </c>
      <c r="D162" s="294" t="str">
        <f t="shared" si="2"/>
        <v>12pp</v>
      </c>
      <c r="E162" s="294">
        <v>16</v>
      </c>
      <c r="F162" s="294">
        <v>14</v>
      </c>
      <c r="G162" s="294">
        <v>13</v>
      </c>
      <c r="H162" s="294">
        <v>13</v>
      </c>
      <c r="I162" s="294">
        <v>12</v>
      </c>
      <c r="J162" s="294">
        <v>12</v>
      </c>
      <c r="K162" s="9" t="s">
        <v>1033</v>
      </c>
    </row>
    <row r="163" spans="1:11" x14ac:dyDescent="0.2">
      <c r="A163" s="278" t="s">
        <v>496</v>
      </c>
      <c r="B163" s="278"/>
      <c r="C163" s="279" t="s">
        <v>426</v>
      </c>
      <c r="D163" s="294" t="str">
        <f t="shared" si="2"/>
        <v>25pp</v>
      </c>
      <c r="E163" s="294">
        <v>24</v>
      </c>
      <c r="F163" s="294">
        <v>23</v>
      </c>
      <c r="G163" s="294">
        <v>24</v>
      </c>
      <c r="H163" s="294">
        <v>24</v>
      </c>
      <c r="I163" s="294">
        <v>24</v>
      </c>
      <c r="J163" s="294">
        <v>25</v>
      </c>
      <c r="K163" s="9" t="s">
        <v>1033</v>
      </c>
    </row>
    <row r="164" spans="1:11" x14ac:dyDescent="0.2">
      <c r="A164" s="278" t="s">
        <v>497</v>
      </c>
      <c r="B164" s="278"/>
      <c r="C164" s="279" t="s">
        <v>433</v>
      </c>
      <c r="D164" s="294" t="str">
        <f t="shared" si="2"/>
        <v>22pp</v>
      </c>
      <c r="E164" s="294">
        <v>21</v>
      </c>
      <c r="F164" s="294">
        <v>21</v>
      </c>
      <c r="G164" s="294">
        <v>21</v>
      </c>
      <c r="H164" s="294">
        <v>22</v>
      </c>
      <c r="I164" s="294">
        <v>21</v>
      </c>
      <c r="J164" s="294">
        <v>22</v>
      </c>
      <c r="K164" s="9" t="s">
        <v>1033</v>
      </c>
    </row>
    <row r="165" spans="1:11" x14ac:dyDescent="0.2">
      <c r="A165" s="280" t="s">
        <v>498</v>
      </c>
      <c r="B165" s="280"/>
      <c r="C165" s="281" t="s">
        <v>424</v>
      </c>
      <c r="D165" s="336" t="str">
        <f t="shared" si="2"/>
        <v>18pp</v>
      </c>
      <c r="E165" s="336">
        <v>19</v>
      </c>
      <c r="F165" s="336">
        <v>18</v>
      </c>
      <c r="G165" s="336">
        <v>18</v>
      </c>
      <c r="H165" s="336">
        <v>18</v>
      </c>
      <c r="I165" s="336">
        <v>18</v>
      </c>
      <c r="J165" s="336">
        <v>18</v>
      </c>
      <c r="K165" s="9" t="s">
        <v>1033</v>
      </c>
    </row>
    <row r="166" spans="1:11" x14ac:dyDescent="0.2">
      <c r="A166" s="303"/>
      <c r="B166" s="303"/>
      <c r="C166" s="304"/>
      <c r="D166" s="305"/>
      <c r="E166" s="306"/>
      <c r="F166" s="306"/>
      <c r="G166" s="306"/>
      <c r="H166" s="306"/>
      <c r="I166" s="306"/>
      <c r="J166" s="306"/>
    </row>
    <row r="167" spans="1:11" x14ac:dyDescent="0.2">
      <c r="A167" s="283" t="s">
        <v>473</v>
      </c>
      <c r="C167" s="284"/>
    </row>
    <row r="168" spans="1:11" x14ac:dyDescent="0.2">
      <c r="A168" s="283" t="s">
        <v>474</v>
      </c>
    </row>
    <row r="169" spans="1:11" x14ac:dyDescent="0.2">
      <c r="A169" s="283" t="s">
        <v>475</v>
      </c>
    </row>
    <row r="170" spans="1:11" x14ac:dyDescent="0.2">
      <c r="A170" s="283" t="s">
        <v>476</v>
      </c>
    </row>
    <row r="171" spans="1:11" x14ac:dyDescent="0.2">
      <c r="A171" s="283" t="s">
        <v>477</v>
      </c>
    </row>
    <row r="172" spans="1:11" x14ac:dyDescent="0.2">
      <c r="A172" s="283" t="s">
        <v>478</v>
      </c>
    </row>
    <row r="173" spans="1:11" x14ac:dyDescent="0.2">
      <c r="A173" s="283" t="s">
        <v>479</v>
      </c>
    </row>
    <row r="174" spans="1:11" x14ac:dyDescent="0.2">
      <c r="A174" s="283"/>
    </row>
    <row r="175" spans="1:11" x14ac:dyDescent="0.2">
      <c r="A175" s="320" t="s">
        <v>480</v>
      </c>
    </row>
    <row r="176" spans="1:11" x14ac:dyDescent="0.2">
      <c r="A176" s="291" t="s">
        <v>481</v>
      </c>
    </row>
    <row r="177" spans="1:1" x14ac:dyDescent="0.2">
      <c r="A177" s="291" t="s">
        <v>482</v>
      </c>
    </row>
    <row r="178" spans="1:1" x14ac:dyDescent="0.2">
      <c r="A178" s="291" t="s">
        <v>483</v>
      </c>
    </row>
    <row r="179" spans="1:1" x14ac:dyDescent="0.2">
      <c r="A179" s="291" t="s">
        <v>484</v>
      </c>
    </row>
    <row r="180" spans="1:1" x14ac:dyDescent="0.2">
      <c r="A180" s="283" t="s">
        <v>485</v>
      </c>
    </row>
    <row r="182" spans="1:1" x14ac:dyDescent="0.2">
      <c r="A182" s="334" t="s">
        <v>826</v>
      </c>
    </row>
  </sheetData>
  <mergeCells count="1">
    <mergeCell ref="E2:J2"/>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FF00"/>
  </sheetPr>
  <dimension ref="A1:L179"/>
  <sheetViews>
    <sheetView zoomScale="90" zoomScaleNormal="90" workbookViewId="0">
      <selection activeCell="D120" sqref="D120"/>
    </sheetView>
  </sheetViews>
  <sheetFormatPr defaultRowHeight="12.75" x14ac:dyDescent="0.2"/>
  <cols>
    <col min="1" max="1" width="10.21875" style="9" bestFit="1" customWidth="1"/>
    <col min="2" max="2" width="8.88671875" style="9"/>
    <col min="3" max="3" width="34.88671875" style="9" bestFit="1" customWidth="1"/>
    <col min="4" max="6" width="8.88671875" style="9"/>
    <col min="7" max="7" width="6.77734375" style="9" bestFit="1" customWidth="1"/>
    <col min="8" max="8" width="8.6640625" style="9" customWidth="1"/>
    <col min="9" max="9" width="6.77734375" style="9" bestFit="1" customWidth="1"/>
    <col min="10" max="16384" width="8.88671875" style="9"/>
  </cols>
  <sheetData>
    <row r="1" spans="1:10" ht="15.75" x14ac:dyDescent="0.25">
      <c r="A1" s="321" t="s">
        <v>524</v>
      </c>
    </row>
    <row r="2" spans="1:10" ht="15.75" x14ac:dyDescent="0.25">
      <c r="A2" s="321"/>
      <c r="E2" s="588" t="s">
        <v>737</v>
      </c>
      <c r="F2" s="589"/>
      <c r="G2" s="589"/>
      <c r="H2" s="589"/>
      <c r="I2" s="589"/>
    </row>
    <row r="3" spans="1:10" ht="38.25" x14ac:dyDescent="0.2">
      <c r="A3" s="2" t="s">
        <v>0</v>
      </c>
      <c r="B3" s="14" t="s">
        <v>1</v>
      </c>
      <c r="C3" s="17" t="s">
        <v>2</v>
      </c>
      <c r="D3" s="17" t="s">
        <v>3</v>
      </c>
      <c r="E3" s="17" t="s">
        <v>437</v>
      </c>
      <c r="F3" s="17" t="s">
        <v>438</v>
      </c>
      <c r="G3" s="2" t="s">
        <v>439</v>
      </c>
      <c r="H3" s="14" t="s">
        <v>440</v>
      </c>
      <c r="I3" s="2" t="s">
        <v>441</v>
      </c>
    </row>
    <row r="4" spans="1:10" x14ac:dyDescent="0.2">
      <c r="A4" s="271" t="s">
        <v>4</v>
      </c>
      <c r="B4" s="272" t="s">
        <v>5</v>
      </c>
      <c r="C4" s="273" t="s">
        <v>6</v>
      </c>
      <c r="D4" s="294" t="s">
        <v>453</v>
      </c>
      <c r="E4" s="294">
        <v>48</v>
      </c>
      <c r="F4" s="294">
        <v>56</v>
      </c>
      <c r="G4" s="294">
        <v>61</v>
      </c>
      <c r="H4" s="294" t="s">
        <v>453</v>
      </c>
      <c r="I4" s="294" t="s">
        <v>453</v>
      </c>
      <c r="J4" s="9" t="s">
        <v>1033</v>
      </c>
    </row>
    <row r="5" spans="1:10" x14ac:dyDescent="0.2">
      <c r="A5" s="271" t="s">
        <v>7</v>
      </c>
      <c r="B5" s="272" t="s">
        <v>8</v>
      </c>
      <c r="C5" s="275" t="s">
        <v>9</v>
      </c>
      <c r="D5" s="294" t="s">
        <v>453</v>
      </c>
      <c r="E5" s="294" t="s">
        <v>453</v>
      </c>
      <c r="F5" s="294">
        <v>51</v>
      </c>
      <c r="G5" s="294" t="s">
        <v>453</v>
      </c>
      <c r="H5" s="294" t="s">
        <v>453</v>
      </c>
      <c r="I5" s="294" t="s">
        <v>453</v>
      </c>
      <c r="J5" s="9" t="s">
        <v>1033</v>
      </c>
    </row>
    <row r="6" spans="1:10" x14ac:dyDescent="0.2">
      <c r="A6" s="271" t="s">
        <v>10</v>
      </c>
      <c r="B6" s="272" t="s">
        <v>11</v>
      </c>
      <c r="C6" s="275" t="s">
        <v>12</v>
      </c>
      <c r="D6" s="294" t="str">
        <f t="shared" ref="D6:D68" si="0">I6&amp;J6</f>
        <v>63pp</v>
      </c>
      <c r="E6" s="294">
        <v>55</v>
      </c>
      <c r="F6" s="294" t="s">
        <v>453</v>
      </c>
      <c r="G6" s="294">
        <v>65</v>
      </c>
      <c r="H6" s="294">
        <v>61</v>
      </c>
      <c r="I6" s="294">
        <v>63</v>
      </c>
      <c r="J6" s="9" t="s">
        <v>1033</v>
      </c>
    </row>
    <row r="7" spans="1:10" x14ac:dyDescent="0.2">
      <c r="A7" s="271" t="s">
        <v>13</v>
      </c>
      <c r="B7" s="272" t="s">
        <v>14</v>
      </c>
      <c r="C7" s="275" t="s">
        <v>15</v>
      </c>
      <c r="D7" s="294" t="str">
        <f t="shared" si="0"/>
        <v>61pp</v>
      </c>
      <c r="E7" s="294">
        <v>54</v>
      </c>
      <c r="F7" s="294">
        <v>57</v>
      </c>
      <c r="G7" s="294">
        <v>65</v>
      </c>
      <c r="H7" s="294">
        <v>60</v>
      </c>
      <c r="I7" s="294">
        <v>61</v>
      </c>
      <c r="J7" s="9" t="s">
        <v>1033</v>
      </c>
    </row>
    <row r="8" spans="1:10" x14ac:dyDescent="0.2">
      <c r="A8" s="271" t="s">
        <v>16</v>
      </c>
      <c r="B8" s="272" t="s">
        <v>17</v>
      </c>
      <c r="C8" s="275" t="s">
        <v>18</v>
      </c>
      <c r="D8" s="294" t="str">
        <f t="shared" si="0"/>
        <v>60pp</v>
      </c>
      <c r="E8" s="294" t="s">
        <v>453</v>
      </c>
      <c r="F8" s="294">
        <v>56</v>
      </c>
      <c r="G8" s="294">
        <v>67</v>
      </c>
      <c r="H8" s="294">
        <v>65</v>
      </c>
      <c r="I8" s="294">
        <v>60</v>
      </c>
      <c r="J8" s="9" t="s">
        <v>1033</v>
      </c>
    </row>
    <row r="9" spans="1:10" x14ac:dyDescent="0.2">
      <c r="A9" s="271" t="s">
        <v>19</v>
      </c>
      <c r="B9" s="272" t="s">
        <v>20</v>
      </c>
      <c r="C9" s="275" t="s">
        <v>21</v>
      </c>
      <c r="D9" s="294" t="s">
        <v>453</v>
      </c>
      <c r="E9" s="294" t="s">
        <v>453</v>
      </c>
      <c r="F9" s="294">
        <v>59</v>
      </c>
      <c r="G9" s="294">
        <v>64</v>
      </c>
      <c r="H9" s="294" t="s">
        <v>453</v>
      </c>
      <c r="I9" s="294" t="s">
        <v>453</v>
      </c>
      <c r="J9" s="9" t="s">
        <v>1033</v>
      </c>
    </row>
    <row r="10" spans="1:10" x14ac:dyDescent="0.2">
      <c r="A10" s="271" t="s">
        <v>22</v>
      </c>
      <c r="B10" s="272" t="s">
        <v>23</v>
      </c>
      <c r="C10" s="275" t="s">
        <v>24</v>
      </c>
      <c r="D10" s="294" t="str">
        <f t="shared" si="0"/>
        <v>66pp</v>
      </c>
      <c r="E10" s="294">
        <v>60</v>
      </c>
      <c r="F10" s="294">
        <v>67</v>
      </c>
      <c r="G10" s="294">
        <v>62</v>
      </c>
      <c r="H10" s="294">
        <v>66</v>
      </c>
      <c r="I10" s="294">
        <v>66</v>
      </c>
      <c r="J10" s="9" t="s">
        <v>1033</v>
      </c>
    </row>
    <row r="11" spans="1:10" x14ac:dyDescent="0.2">
      <c r="A11" s="271" t="s">
        <v>25</v>
      </c>
      <c r="B11" s="272" t="s">
        <v>26</v>
      </c>
      <c r="C11" s="275" t="s">
        <v>27</v>
      </c>
      <c r="D11" s="294" t="str">
        <f t="shared" si="0"/>
        <v>63pp</v>
      </c>
      <c r="E11" s="294" t="s">
        <v>453</v>
      </c>
      <c r="F11" s="294">
        <v>59</v>
      </c>
      <c r="G11" s="294">
        <v>60</v>
      </c>
      <c r="H11" s="294">
        <v>56</v>
      </c>
      <c r="I11" s="294">
        <v>63</v>
      </c>
      <c r="J11" s="9" t="s">
        <v>1033</v>
      </c>
    </row>
    <row r="12" spans="1:10" x14ac:dyDescent="0.2">
      <c r="A12" s="271" t="s">
        <v>28</v>
      </c>
      <c r="B12" s="272" t="s">
        <v>29</v>
      </c>
      <c r="C12" s="275" t="s">
        <v>30</v>
      </c>
      <c r="D12" s="294" t="s">
        <v>453</v>
      </c>
      <c r="E12" s="294">
        <v>45</v>
      </c>
      <c r="F12" s="294" t="s">
        <v>453</v>
      </c>
      <c r="G12" s="294" t="s">
        <v>453</v>
      </c>
      <c r="H12" s="294" t="s">
        <v>453</v>
      </c>
      <c r="I12" s="294" t="s">
        <v>453</v>
      </c>
      <c r="J12" s="9" t="s">
        <v>1033</v>
      </c>
    </row>
    <row r="13" spans="1:10" x14ac:dyDescent="0.2">
      <c r="A13" s="271" t="s">
        <v>31</v>
      </c>
      <c r="B13" s="272" t="s">
        <v>32</v>
      </c>
      <c r="C13" s="275" t="s">
        <v>33</v>
      </c>
      <c r="D13" s="294" t="str">
        <f t="shared" si="0"/>
        <v>50pp</v>
      </c>
      <c r="E13" s="294" t="s">
        <v>453</v>
      </c>
      <c r="F13" s="294" t="s">
        <v>453</v>
      </c>
      <c r="G13" s="294">
        <v>55</v>
      </c>
      <c r="H13" s="294">
        <v>52</v>
      </c>
      <c r="I13" s="294">
        <v>50</v>
      </c>
      <c r="J13" s="9" t="s">
        <v>1033</v>
      </c>
    </row>
    <row r="14" spans="1:10" x14ac:dyDescent="0.2">
      <c r="A14" s="271" t="s">
        <v>34</v>
      </c>
      <c r="B14" s="272" t="s">
        <v>35</v>
      </c>
      <c r="C14" s="275" t="s">
        <v>36</v>
      </c>
      <c r="D14" s="294" t="str">
        <f t="shared" si="0"/>
        <v>58pp</v>
      </c>
      <c r="E14" s="294">
        <v>57</v>
      </c>
      <c r="F14" s="294">
        <v>58</v>
      </c>
      <c r="G14" s="294">
        <v>51</v>
      </c>
      <c r="H14" s="294">
        <v>54</v>
      </c>
      <c r="I14" s="294">
        <v>58</v>
      </c>
      <c r="J14" s="9" t="s">
        <v>1033</v>
      </c>
    </row>
    <row r="15" spans="1:10" x14ac:dyDescent="0.2">
      <c r="A15" s="271" t="s">
        <v>37</v>
      </c>
      <c r="B15" s="272" t="s">
        <v>38</v>
      </c>
      <c r="C15" s="275" t="s">
        <v>39</v>
      </c>
      <c r="D15" s="294" t="str">
        <f t="shared" si="0"/>
        <v>64pp</v>
      </c>
      <c r="E15" s="294" t="s">
        <v>453</v>
      </c>
      <c r="F15" s="294">
        <v>60</v>
      </c>
      <c r="G15" s="294">
        <v>63</v>
      </c>
      <c r="H15" s="294">
        <v>63</v>
      </c>
      <c r="I15" s="294">
        <v>64</v>
      </c>
      <c r="J15" s="9" t="s">
        <v>1033</v>
      </c>
    </row>
    <row r="16" spans="1:10" x14ac:dyDescent="0.2">
      <c r="A16" s="271" t="s">
        <v>40</v>
      </c>
      <c r="B16" s="272" t="s">
        <v>41</v>
      </c>
      <c r="C16" s="275" t="s">
        <v>42</v>
      </c>
      <c r="D16" s="294" t="str">
        <f t="shared" si="0"/>
        <v>62pp</v>
      </c>
      <c r="E16" s="294" t="s">
        <v>453</v>
      </c>
      <c r="F16" s="294">
        <v>59</v>
      </c>
      <c r="G16" s="294">
        <v>61</v>
      </c>
      <c r="H16" s="294">
        <v>61</v>
      </c>
      <c r="I16" s="294">
        <v>62</v>
      </c>
      <c r="J16" s="9" t="s">
        <v>1033</v>
      </c>
    </row>
    <row r="17" spans="1:10" x14ac:dyDescent="0.2">
      <c r="A17" s="271" t="s">
        <v>43</v>
      </c>
      <c r="B17" s="272" t="s">
        <v>44</v>
      </c>
      <c r="C17" s="275" t="s">
        <v>45</v>
      </c>
      <c r="D17" s="294" t="str">
        <f t="shared" si="0"/>
        <v>66pp</v>
      </c>
      <c r="E17" s="294" t="s">
        <v>453</v>
      </c>
      <c r="F17" s="294" t="s">
        <v>453</v>
      </c>
      <c r="G17" s="294">
        <v>65</v>
      </c>
      <c r="H17" s="294" t="s">
        <v>453</v>
      </c>
      <c r="I17" s="294">
        <v>66</v>
      </c>
      <c r="J17" s="9" t="s">
        <v>1033</v>
      </c>
    </row>
    <row r="18" spans="1:10" x14ac:dyDescent="0.2">
      <c r="A18" s="271" t="s">
        <v>46</v>
      </c>
      <c r="B18" s="272" t="s">
        <v>47</v>
      </c>
      <c r="C18" s="275" t="s">
        <v>48</v>
      </c>
      <c r="D18" s="294" t="str">
        <f t="shared" si="0"/>
        <v>61pp</v>
      </c>
      <c r="E18" s="294">
        <v>52</v>
      </c>
      <c r="F18" s="294">
        <v>61</v>
      </c>
      <c r="G18" s="294">
        <v>65</v>
      </c>
      <c r="H18" s="294" t="s">
        <v>453</v>
      </c>
      <c r="I18" s="294">
        <v>61</v>
      </c>
      <c r="J18" s="9" t="s">
        <v>1033</v>
      </c>
    </row>
    <row r="19" spans="1:10" x14ac:dyDescent="0.2">
      <c r="A19" s="271" t="s">
        <v>49</v>
      </c>
      <c r="B19" s="272" t="s">
        <v>50</v>
      </c>
      <c r="C19" s="275" t="s">
        <v>51</v>
      </c>
      <c r="D19" s="294" t="str">
        <f t="shared" si="0"/>
        <v>64pp</v>
      </c>
      <c r="E19" s="294">
        <v>54</v>
      </c>
      <c r="F19" s="294">
        <v>59</v>
      </c>
      <c r="G19" s="294">
        <v>60</v>
      </c>
      <c r="H19" s="294">
        <v>63</v>
      </c>
      <c r="I19" s="294">
        <v>64</v>
      </c>
      <c r="J19" s="9" t="s">
        <v>1033</v>
      </c>
    </row>
    <row r="20" spans="1:10" x14ac:dyDescent="0.2">
      <c r="A20" s="271" t="s">
        <v>52</v>
      </c>
      <c r="B20" s="272" t="s">
        <v>53</v>
      </c>
      <c r="C20" s="275" t="s">
        <v>54</v>
      </c>
      <c r="D20" s="294" t="s">
        <v>453</v>
      </c>
      <c r="E20" s="294" t="s">
        <v>453</v>
      </c>
      <c r="F20" s="294" t="s">
        <v>453</v>
      </c>
      <c r="G20" s="294" t="s">
        <v>453</v>
      </c>
      <c r="H20" s="294">
        <v>47</v>
      </c>
      <c r="I20" s="294" t="s">
        <v>453</v>
      </c>
      <c r="J20" s="9" t="s">
        <v>1033</v>
      </c>
    </row>
    <row r="21" spans="1:10" x14ac:dyDescent="0.2">
      <c r="A21" s="271" t="s">
        <v>55</v>
      </c>
      <c r="B21" s="272" t="s">
        <v>56</v>
      </c>
      <c r="C21" s="275" t="s">
        <v>57</v>
      </c>
      <c r="D21" s="294" t="s">
        <v>453</v>
      </c>
      <c r="E21" s="294" t="s">
        <v>453</v>
      </c>
      <c r="F21" s="294" t="s">
        <v>453</v>
      </c>
      <c r="G21" s="294" t="s">
        <v>453</v>
      </c>
      <c r="H21" s="294" t="s">
        <v>453</v>
      </c>
      <c r="I21" s="294" t="s">
        <v>453</v>
      </c>
      <c r="J21" s="9" t="s">
        <v>1033</v>
      </c>
    </row>
    <row r="22" spans="1:10" x14ac:dyDescent="0.2">
      <c r="A22" s="271" t="s">
        <v>447</v>
      </c>
      <c r="B22" s="272" t="s">
        <v>448</v>
      </c>
      <c r="C22" s="275" t="s">
        <v>449</v>
      </c>
      <c r="D22" s="294" t="s">
        <v>453</v>
      </c>
      <c r="E22" s="294">
        <v>59</v>
      </c>
      <c r="F22" s="294" t="s">
        <v>453</v>
      </c>
      <c r="G22" s="294" t="s">
        <v>453</v>
      </c>
      <c r="H22" s="294">
        <v>62</v>
      </c>
      <c r="I22" s="294" t="s">
        <v>453</v>
      </c>
      <c r="J22" s="9" t="s">
        <v>1033</v>
      </c>
    </row>
    <row r="23" spans="1:10" x14ac:dyDescent="0.2">
      <c r="A23" s="271" t="s">
        <v>58</v>
      </c>
      <c r="B23" s="272" t="s">
        <v>59</v>
      </c>
      <c r="C23" s="275" t="s">
        <v>60</v>
      </c>
      <c r="D23" s="294" t="str">
        <f t="shared" si="0"/>
        <v>65pp</v>
      </c>
      <c r="E23" s="294" t="s">
        <v>453</v>
      </c>
      <c r="F23" s="294" t="s">
        <v>453</v>
      </c>
      <c r="G23" s="294">
        <v>67</v>
      </c>
      <c r="H23" s="294">
        <v>65</v>
      </c>
      <c r="I23" s="294">
        <v>65</v>
      </c>
      <c r="J23" s="9" t="s">
        <v>1033</v>
      </c>
    </row>
    <row r="24" spans="1:10" x14ac:dyDescent="0.2">
      <c r="A24" s="271" t="s">
        <v>61</v>
      </c>
      <c r="B24" s="272" t="s">
        <v>62</v>
      </c>
      <c r="C24" s="275" t="s">
        <v>63</v>
      </c>
      <c r="D24" s="294" t="s">
        <v>453</v>
      </c>
      <c r="E24" s="294">
        <v>49</v>
      </c>
      <c r="F24" s="294">
        <v>58</v>
      </c>
      <c r="G24" s="294">
        <v>56</v>
      </c>
      <c r="H24" s="294">
        <v>57</v>
      </c>
      <c r="I24" s="294" t="s">
        <v>453</v>
      </c>
      <c r="J24" s="9" t="s">
        <v>1033</v>
      </c>
    </row>
    <row r="25" spans="1:10" x14ac:dyDescent="0.2">
      <c r="A25" s="271" t="s">
        <v>64</v>
      </c>
      <c r="B25" s="272" t="s">
        <v>65</v>
      </c>
      <c r="C25" s="275" t="s">
        <v>66</v>
      </c>
      <c r="D25" s="294" t="str">
        <f t="shared" si="0"/>
        <v>66pp</v>
      </c>
      <c r="E25" s="294">
        <v>52</v>
      </c>
      <c r="F25" s="294">
        <v>61</v>
      </c>
      <c r="G25" s="294">
        <v>61</v>
      </c>
      <c r="H25" s="294">
        <v>61</v>
      </c>
      <c r="I25" s="294">
        <v>66</v>
      </c>
      <c r="J25" s="9" t="s">
        <v>1033</v>
      </c>
    </row>
    <row r="26" spans="1:10" x14ac:dyDescent="0.2">
      <c r="A26" s="271" t="s">
        <v>67</v>
      </c>
      <c r="B26" s="272" t="s">
        <v>68</v>
      </c>
      <c r="C26" s="275" t="s">
        <v>69</v>
      </c>
      <c r="D26" s="294" t="str">
        <f t="shared" si="0"/>
        <v>57pp</v>
      </c>
      <c r="E26" s="294">
        <v>43</v>
      </c>
      <c r="F26" s="294">
        <v>41</v>
      </c>
      <c r="G26" s="294">
        <v>51</v>
      </c>
      <c r="H26" s="294">
        <v>55</v>
      </c>
      <c r="I26" s="294">
        <v>57</v>
      </c>
      <c r="J26" s="9" t="s">
        <v>1033</v>
      </c>
    </row>
    <row r="27" spans="1:10" x14ac:dyDescent="0.2">
      <c r="A27" s="271" t="s">
        <v>70</v>
      </c>
      <c r="B27" s="272" t="s">
        <v>71</v>
      </c>
      <c r="C27" s="275" t="s">
        <v>72</v>
      </c>
      <c r="D27" s="294" t="str">
        <f t="shared" si="0"/>
        <v>58pp</v>
      </c>
      <c r="E27" s="294">
        <v>55</v>
      </c>
      <c r="F27" s="294" t="s">
        <v>453</v>
      </c>
      <c r="G27" s="294">
        <v>54</v>
      </c>
      <c r="H27" s="294">
        <v>61</v>
      </c>
      <c r="I27" s="294">
        <v>58</v>
      </c>
      <c r="J27" s="9" t="s">
        <v>1033</v>
      </c>
    </row>
    <row r="28" spans="1:10" x14ac:dyDescent="0.2">
      <c r="A28" s="271" t="s">
        <v>73</v>
      </c>
      <c r="B28" s="272" t="s">
        <v>74</v>
      </c>
      <c r="C28" s="275" t="s">
        <v>75</v>
      </c>
      <c r="D28" s="294" t="str">
        <f t="shared" si="0"/>
        <v>56pp</v>
      </c>
      <c r="E28" s="294">
        <v>50</v>
      </c>
      <c r="F28" s="294">
        <v>53</v>
      </c>
      <c r="G28" s="294">
        <v>54</v>
      </c>
      <c r="H28" s="294">
        <v>53</v>
      </c>
      <c r="I28" s="294">
        <v>56</v>
      </c>
      <c r="J28" s="9" t="s">
        <v>1033</v>
      </c>
    </row>
    <row r="29" spans="1:10" x14ac:dyDescent="0.2">
      <c r="A29" s="271" t="s">
        <v>76</v>
      </c>
      <c r="B29" s="272" t="s">
        <v>77</v>
      </c>
      <c r="C29" s="275" t="s">
        <v>78</v>
      </c>
      <c r="D29" s="294" t="str">
        <f t="shared" si="0"/>
        <v>57pp</v>
      </c>
      <c r="E29" s="294">
        <v>56</v>
      </c>
      <c r="F29" s="294">
        <v>61</v>
      </c>
      <c r="G29" s="294">
        <v>56</v>
      </c>
      <c r="H29" s="294">
        <v>59</v>
      </c>
      <c r="I29" s="294">
        <v>57</v>
      </c>
      <c r="J29" s="9" t="s">
        <v>1033</v>
      </c>
    </row>
    <row r="30" spans="1:10" x14ac:dyDescent="0.2">
      <c r="A30" s="271" t="s">
        <v>79</v>
      </c>
      <c r="B30" s="272" t="s">
        <v>80</v>
      </c>
      <c r="C30" s="275" t="s">
        <v>81</v>
      </c>
      <c r="D30" s="294" t="s">
        <v>453</v>
      </c>
      <c r="E30" s="294">
        <v>63</v>
      </c>
      <c r="F30" s="294" t="s">
        <v>453</v>
      </c>
      <c r="G30" s="294">
        <v>56</v>
      </c>
      <c r="H30" s="294">
        <v>71</v>
      </c>
      <c r="I30" s="294" t="s">
        <v>453</v>
      </c>
      <c r="J30" s="9" t="s">
        <v>1033</v>
      </c>
    </row>
    <row r="31" spans="1:10" x14ac:dyDescent="0.2">
      <c r="A31" s="271" t="s">
        <v>82</v>
      </c>
      <c r="B31" s="272" t="s">
        <v>83</v>
      </c>
      <c r="C31" s="275" t="s">
        <v>84</v>
      </c>
      <c r="D31" s="294" t="str">
        <f t="shared" si="0"/>
        <v>60pp</v>
      </c>
      <c r="E31" s="294">
        <v>44</v>
      </c>
      <c r="F31" s="294">
        <v>58</v>
      </c>
      <c r="G31" s="294">
        <v>53</v>
      </c>
      <c r="H31" s="294" t="s">
        <v>453</v>
      </c>
      <c r="I31" s="294">
        <v>60</v>
      </c>
      <c r="J31" s="9" t="s">
        <v>1033</v>
      </c>
    </row>
    <row r="32" spans="1:10" x14ac:dyDescent="0.2">
      <c r="A32" s="271" t="s">
        <v>85</v>
      </c>
      <c r="B32" s="272" t="s">
        <v>86</v>
      </c>
      <c r="C32" s="275" t="s">
        <v>87</v>
      </c>
      <c r="D32" s="294" t="str">
        <f t="shared" si="0"/>
        <v>62pp</v>
      </c>
      <c r="E32" s="294">
        <v>59</v>
      </c>
      <c r="F32" s="294">
        <v>60</v>
      </c>
      <c r="G32" s="294" t="s">
        <v>453</v>
      </c>
      <c r="H32" s="294" t="s">
        <v>453</v>
      </c>
      <c r="I32" s="294">
        <v>62</v>
      </c>
      <c r="J32" s="9" t="s">
        <v>1033</v>
      </c>
    </row>
    <row r="33" spans="1:10" x14ac:dyDescent="0.2">
      <c r="A33" s="271" t="s">
        <v>88</v>
      </c>
      <c r="B33" s="272" t="s">
        <v>89</v>
      </c>
      <c r="C33" s="275" t="s">
        <v>90</v>
      </c>
      <c r="D33" s="294" t="str">
        <f t="shared" si="0"/>
        <v>60pp</v>
      </c>
      <c r="E33" s="294" t="s">
        <v>453</v>
      </c>
      <c r="F33" s="294">
        <v>54</v>
      </c>
      <c r="G33" s="294" t="s">
        <v>453</v>
      </c>
      <c r="H33" s="294">
        <v>57</v>
      </c>
      <c r="I33" s="294">
        <v>60</v>
      </c>
      <c r="J33" s="9" t="s">
        <v>1033</v>
      </c>
    </row>
    <row r="34" spans="1:10" x14ac:dyDescent="0.2">
      <c r="A34" s="271" t="s">
        <v>91</v>
      </c>
      <c r="B34" s="272" t="s">
        <v>92</v>
      </c>
      <c r="C34" s="275" t="s">
        <v>93</v>
      </c>
      <c r="D34" s="294" t="str">
        <f t="shared" si="0"/>
        <v>59pp</v>
      </c>
      <c r="E34" s="294">
        <v>50</v>
      </c>
      <c r="F34" s="294">
        <v>56</v>
      </c>
      <c r="G34" s="294">
        <v>59</v>
      </c>
      <c r="H34" s="294">
        <v>58</v>
      </c>
      <c r="I34" s="294">
        <v>59</v>
      </c>
      <c r="J34" s="9" t="s">
        <v>1033</v>
      </c>
    </row>
    <row r="35" spans="1:10" x14ac:dyDescent="0.2">
      <c r="A35" s="271" t="s">
        <v>94</v>
      </c>
      <c r="B35" s="272" t="s">
        <v>95</v>
      </c>
      <c r="C35" s="275" t="s">
        <v>96</v>
      </c>
      <c r="D35" s="294" t="str">
        <f t="shared" si="0"/>
        <v>63pp</v>
      </c>
      <c r="E35" s="294">
        <v>53</v>
      </c>
      <c r="F35" s="294">
        <v>56</v>
      </c>
      <c r="G35" s="294">
        <v>59</v>
      </c>
      <c r="H35" s="294">
        <v>63</v>
      </c>
      <c r="I35" s="294">
        <v>63</v>
      </c>
      <c r="J35" s="9" t="s">
        <v>1033</v>
      </c>
    </row>
    <row r="36" spans="1:10" x14ac:dyDescent="0.2">
      <c r="A36" s="271" t="s">
        <v>97</v>
      </c>
      <c r="B36" s="272" t="s">
        <v>98</v>
      </c>
      <c r="C36" s="275" t="s">
        <v>99</v>
      </c>
      <c r="D36" s="294" t="str">
        <f t="shared" si="0"/>
        <v>70pp</v>
      </c>
      <c r="E36" s="294">
        <v>61</v>
      </c>
      <c r="F36" s="294">
        <v>69</v>
      </c>
      <c r="G36" s="294">
        <v>70</v>
      </c>
      <c r="H36" s="294">
        <v>68</v>
      </c>
      <c r="I36" s="294">
        <v>70</v>
      </c>
      <c r="J36" s="9" t="s">
        <v>1033</v>
      </c>
    </row>
    <row r="37" spans="1:10" x14ac:dyDescent="0.2">
      <c r="A37" s="271" t="s">
        <v>100</v>
      </c>
      <c r="B37" s="272" t="s">
        <v>101</v>
      </c>
      <c r="C37" s="275" t="s">
        <v>102</v>
      </c>
      <c r="D37" s="294" t="str">
        <f t="shared" si="0"/>
        <v>60pp</v>
      </c>
      <c r="E37" s="294">
        <v>55</v>
      </c>
      <c r="F37" s="294">
        <v>57</v>
      </c>
      <c r="G37" s="294">
        <v>61</v>
      </c>
      <c r="H37" s="294">
        <v>63</v>
      </c>
      <c r="I37" s="294">
        <v>60</v>
      </c>
      <c r="J37" s="9" t="s">
        <v>1033</v>
      </c>
    </row>
    <row r="38" spans="1:10" x14ac:dyDescent="0.2">
      <c r="A38" s="271" t="s">
        <v>103</v>
      </c>
      <c r="B38" s="272" t="s">
        <v>104</v>
      </c>
      <c r="C38" s="275" t="s">
        <v>105</v>
      </c>
      <c r="D38" s="294" t="str">
        <f t="shared" si="0"/>
        <v>62pp</v>
      </c>
      <c r="E38" s="294">
        <v>54</v>
      </c>
      <c r="F38" s="294">
        <v>51</v>
      </c>
      <c r="G38" s="294">
        <v>59</v>
      </c>
      <c r="H38" s="294">
        <v>57</v>
      </c>
      <c r="I38" s="294">
        <v>62</v>
      </c>
      <c r="J38" s="9" t="s">
        <v>1033</v>
      </c>
    </row>
    <row r="39" spans="1:10" x14ac:dyDescent="0.2">
      <c r="A39" s="271" t="s">
        <v>106</v>
      </c>
      <c r="B39" s="272" t="s">
        <v>107</v>
      </c>
      <c r="C39" s="275" t="s">
        <v>108</v>
      </c>
      <c r="D39" s="294" t="s">
        <v>453</v>
      </c>
      <c r="E39" s="294" t="s">
        <v>453</v>
      </c>
      <c r="F39" s="294" t="s">
        <v>453</v>
      </c>
      <c r="G39" s="294">
        <v>56</v>
      </c>
      <c r="H39" s="294" t="s">
        <v>453</v>
      </c>
      <c r="I39" s="294" t="s">
        <v>453</v>
      </c>
      <c r="J39" s="9" t="s">
        <v>1033</v>
      </c>
    </row>
    <row r="40" spans="1:10" x14ac:dyDescent="0.2">
      <c r="A40" s="271" t="s">
        <v>109</v>
      </c>
      <c r="B40" s="272" t="s">
        <v>110</v>
      </c>
      <c r="C40" s="275" t="s">
        <v>111</v>
      </c>
      <c r="D40" s="294" t="str">
        <f t="shared" si="0"/>
        <v>61pp</v>
      </c>
      <c r="E40" s="294">
        <v>54</v>
      </c>
      <c r="F40" s="294">
        <v>54</v>
      </c>
      <c r="G40" s="294">
        <v>47</v>
      </c>
      <c r="H40" s="294">
        <v>52</v>
      </c>
      <c r="I40" s="294">
        <v>61</v>
      </c>
      <c r="J40" s="9" t="s">
        <v>1033</v>
      </c>
    </row>
    <row r="41" spans="1:10" x14ac:dyDescent="0.2">
      <c r="A41" s="271" t="s">
        <v>112</v>
      </c>
      <c r="B41" s="272" t="s">
        <v>113</v>
      </c>
      <c r="C41" s="275" t="s">
        <v>114</v>
      </c>
      <c r="D41" s="294" t="str">
        <f t="shared" si="0"/>
        <v>71pp</v>
      </c>
      <c r="E41" s="294">
        <v>65</v>
      </c>
      <c r="F41" s="294" t="s">
        <v>453</v>
      </c>
      <c r="G41" s="294">
        <v>67</v>
      </c>
      <c r="H41" s="294" t="s">
        <v>453</v>
      </c>
      <c r="I41" s="294">
        <v>71</v>
      </c>
      <c r="J41" s="9" t="s">
        <v>1033</v>
      </c>
    </row>
    <row r="42" spans="1:10" x14ac:dyDescent="0.2">
      <c r="A42" s="271" t="s">
        <v>115</v>
      </c>
      <c r="B42" s="272" t="s">
        <v>116</v>
      </c>
      <c r="C42" s="275" t="s">
        <v>117</v>
      </c>
      <c r="D42" s="294" t="str">
        <f t="shared" si="0"/>
        <v>73pp</v>
      </c>
      <c r="E42" s="294">
        <v>66</v>
      </c>
      <c r="F42" s="294" t="s">
        <v>453</v>
      </c>
      <c r="G42" s="294">
        <v>68</v>
      </c>
      <c r="H42" s="294">
        <v>73</v>
      </c>
      <c r="I42" s="294">
        <v>73</v>
      </c>
      <c r="J42" s="9" t="s">
        <v>1033</v>
      </c>
    </row>
    <row r="43" spans="1:10" x14ac:dyDescent="0.2">
      <c r="A43" s="271" t="s">
        <v>118</v>
      </c>
      <c r="B43" s="272" t="s">
        <v>119</v>
      </c>
      <c r="C43" s="275" t="s">
        <v>120</v>
      </c>
      <c r="D43" s="294" t="str">
        <f t="shared" si="0"/>
        <v>58pp</v>
      </c>
      <c r="E43" s="294">
        <v>59</v>
      </c>
      <c r="F43" s="294">
        <v>56</v>
      </c>
      <c r="G43" s="294">
        <v>65</v>
      </c>
      <c r="H43" s="294">
        <v>67</v>
      </c>
      <c r="I43" s="294">
        <v>58</v>
      </c>
      <c r="J43" s="9" t="s">
        <v>1033</v>
      </c>
    </row>
    <row r="44" spans="1:10" x14ac:dyDescent="0.2">
      <c r="A44" s="271" t="s">
        <v>121</v>
      </c>
      <c r="B44" s="272" t="s">
        <v>122</v>
      </c>
      <c r="C44" s="275" t="s">
        <v>123</v>
      </c>
      <c r="D44" s="294" t="str">
        <f t="shared" si="0"/>
        <v>65pp</v>
      </c>
      <c r="E44" s="294">
        <v>62</v>
      </c>
      <c r="F44" s="294">
        <v>61</v>
      </c>
      <c r="G44" s="294">
        <v>65</v>
      </c>
      <c r="H44" s="294">
        <v>68</v>
      </c>
      <c r="I44" s="294">
        <v>65</v>
      </c>
      <c r="J44" s="9" t="s">
        <v>1033</v>
      </c>
    </row>
    <row r="45" spans="1:10" x14ac:dyDescent="0.2">
      <c r="A45" s="271" t="s">
        <v>124</v>
      </c>
      <c r="B45" s="272" t="s">
        <v>125</v>
      </c>
      <c r="C45" s="275" t="s">
        <v>126</v>
      </c>
      <c r="D45" s="294" t="str">
        <f t="shared" si="0"/>
        <v>60pp</v>
      </c>
      <c r="E45" s="294">
        <v>48</v>
      </c>
      <c r="F45" s="294" t="s">
        <v>453</v>
      </c>
      <c r="G45" s="294">
        <v>58</v>
      </c>
      <c r="H45" s="294">
        <v>66</v>
      </c>
      <c r="I45" s="294">
        <v>60</v>
      </c>
      <c r="J45" s="9" t="s">
        <v>1033</v>
      </c>
    </row>
    <row r="46" spans="1:10" x14ac:dyDescent="0.2">
      <c r="A46" s="271" t="s">
        <v>127</v>
      </c>
      <c r="B46" s="272" t="s">
        <v>128</v>
      </c>
      <c r="C46" s="275" t="s">
        <v>129</v>
      </c>
      <c r="D46" s="294" t="str">
        <f t="shared" si="0"/>
        <v>71pp</v>
      </c>
      <c r="E46" s="294">
        <v>53</v>
      </c>
      <c r="F46" s="294">
        <v>57</v>
      </c>
      <c r="G46" s="294">
        <v>58</v>
      </c>
      <c r="H46" s="294">
        <v>66</v>
      </c>
      <c r="I46" s="294">
        <v>71</v>
      </c>
      <c r="J46" s="9" t="s">
        <v>1033</v>
      </c>
    </row>
    <row r="47" spans="1:10" x14ac:dyDescent="0.2">
      <c r="A47" s="271" t="s">
        <v>130</v>
      </c>
      <c r="B47" s="272" t="s">
        <v>131</v>
      </c>
      <c r="C47" s="275" t="s">
        <v>132</v>
      </c>
      <c r="D47" s="294" t="str">
        <f t="shared" si="0"/>
        <v>59pp</v>
      </c>
      <c r="E47" s="294">
        <v>47</v>
      </c>
      <c r="F47" s="294" t="s">
        <v>453</v>
      </c>
      <c r="G47" s="294" t="s">
        <v>453</v>
      </c>
      <c r="H47" s="294">
        <v>62</v>
      </c>
      <c r="I47" s="294">
        <v>59</v>
      </c>
      <c r="J47" s="9" t="s">
        <v>1033</v>
      </c>
    </row>
    <row r="48" spans="1:10" x14ac:dyDescent="0.2">
      <c r="A48" s="271" t="s">
        <v>133</v>
      </c>
      <c r="B48" s="272" t="s">
        <v>134</v>
      </c>
      <c r="C48" s="275" t="s">
        <v>135</v>
      </c>
      <c r="D48" s="294" t="str">
        <f t="shared" si="0"/>
        <v>61pp</v>
      </c>
      <c r="E48" s="294" t="s">
        <v>453</v>
      </c>
      <c r="F48" s="294" t="s">
        <v>453</v>
      </c>
      <c r="G48" s="294" t="s">
        <v>453</v>
      </c>
      <c r="H48" s="294" t="s">
        <v>453</v>
      </c>
      <c r="I48" s="294">
        <v>61</v>
      </c>
      <c r="J48" s="9" t="s">
        <v>1033</v>
      </c>
    </row>
    <row r="49" spans="1:10" x14ac:dyDescent="0.2">
      <c r="A49" s="271" t="s">
        <v>136</v>
      </c>
      <c r="B49" s="272" t="s">
        <v>137</v>
      </c>
      <c r="C49" s="275" t="s">
        <v>138</v>
      </c>
      <c r="D49" s="294" t="s">
        <v>453</v>
      </c>
      <c r="E49" s="294">
        <v>44</v>
      </c>
      <c r="F49" s="294">
        <v>46</v>
      </c>
      <c r="G49" s="294" t="s">
        <v>453</v>
      </c>
      <c r="H49" s="294">
        <v>47</v>
      </c>
      <c r="I49" s="294" t="s">
        <v>453</v>
      </c>
      <c r="J49" s="9" t="s">
        <v>1033</v>
      </c>
    </row>
    <row r="50" spans="1:10" x14ac:dyDescent="0.2">
      <c r="A50" s="271" t="s">
        <v>139</v>
      </c>
      <c r="B50" s="272" t="s">
        <v>140</v>
      </c>
      <c r="C50" s="273" t="s">
        <v>828</v>
      </c>
      <c r="D50" s="294" t="str">
        <f t="shared" si="0"/>
        <v>66pp</v>
      </c>
      <c r="E50" s="294">
        <v>57</v>
      </c>
      <c r="F50" s="294">
        <v>65</v>
      </c>
      <c r="G50" s="294">
        <v>69</v>
      </c>
      <c r="H50" s="294">
        <v>67</v>
      </c>
      <c r="I50" s="294">
        <v>66</v>
      </c>
      <c r="J50" s="9" t="s">
        <v>1033</v>
      </c>
    </row>
    <row r="51" spans="1:10" x14ac:dyDescent="0.2">
      <c r="A51" s="271" t="s">
        <v>142</v>
      </c>
      <c r="B51" s="272" t="s">
        <v>143</v>
      </c>
      <c r="C51" s="275" t="s">
        <v>144</v>
      </c>
      <c r="D51" s="294" t="str">
        <f t="shared" si="0"/>
        <v>59pp</v>
      </c>
      <c r="E51" s="294">
        <v>55</v>
      </c>
      <c r="F51" s="294">
        <v>55</v>
      </c>
      <c r="G51" s="294">
        <v>63</v>
      </c>
      <c r="H51" s="294">
        <v>59</v>
      </c>
      <c r="I51" s="294">
        <v>59</v>
      </c>
      <c r="J51" s="9" t="s">
        <v>1033</v>
      </c>
    </row>
    <row r="52" spans="1:10" x14ac:dyDescent="0.2">
      <c r="A52" s="271" t="s">
        <v>145</v>
      </c>
      <c r="B52" s="272" t="s">
        <v>146</v>
      </c>
      <c r="C52" s="275" t="s">
        <v>147</v>
      </c>
      <c r="D52" s="294" t="str">
        <f t="shared" si="0"/>
        <v>55pp</v>
      </c>
      <c r="E52" s="294">
        <v>57</v>
      </c>
      <c r="F52" s="294">
        <v>61</v>
      </c>
      <c r="G52" s="294">
        <v>53</v>
      </c>
      <c r="H52" s="294">
        <v>55</v>
      </c>
      <c r="I52" s="294">
        <v>55</v>
      </c>
      <c r="J52" s="9" t="s">
        <v>1033</v>
      </c>
    </row>
    <row r="53" spans="1:10" x14ac:dyDescent="0.2">
      <c r="A53" s="271" t="s">
        <v>148</v>
      </c>
      <c r="B53" s="272" t="s">
        <v>149</v>
      </c>
      <c r="C53" s="275" t="s">
        <v>150</v>
      </c>
      <c r="D53" s="294" t="str">
        <f t="shared" si="0"/>
        <v>60pp</v>
      </c>
      <c r="E53" s="294">
        <v>54</v>
      </c>
      <c r="F53" s="294">
        <v>63</v>
      </c>
      <c r="G53" s="294">
        <v>65</v>
      </c>
      <c r="H53" s="294">
        <v>65</v>
      </c>
      <c r="I53" s="294">
        <v>60</v>
      </c>
      <c r="J53" s="9" t="s">
        <v>1033</v>
      </c>
    </row>
    <row r="54" spans="1:10" x14ac:dyDescent="0.2">
      <c r="A54" s="271" t="s">
        <v>151</v>
      </c>
      <c r="B54" s="272" t="s">
        <v>152</v>
      </c>
      <c r="C54" s="275" t="s">
        <v>153</v>
      </c>
      <c r="D54" s="294" t="str">
        <f t="shared" si="0"/>
        <v>59pp</v>
      </c>
      <c r="E54" s="294">
        <v>59</v>
      </c>
      <c r="F54" s="294">
        <v>62</v>
      </c>
      <c r="G54" s="294">
        <v>59</v>
      </c>
      <c r="H54" s="294">
        <v>56</v>
      </c>
      <c r="I54" s="294">
        <v>59</v>
      </c>
      <c r="J54" s="9" t="s">
        <v>1033</v>
      </c>
    </row>
    <row r="55" spans="1:10" x14ac:dyDescent="0.2">
      <c r="A55" s="271" t="s">
        <v>154</v>
      </c>
      <c r="B55" s="272" t="s">
        <v>155</v>
      </c>
      <c r="C55" s="275" t="s">
        <v>156</v>
      </c>
      <c r="D55" s="294" t="str">
        <f t="shared" si="0"/>
        <v>56pp</v>
      </c>
      <c r="E55" s="294">
        <v>49</v>
      </c>
      <c r="F55" s="294">
        <v>57</v>
      </c>
      <c r="G55" s="294">
        <v>60</v>
      </c>
      <c r="H55" s="294">
        <v>56</v>
      </c>
      <c r="I55" s="294">
        <v>56</v>
      </c>
      <c r="J55" s="9" t="s">
        <v>1033</v>
      </c>
    </row>
    <row r="56" spans="1:10" x14ac:dyDescent="0.2">
      <c r="A56" s="271" t="s">
        <v>450</v>
      </c>
      <c r="B56" s="272" t="s">
        <v>451</v>
      </c>
      <c r="C56" s="275" t="s">
        <v>452</v>
      </c>
      <c r="D56" s="294" t="s">
        <v>453</v>
      </c>
      <c r="E56" s="294" t="s">
        <v>453</v>
      </c>
      <c r="F56" s="294" t="s">
        <v>453</v>
      </c>
      <c r="G56" s="294" t="s">
        <v>453</v>
      </c>
      <c r="H56" s="294" t="s">
        <v>453</v>
      </c>
      <c r="I56" s="294" t="s">
        <v>453</v>
      </c>
      <c r="J56" s="9" t="s">
        <v>1033</v>
      </c>
    </row>
    <row r="57" spans="1:10" x14ac:dyDescent="0.2">
      <c r="A57" s="271" t="s">
        <v>157</v>
      </c>
      <c r="B57" s="272" t="s">
        <v>158</v>
      </c>
      <c r="C57" s="275" t="s">
        <v>159</v>
      </c>
      <c r="D57" s="294" t="str">
        <f t="shared" si="0"/>
        <v>56pp</v>
      </c>
      <c r="E57" s="294">
        <v>61</v>
      </c>
      <c r="F57" s="294">
        <v>63</v>
      </c>
      <c r="G57" s="294">
        <v>66</v>
      </c>
      <c r="H57" s="294">
        <v>61</v>
      </c>
      <c r="I57" s="294">
        <v>56</v>
      </c>
      <c r="J57" s="9" t="s">
        <v>1033</v>
      </c>
    </row>
    <row r="58" spans="1:10" x14ac:dyDescent="0.2">
      <c r="A58" s="271" t="s">
        <v>160</v>
      </c>
      <c r="B58" s="272" t="s">
        <v>161</v>
      </c>
      <c r="C58" s="275" t="s">
        <v>162</v>
      </c>
      <c r="D58" s="294" t="str">
        <f t="shared" si="0"/>
        <v>53pp</v>
      </c>
      <c r="E58" s="294">
        <v>58</v>
      </c>
      <c r="F58" s="294">
        <v>57</v>
      </c>
      <c r="G58" s="294">
        <v>55</v>
      </c>
      <c r="H58" s="294">
        <v>57</v>
      </c>
      <c r="I58" s="294">
        <v>53</v>
      </c>
      <c r="J58" s="9" t="s">
        <v>1033</v>
      </c>
    </row>
    <row r="59" spans="1:10" x14ac:dyDescent="0.2">
      <c r="A59" s="271" t="s">
        <v>163</v>
      </c>
      <c r="B59" s="272" t="s">
        <v>164</v>
      </c>
      <c r="C59" s="275" t="s">
        <v>165</v>
      </c>
      <c r="D59" s="294" t="str">
        <f t="shared" si="0"/>
        <v>59pp</v>
      </c>
      <c r="E59" s="294">
        <v>54</v>
      </c>
      <c r="F59" s="294">
        <v>58</v>
      </c>
      <c r="G59" s="294">
        <v>60</v>
      </c>
      <c r="H59" s="294">
        <v>62</v>
      </c>
      <c r="I59" s="294">
        <v>59</v>
      </c>
      <c r="J59" s="9" t="s">
        <v>1033</v>
      </c>
    </row>
    <row r="60" spans="1:10" x14ac:dyDescent="0.2">
      <c r="A60" s="271" t="s">
        <v>166</v>
      </c>
      <c r="B60" s="272" t="s">
        <v>167</v>
      </c>
      <c r="C60" s="275" t="s">
        <v>168</v>
      </c>
      <c r="D60" s="294" t="str">
        <f t="shared" si="0"/>
        <v>59pp</v>
      </c>
      <c r="E60" s="294">
        <v>52</v>
      </c>
      <c r="F60" s="294">
        <v>62</v>
      </c>
      <c r="G60" s="294">
        <v>66</v>
      </c>
      <c r="H60" s="294">
        <v>61</v>
      </c>
      <c r="I60" s="294">
        <v>59</v>
      </c>
      <c r="J60" s="9" t="s">
        <v>1033</v>
      </c>
    </row>
    <row r="61" spans="1:10" x14ac:dyDescent="0.2">
      <c r="A61" s="271" t="s">
        <v>169</v>
      </c>
      <c r="B61" s="272" t="s">
        <v>170</v>
      </c>
      <c r="C61" s="275" t="s">
        <v>171</v>
      </c>
      <c r="D61" s="294" t="str">
        <f t="shared" si="0"/>
        <v>52pp</v>
      </c>
      <c r="E61" s="294">
        <v>62</v>
      </c>
      <c r="F61" s="294">
        <v>58</v>
      </c>
      <c r="G61" s="294">
        <v>67</v>
      </c>
      <c r="H61" s="294">
        <v>60</v>
      </c>
      <c r="I61" s="294">
        <v>52</v>
      </c>
      <c r="J61" s="9" t="s">
        <v>1033</v>
      </c>
    </row>
    <row r="62" spans="1:10" x14ac:dyDescent="0.2">
      <c r="A62" s="271" t="s">
        <v>172</v>
      </c>
      <c r="B62" s="272" t="s">
        <v>173</v>
      </c>
      <c r="C62" s="275" t="s">
        <v>174</v>
      </c>
      <c r="D62" s="294" t="str">
        <f t="shared" si="0"/>
        <v>58pp</v>
      </c>
      <c r="E62" s="294">
        <v>46</v>
      </c>
      <c r="F62" s="294">
        <v>55</v>
      </c>
      <c r="G62" s="294">
        <v>59</v>
      </c>
      <c r="H62" s="294">
        <v>62</v>
      </c>
      <c r="I62" s="294">
        <v>58</v>
      </c>
      <c r="J62" s="9" t="s">
        <v>1033</v>
      </c>
    </row>
    <row r="63" spans="1:10" x14ac:dyDescent="0.2">
      <c r="A63" s="271" t="s">
        <v>175</v>
      </c>
      <c r="B63" s="272" t="s">
        <v>176</v>
      </c>
      <c r="C63" s="275" t="s">
        <v>177</v>
      </c>
      <c r="D63" s="294" t="str">
        <f t="shared" si="0"/>
        <v>54pp</v>
      </c>
      <c r="E63" s="294">
        <v>47</v>
      </c>
      <c r="F63" s="294">
        <v>56</v>
      </c>
      <c r="G63" s="294">
        <v>59</v>
      </c>
      <c r="H63" s="294">
        <v>52</v>
      </c>
      <c r="I63" s="294">
        <v>54</v>
      </c>
      <c r="J63" s="9" t="s">
        <v>1033</v>
      </c>
    </row>
    <row r="64" spans="1:10" x14ac:dyDescent="0.2">
      <c r="A64" s="271" t="s">
        <v>178</v>
      </c>
      <c r="B64" s="272" t="s">
        <v>179</v>
      </c>
      <c r="C64" s="275" t="s">
        <v>180</v>
      </c>
      <c r="D64" s="294" t="str">
        <f t="shared" si="0"/>
        <v>61pp</v>
      </c>
      <c r="E64" s="294" t="s">
        <v>453</v>
      </c>
      <c r="F64" s="294">
        <v>55</v>
      </c>
      <c r="G64" s="294">
        <v>61</v>
      </c>
      <c r="H64" s="294">
        <v>56</v>
      </c>
      <c r="I64" s="294">
        <v>61</v>
      </c>
      <c r="J64" s="9" t="s">
        <v>1033</v>
      </c>
    </row>
    <row r="65" spans="1:10" x14ac:dyDescent="0.2">
      <c r="A65" s="271" t="s">
        <v>181</v>
      </c>
      <c r="B65" s="272" t="s">
        <v>182</v>
      </c>
      <c r="C65" s="275" t="s">
        <v>183</v>
      </c>
      <c r="D65" s="294" t="str">
        <f t="shared" si="0"/>
        <v>60pp</v>
      </c>
      <c r="E65" s="294">
        <v>52</v>
      </c>
      <c r="F65" s="294">
        <v>56</v>
      </c>
      <c r="G65" s="294">
        <v>61</v>
      </c>
      <c r="H65" s="294">
        <v>55</v>
      </c>
      <c r="I65" s="294">
        <v>60</v>
      </c>
      <c r="J65" s="9" t="s">
        <v>1033</v>
      </c>
    </row>
    <row r="66" spans="1:10" x14ac:dyDescent="0.2">
      <c r="A66" s="271" t="s">
        <v>184</v>
      </c>
      <c r="B66" s="272" t="s">
        <v>185</v>
      </c>
      <c r="C66" s="275" t="s">
        <v>186</v>
      </c>
      <c r="D66" s="294" t="str">
        <f t="shared" si="0"/>
        <v>64pp</v>
      </c>
      <c r="E66" s="294">
        <v>54</v>
      </c>
      <c r="F66" s="294">
        <v>62</v>
      </c>
      <c r="G66" s="294">
        <v>66</v>
      </c>
      <c r="H66" s="294">
        <v>67</v>
      </c>
      <c r="I66" s="294">
        <v>64</v>
      </c>
      <c r="J66" s="9" t="s">
        <v>1033</v>
      </c>
    </row>
    <row r="67" spans="1:10" x14ac:dyDescent="0.2">
      <c r="A67" s="271" t="s">
        <v>187</v>
      </c>
      <c r="B67" s="272" t="s">
        <v>188</v>
      </c>
      <c r="C67" s="275" t="s">
        <v>189</v>
      </c>
      <c r="D67" s="294" t="str">
        <f t="shared" si="0"/>
        <v>62pp</v>
      </c>
      <c r="E67" s="294">
        <v>48</v>
      </c>
      <c r="F67" s="294">
        <v>54</v>
      </c>
      <c r="G67" s="294">
        <v>61</v>
      </c>
      <c r="H67" s="294">
        <v>60</v>
      </c>
      <c r="I67" s="294">
        <v>62</v>
      </c>
      <c r="J67" s="9" t="s">
        <v>1033</v>
      </c>
    </row>
    <row r="68" spans="1:10" x14ac:dyDescent="0.2">
      <c r="A68" s="271" t="s">
        <v>190</v>
      </c>
      <c r="B68" s="272" t="s">
        <v>191</v>
      </c>
      <c r="C68" s="275" t="s">
        <v>192</v>
      </c>
      <c r="D68" s="294" t="str">
        <f t="shared" si="0"/>
        <v>72pp</v>
      </c>
      <c r="E68" s="294">
        <v>69</v>
      </c>
      <c r="F68" s="294">
        <v>65</v>
      </c>
      <c r="G68" s="294">
        <v>75</v>
      </c>
      <c r="H68" s="294">
        <v>70</v>
      </c>
      <c r="I68" s="294">
        <v>72</v>
      </c>
      <c r="J68" s="9" t="s">
        <v>1033</v>
      </c>
    </row>
    <row r="69" spans="1:10" x14ac:dyDescent="0.2">
      <c r="A69" s="271" t="s">
        <v>193</v>
      </c>
      <c r="B69" s="272" t="s">
        <v>194</v>
      </c>
      <c r="C69" s="275" t="s">
        <v>195</v>
      </c>
      <c r="D69" s="294" t="str">
        <f t="shared" ref="D69:D132" si="1">I69&amp;J69</f>
        <v>69pp</v>
      </c>
      <c r="E69" s="294">
        <v>54</v>
      </c>
      <c r="F69" s="294">
        <v>62</v>
      </c>
      <c r="G69" s="294">
        <v>65</v>
      </c>
      <c r="H69" s="294">
        <v>68</v>
      </c>
      <c r="I69" s="294">
        <v>69</v>
      </c>
      <c r="J69" s="9" t="s">
        <v>1033</v>
      </c>
    </row>
    <row r="70" spans="1:10" x14ac:dyDescent="0.2">
      <c r="A70" s="271" t="s">
        <v>196</v>
      </c>
      <c r="B70" s="272" t="s">
        <v>197</v>
      </c>
      <c r="C70" s="275" t="s">
        <v>198</v>
      </c>
      <c r="D70" s="294" t="str">
        <f t="shared" si="1"/>
        <v>50pp</v>
      </c>
      <c r="E70" s="294" t="s">
        <v>453</v>
      </c>
      <c r="F70" s="294" t="s">
        <v>453</v>
      </c>
      <c r="G70" s="294" t="s">
        <v>453</v>
      </c>
      <c r="H70" s="294">
        <v>43</v>
      </c>
      <c r="I70" s="294">
        <v>50</v>
      </c>
      <c r="J70" s="9" t="s">
        <v>1033</v>
      </c>
    </row>
    <row r="71" spans="1:10" x14ac:dyDescent="0.2">
      <c r="A71" s="271" t="s">
        <v>199</v>
      </c>
      <c r="B71" s="272" t="s">
        <v>200</v>
      </c>
      <c r="C71" s="275" t="s">
        <v>201</v>
      </c>
      <c r="D71" s="294" t="str">
        <f t="shared" si="1"/>
        <v>62pp</v>
      </c>
      <c r="E71" s="294">
        <v>55</v>
      </c>
      <c r="F71" s="294">
        <v>65</v>
      </c>
      <c r="G71" s="294">
        <v>63</v>
      </c>
      <c r="H71" s="294">
        <v>68</v>
      </c>
      <c r="I71" s="294">
        <v>62</v>
      </c>
      <c r="J71" s="9" t="s">
        <v>1033</v>
      </c>
    </row>
    <row r="72" spans="1:10" x14ac:dyDescent="0.2">
      <c r="A72" s="271" t="s">
        <v>202</v>
      </c>
      <c r="B72" s="272" t="s">
        <v>203</v>
      </c>
      <c r="C72" s="275" t="s">
        <v>204</v>
      </c>
      <c r="D72" s="294" t="s">
        <v>453</v>
      </c>
      <c r="E72" s="294" t="s">
        <v>453</v>
      </c>
      <c r="F72" s="294">
        <v>56</v>
      </c>
      <c r="G72" s="294">
        <v>58</v>
      </c>
      <c r="H72" s="294" t="s">
        <v>453</v>
      </c>
      <c r="I72" s="294" t="s">
        <v>453</v>
      </c>
      <c r="J72" s="9" t="s">
        <v>1033</v>
      </c>
    </row>
    <row r="73" spans="1:10" x14ac:dyDescent="0.2">
      <c r="A73" s="271" t="s">
        <v>205</v>
      </c>
      <c r="B73" s="272" t="s">
        <v>206</v>
      </c>
      <c r="C73" s="275" t="s">
        <v>207</v>
      </c>
      <c r="D73" s="294" t="str">
        <f t="shared" si="1"/>
        <v>58pp</v>
      </c>
      <c r="E73" s="294">
        <v>58</v>
      </c>
      <c r="F73" s="294">
        <v>56</v>
      </c>
      <c r="G73" s="294">
        <v>58</v>
      </c>
      <c r="H73" s="294">
        <v>64</v>
      </c>
      <c r="I73" s="294">
        <v>58</v>
      </c>
      <c r="J73" s="9" t="s">
        <v>1033</v>
      </c>
    </row>
    <row r="74" spans="1:10" x14ac:dyDescent="0.2">
      <c r="A74" s="271" t="s">
        <v>208</v>
      </c>
      <c r="B74" s="272" t="s">
        <v>209</v>
      </c>
      <c r="C74" s="275" t="s">
        <v>210</v>
      </c>
      <c r="D74" s="294" t="str">
        <f t="shared" si="1"/>
        <v>67pp</v>
      </c>
      <c r="E74" s="294">
        <v>57</v>
      </c>
      <c r="F74" s="294">
        <v>66</v>
      </c>
      <c r="G74" s="294">
        <v>70</v>
      </c>
      <c r="H74" s="294">
        <v>67</v>
      </c>
      <c r="I74" s="294">
        <v>67</v>
      </c>
      <c r="J74" s="9" t="s">
        <v>1033</v>
      </c>
    </row>
    <row r="75" spans="1:10" x14ac:dyDescent="0.2">
      <c r="A75" s="271" t="s">
        <v>211</v>
      </c>
      <c r="B75" s="272" t="s">
        <v>212</v>
      </c>
      <c r="C75" s="275" t="s">
        <v>213</v>
      </c>
      <c r="D75" s="294" t="str">
        <f t="shared" si="1"/>
        <v>49pp</v>
      </c>
      <c r="E75" s="294" t="s">
        <v>453</v>
      </c>
      <c r="F75" s="294">
        <v>47</v>
      </c>
      <c r="G75" s="294">
        <v>50</v>
      </c>
      <c r="H75" s="294" t="s">
        <v>453</v>
      </c>
      <c r="I75" s="294">
        <v>49</v>
      </c>
      <c r="J75" s="9" t="s">
        <v>1033</v>
      </c>
    </row>
    <row r="76" spans="1:10" x14ac:dyDescent="0.2">
      <c r="A76" s="271" t="s">
        <v>214</v>
      </c>
      <c r="B76" s="272" t="s">
        <v>215</v>
      </c>
      <c r="C76" s="275" t="s">
        <v>216</v>
      </c>
      <c r="D76" s="294" t="str">
        <f t="shared" si="1"/>
        <v>54pp</v>
      </c>
      <c r="E76" s="294">
        <v>50</v>
      </c>
      <c r="F76" s="294">
        <v>45</v>
      </c>
      <c r="G76" s="294">
        <v>57</v>
      </c>
      <c r="H76" s="294">
        <v>53</v>
      </c>
      <c r="I76" s="294">
        <v>54</v>
      </c>
      <c r="J76" s="9" t="s">
        <v>1033</v>
      </c>
    </row>
    <row r="77" spans="1:10" x14ac:dyDescent="0.2">
      <c r="A77" s="271" t="s">
        <v>217</v>
      </c>
      <c r="B77" s="272" t="s">
        <v>218</v>
      </c>
      <c r="C77" s="275" t="s">
        <v>219</v>
      </c>
      <c r="D77" s="294" t="str">
        <f t="shared" si="1"/>
        <v>65pp</v>
      </c>
      <c r="E77" s="294">
        <v>53</v>
      </c>
      <c r="F77" s="294">
        <v>56</v>
      </c>
      <c r="G77" s="294">
        <v>60</v>
      </c>
      <c r="H77" s="294">
        <v>65</v>
      </c>
      <c r="I77" s="294">
        <v>65</v>
      </c>
      <c r="J77" s="9" t="s">
        <v>1033</v>
      </c>
    </row>
    <row r="78" spans="1:10" x14ac:dyDescent="0.2">
      <c r="A78" s="271" t="s">
        <v>220</v>
      </c>
      <c r="B78" s="272" t="s">
        <v>221</v>
      </c>
      <c r="C78" s="275" t="s">
        <v>222</v>
      </c>
      <c r="D78" s="294" t="str">
        <f t="shared" si="1"/>
        <v>64pp</v>
      </c>
      <c r="E78" s="294">
        <v>57</v>
      </c>
      <c r="F78" s="294">
        <v>57</v>
      </c>
      <c r="G78" s="294">
        <v>58</v>
      </c>
      <c r="H78" s="294">
        <v>62</v>
      </c>
      <c r="I78" s="294">
        <v>64</v>
      </c>
      <c r="J78" s="9" t="s">
        <v>1033</v>
      </c>
    </row>
    <row r="79" spans="1:10" x14ac:dyDescent="0.2">
      <c r="A79" s="271" t="s">
        <v>223</v>
      </c>
      <c r="B79" s="272" t="s">
        <v>224</v>
      </c>
      <c r="C79" s="275" t="s">
        <v>225</v>
      </c>
      <c r="D79" s="294" t="str">
        <f t="shared" si="1"/>
        <v>62pp</v>
      </c>
      <c r="E79" s="294">
        <v>57</v>
      </c>
      <c r="F79" s="294" t="s">
        <v>453</v>
      </c>
      <c r="G79" s="294">
        <v>67</v>
      </c>
      <c r="H79" s="294">
        <v>68</v>
      </c>
      <c r="I79" s="294">
        <v>62</v>
      </c>
      <c r="J79" s="9" t="s">
        <v>1033</v>
      </c>
    </row>
    <row r="80" spans="1:10" x14ac:dyDescent="0.2">
      <c r="A80" s="271" t="s">
        <v>226</v>
      </c>
      <c r="B80" s="272" t="s">
        <v>227</v>
      </c>
      <c r="C80" s="275" t="s">
        <v>228</v>
      </c>
      <c r="D80" s="294" t="str">
        <f t="shared" si="1"/>
        <v>64pp</v>
      </c>
      <c r="E80" s="294">
        <v>47</v>
      </c>
      <c r="F80" s="294">
        <v>55</v>
      </c>
      <c r="G80" s="294">
        <v>59</v>
      </c>
      <c r="H80" s="294" t="s">
        <v>453</v>
      </c>
      <c r="I80" s="294">
        <v>64</v>
      </c>
      <c r="J80" s="9" t="s">
        <v>1033</v>
      </c>
    </row>
    <row r="81" spans="1:10" x14ac:dyDescent="0.2">
      <c r="A81" s="271" t="s">
        <v>229</v>
      </c>
      <c r="B81" s="272" t="s">
        <v>230</v>
      </c>
      <c r="C81" s="275" t="s">
        <v>231</v>
      </c>
      <c r="D81" s="294" t="str">
        <f t="shared" si="1"/>
        <v>64pp</v>
      </c>
      <c r="E81" s="294">
        <v>59</v>
      </c>
      <c r="F81" s="294">
        <v>50</v>
      </c>
      <c r="G81" s="294" t="s">
        <v>453</v>
      </c>
      <c r="H81" s="294">
        <v>63</v>
      </c>
      <c r="I81" s="294">
        <v>64</v>
      </c>
      <c r="J81" s="9" t="s">
        <v>1033</v>
      </c>
    </row>
    <row r="82" spans="1:10" x14ac:dyDescent="0.2">
      <c r="A82" s="271" t="s">
        <v>232</v>
      </c>
      <c r="B82" s="272" t="s">
        <v>233</v>
      </c>
      <c r="C82" s="275" t="s">
        <v>234</v>
      </c>
      <c r="D82" s="294" t="str">
        <f t="shared" si="1"/>
        <v>60pp</v>
      </c>
      <c r="E82" s="294">
        <v>55</v>
      </c>
      <c r="F82" s="294">
        <v>60</v>
      </c>
      <c r="G82" s="294">
        <v>65</v>
      </c>
      <c r="H82" s="294">
        <v>63</v>
      </c>
      <c r="I82" s="294">
        <v>60</v>
      </c>
      <c r="J82" s="9" t="s">
        <v>1033</v>
      </c>
    </row>
    <row r="83" spans="1:10" x14ac:dyDescent="0.2">
      <c r="A83" s="271" t="s">
        <v>235</v>
      </c>
      <c r="B83" s="272" t="s">
        <v>236</v>
      </c>
      <c r="C83" s="275" t="s">
        <v>237</v>
      </c>
      <c r="D83" s="294" t="str">
        <f t="shared" si="1"/>
        <v>68pp</v>
      </c>
      <c r="E83" s="294">
        <v>53</v>
      </c>
      <c r="F83" s="294">
        <v>60</v>
      </c>
      <c r="G83" s="294">
        <v>63</v>
      </c>
      <c r="H83" s="294">
        <v>66</v>
      </c>
      <c r="I83" s="294">
        <v>68</v>
      </c>
      <c r="J83" s="9" t="s">
        <v>1033</v>
      </c>
    </row>
    <row r="84" spans="1:10" x14ac:dyDescent="0.2">
      <c r="A84" s="271" t="s">
        <v>238</v>
      </c>
      <c r="B84" s="272" t="s">
        <v>239</v>
      </c>
      <c r="C84" s="275" t="s">
        <v>240</v>
      </c>
      <c r="D84" s="294" t="str">
        <f t="shared" si="1"/>
        <v>60pp</v>
      </c>
      <c r="E84" s="294">
        <v>55</v>
      </c>
      <c r="F84" s="294">
        <v>60</v>
      </c>
      <c r="G84" s="294">
        <v>63</v>
      </c>
      <c r="H84" s="294">
        <v>63</v>
      </c>
      <c r="I84" s="294">
        <v>60</v>
      </c>
      <c r="J84" s="9" t="s">
        <v>1033</v>
      </c>
    </row>
    <row r="85" spans="1:10" x14ac:dyDescent="0.2">
      <c r="A85" s="271" t="s">
        <v>241</v>
      </c>
      <c r="B85" s="272" t="s">
        <v>242</v>
      </c>
      <c r="C85" s="275" t="s">
        <v>243</v>
      </c>
      <c r="D85" s="294" t="str">
        <f t="shared" si="1"/>
        <v>63pp</v>
      </c>
      <c r="E85" s="294">
        <v>62</v>
      </c>
      <c r="F85" s="294">
        <v>63</v>
      </c>
      <c r="G85" s="294" t="s">
        <v>453</v>
      </c>
      <c r="H85" s="294">
        <v>70</v>
      </c>
      <c r="I85" s="294">
        <v>63</v>
      </c>
      <c r="J85" s="9" t="s">
        <v>1033</v>
      </c>
    </row>
    <row r="86" spans="1:10" x14ac:dyDescent="0.2">
      <c r="A86" s="271" t="s">
        <v>244</v>
      </c>
      <c r="B86" s="272" t="s">
        <v>245</v>
      </c>
      <c r="C86" s="275" t="s">
        <v>246</v>
      </c>
      <c r="D86" s="294" t="str">
        <f t="shared" si="1"/>
        <v>62pp</v>
      </c>
      <c r="E86" s="294">
        <v>51</v>
      </c>
      <c r="F86" s="294">
        <v>57</v>
      </c>
      <c r="G86" s="294">
        <v>63</v>
      </c>
      <c r="H86" s="294">
        <v>57</v>
      </c>
      <c r="I86" s="294">
        <v>62</v>
      </c>
      <c r="J86" s="9" t="s">
        <v>1033</v>
      </c>
    </row>
    <row r="87" spans="1:10" x14ac:dyDescent="0.2">
      <c r="A87" s="271" t="s">
        <v>247</v>
      </c>
      <c r="B87" s="272" t="s">
        <v>248</v>
      </c>
      <c r="C87" s="275" t="s">
        <v>249</v>
      </c>
      <c r="D87" s="294" t="str">
        <f t="shared" si="1"/>
        <v>54pp</v>
      </c>
      <c r="E87" s="294">
        <v>46</v>
      </c>
      <c r="F87" s="294">
        <v>52</v>
      </c>
      <c r="G87" s="294">
        <v>55</v>
      </c>
      <c r="H87" s="294">
        <v>56</v>
      </c>
      <c r="I87" s="294">
        <v>54</v>
      </c>
      <c r="J87" s="9" t="s">
        <v>1033</v>
      </c>
    </row>
    <row r="88" spans="1:10" x14ac:dyDescent="0.2">
      <c r="A88" s="271" t="s">
        <v>250</v>
      </c>
      <c r="B88" s="272" t="s">
        <v>251</v>
      </c>
      <c r="C88" s="275" t="s">
        <v>252</v>
      </c>
      <c r="D88" s="294" t="str">
        <f t="shared" si="1"/>
        <v>67pp</v>
      </c>
      <c r="E88" s="294">
        <v>58</v>
      </c>
      <c r="F88" s="294">
        <v>62</v>
      </c>
      <c r="G88" s="294">
        <v>56</v>
      </c>
      <c r="H88" s="294">
        <v>60</v>
      </c>
      <c r="I88" s="294">
        <v>67</v>
      </c>
      <c r="J88" s="9" t="s">
        <v>1033</v>
      </c>
    </row>
    <row r="89" spans="1:10" x14ac:dyDescent="0.2">
      <c r="A89" s="271" t="s">
        <v>253</v>
      </c>
      <c r="B89" s="272" t="s">
        <v>254</v>
      </c>
      <c r="C89" s="275" t="s">
        <v>255</v>
      </c>
      <c r="D89" s="294" t="str">
        <f t="shared" si="1"/>
        <v>59pp</v>
      </c>
      <c r="E89" s="294" t="s">
        <v>453</v>
      </c>
      <c r="F89" s="294">
        <v>51</v>
      </c>
      <c r="G89" s="294">
        <v>62</v>
      </c>
      <c r="H89" s="294">
        <v>60</v>
      </c>
      <c r="I89" s="294">
        <v>59</v>
      </c>
      <c r="J89" s="9" t="s">
        <v>1033</v>
      </c>
    </row>
    <row r="90" spans="1:10" x14ac:dyDescent="0.2">
      <c r="A90" s="271" t="s">
        <v>256</v>
      </c>
      <c r="B90" s="272" t="s">
        <v>257</v>
      </c>
      <c r="C90" s="275" t="s">
        <v>258</v>
      </c>
      <c r="D90" s="294" t="str">
        <f t="shared" si="1"/>
        <v>63pp</v>
      </c>
      <c r="E90" s="294">
        <v>49</v>
      </c>
      <c r="F90" s="294">
        <v>57</v>
      </c>
      <c r="G90" s="294">
        <v>66</v>
      </c>
      <c r="H90" s="294">
        <v>60</v>
      </c>
      <c r="I90" s="294">
        <v>63</v>
      </c>
      <c r="J90" s="9" t="s">
        <v>1033</v>
      </c>
    </row>
    <row r="91" spans="1:10" x14ac:dyDescent="0.2">
      <c r="A91" s="271" t="s">
        <v>259</v>
      </c>
      <c r="B91" s="272" t="s">
        <v>260</v>
      </c>
      <c r="C91" s="275" t="s">
        <v>261</v>
      </c>
      <c r="D91" s="294" t="str">
        <f t="shared" si="1"/>
        <v>59pp</v>
      </c>
      <c r="E91" s="294">
        <v>52</v>
      </c>
      <c r="F91" s="294">
        <v>55</v>
      </c>
      <c r="G91" s="294">
        <v>55</v>
      </c>
      <c r="H91" s="294">
        <v>55</v>
      </c>
      <c r="I91" s="294">
        <v>59</v>
      </c>
      <c r="J91" s="9" t="s">
        <v>1033</v>
      </c>
    </row>
    <row r="92" spans="1:10" x14ac:dyDescent="0.2">
      <c r="A92" s="271" t="s">
        <v>262</v>
      </c>
      <c r="B92" s="272" t="s">
        <v>263</v>
      </c>
      <c r="C92" s="275" t="s">
        <v>264</v>
      </c>
      <c r="D92" s="294" t="str">
        <f t="shared" si="1"/>
        <v>67pp</v>
      </c>
      <c r="E92" s="294">
        <v>53</v>
      </c>
      <c r="F92" s="294">
        <v>61</v>
      </c>
      <c r="G92" s="294">
        <v>61</v>
      </c>
      <c r="H92" s="294">
        <v>55</v>
      </c>
      <c r="I92" s="294">
        <v>67</v>
      </c>
      <c r="J92" s="9" t="s">
        <v>1033</v>
      </c>
    </row>
    <row r="93" spans="1:10" x14ac:dyDescent="0.2">
      <c r="A93" s="271" t="s">
        <v>265</v>
      </c>
      <c r="B93" s="272" t="s">
        <v>266</v>
      </c>
      <c r="C93" s="275" t="s">
        <v>267</v>
      </c>
      <c r="D93" s="294" t="str">
        <f t="shared" si="1"/>
        <v>65pp</v>
      </c>
      <c r="E93" s="294">
        <v>55</v>
      </c>
      <c r="F93" s="294">
        <v>56</v>
      </c>
      <c r="G93" s="294">
        <v>59</v>
      </c>
      <c r="H93" s="294">
        <v>61</v>
      </c>
      <c r="I93" s="294">
        <v>65</v>
      </c>
      <c r="J93" s="9" t="s">
        <v>1033</v>
      </c>
    </row>
    <row r="94" spans="1:10" x14ac:dyDescent="0.2">
      <c r="A94" s="271" t="s">
        <v>268</v>
      </c>
      <c r="B94" s="272" t="s">
        <v>269</v>
      </c>
      <c r="C94" s="275" t="s">
        <v>270</v>
      </c>
      <c r="D94" s="294" t="str">
        <f t="shared" si="1"/>
        <v>55pp</v>
      </c>
      <c r="E94" s="294">
        <v>52</v>
      </c>
      <c r="F94" s="294">
        <v>58</v>
      </c>
      <c r="G94" s="294">
        <v>59</v>
      </c>
      <c r="H94" s="294">
        <v>58</v>
      </c>
      <c r="I94" s="294">
        <v>55</v>
      </c>
      <c r="J94" s="9" t="s">
        <v>1033</v>
      </c>
    </row>
    <row r="95" spans="1:10" x14ac:dyDescent="0.2">
      <c r="A95" s="271" t="s">
        <v>271</v>
      </c>
      <c r="B95" s="272" t="s">
        <v>272</v>
      </c>
      <c r="C95" s="275" t="s">
        <v>273</v>
      </c>
      <c r="D95" s="294" t="str">
        <f t="shared" si="1"/>
        <v>61pp</v>
      </c>
      <c r="E95" s="294">
        <v>52</v>
      </c>
      <c r="F95" s="294">
        <v>59</v>
      </c>
      <c r="G95" s="294">
        <v>54</v>
      </c>
      <c r="H95" s="294">
        <v>64</v>
      </c>
      <c r="I95" s="294">
        <v>61</v>
      </c>
      <c r="J95" s="9" t="s">
        <v>1033</v>
      </c>
    </row>
    <row r="96" spans="1:10" x14ac:dyDescent="0.2">
      <c r="A96" s="271" t="s">
        <v>274</v>
      </c>
      <c r="B96" s="272" t="s">
        <v>275</v>
      </c>
      <c r="C96" s="276" t="s">
        <v>276</v>
      </c>
      <c r="D96" s="294" t="str">
        <f t="shared" si="1"/>
        <v>63pp</v>
      </c>
      <c r="E96" s="294" t="s">
        <v>453</v>
      </c>
      <c r="F96" s="294" t="s">
        <v>453</v>
      </c>
      <c r="G96" s="294">
        <v>58</v>
      </c>
      <c r="H96" s="294">
        <v>58</v>
      </c>
      <c r="I96" s="294">
        <v>63</v>
      </c>
      <c r="J96" s="9" t="s">
        <v>1033</v>
      </c>
    </row>
    <row r="97" spans="1:10" x14ac:dyDescent="0.2">
      <c r="A97" s="271" t="s">
        <v>277</v>
      </c>
      <c r="B97" s="272" t="s">
        <v>278</v>
      </c>
      <c r="C97" s="275" t="s">
        <v>279</v>
      </c>
      <c r="D97" s="294" t="str">
        <f t="shared" si="1"/>
        <v>67pp</v>
      </c>
      <c r="E97" s="294">
        <v>64</v>
      </c>
      <c r="F97" s="294">
        <v>69</v>
      </c>
      <c r="G97" s="294">
        <v>66</v>
      </c>
      <c r="H97" s="294">
        <v>65</v>
      </c>
      <c r="I97" s="294">
        <v>67</v>
      </c>
      <c r="J97" s="9" t="s">
        <v>1033</v>
      </c>
    </row>
    <row r="98" spans="1:10" x14ac:dyDescent="0.2">
      <c r="A98" s="271" t="s">
        <v>280</v>
      </c>
      <c r="B98" s="272" t="s">
        <v>281</v>
      </c>
      <c r="C98" s="275" t="s">
        <v>282</v>
      </c>
      <c r="D98" s="294" t="str">
        <f t="shared" si="1"/>
        <v>61pp</v>
      </c>
      <c r="E98" s="294">
        <v>59</v>
      </c>
      <c r="F98" s="294">
        <v>60</v>
      </c>
      <c r="G98" s="294">
        <v>70</v>
      </c>
      <c r="H98" s="294">
        <v>65</v>
      </c>
      <c r="I98" s="294">
        <v>61</v>
      </c>
      <c r="J98" s="9" t="s">
        <v>1033</v>
      </c>
    </row>
    <row r="99" spans="1:10" x14ac:dyDescent="0.2">
      <c r="A99" s="271" t="s">
        <v>283</v>
      </c>
      <c r="B99" s="272" t="s">
        <v>284</v>
      </c>
      <c r="C99" s="275" t="s">
        <v>285</v>
      </c>
      <c r="D99" s="294" t="str">
        <f t="shared" si="1"/>
        <v>66pp</v>
      </c>
      <c r="E99" s="294">
        <v>59</v>
      </c>
      <c r="F99" s="294">
        <v>62</v>
      </c>
      <c r="G99" s="294">
        <v>63</v>
      </c>
      <c r="H99" s="294">
        <v>58</v>
      </c>
      <c r="I99" s="294">
        <v>66</v>
      </c>
      <c r="J99" s="9" t="s">
        <v>1033</v>
      </c>
    </row>
    <row r="100" spans="1:10" x14ac:dyDescent="0.2">
      <c r="A100" s="271" t="s">
        <v>286</v>
      </c>
      <c r="B100" s="272" t="s">
        <v>287</v>
      </c>
      <c r="C100" s="275" t="s">
        <v>288</v>
      </c>
      <c r="D100" s="294" t="str">
        <f t="shared" si="1"/>
        <v>67pp</v>
      </c>
      <c r="E100" s="294">
        <v>61</v>
      </c>
      <c r="F100" s="294">
        <v>61</v>
      </c>
      <c r="G100" s="294">
        <v>62</v>
      </c>
      <c r="H100" s="294">
        <v>65</v>
      </c>
      <c r="I100" s="294">
        <v>67</v>
      </c>
      <c r="J100" s="9" t="s">
        <v>1033</v>
      </c>
    </row>
    <row r="101" spans="1:10" x14ac:dyDescent="0.2">
      <c r="A101" s="271" t="s">
        <v>289</v>
      </c>
      <c r="B101" s="272" t="s">
        <v>290</v>
      </c>
      <c r="C101" s="275" t="s">
        <v>291</v>
      </c>
      <c r="D101" s="294" t="str">
        <f t="shared" si="1"/>
        <v>59pp</v>
      </c>
      <c r="E101" s="294">
        <v>58</v>
      </c>
      <c r="F101" s="294">
        <v>56</v>
      </c>
      <c r="G101" s="294">
        <v>65</v>
      </c>
      <c r="H101" s="294">
        <v>60</v>
      </c>
      <c r="I101" s="294">
        <v>59</v>
      </c>
      <c r="J101" s="9" t="s">
        <v>1033</v>
      </c>
    </row>
    <row r="102" spans="1:10" x14ac:dyDescent="0.2">
      <c r="A102" s="271" t="s">
        <v>444</v>
      </c>
      <c r="B102" s="272" t="s">
        <v>445</v>
      </c>
      <c r="C102" s="275" t="s">
        <v>446</v>
      </c>
      <c r="D102" s="294" t="s">
        <v>453</v>
      </c>
      <c r="E102" s="294" t="s">
        <v>453</v>
      </c>
      <c r="F102" s="294" t="s">
        <v>453</v>
      </c>
      <c r="G102" s="294" t="s">
        <v>453</v>
      </c>
      <c r="H102" s="294" t="s">
        <v>453</v>
      </c>
      <c r="I102" s="294" t="s">
        <v>453</v>
      </c>
      <c r="J102" s="9" t="s">
        <v>1033</v>
      </c>
    </row>
    <row r="103" spans="1:10" x14ac:dyDescent="0.2">
      <c r="A103" s="271" t="s">
        <v>292</v>
      </c>
      <c r="B103" s="272" t="s">
        <v>293</v>
      </c>
      <c r="C103" s="275" t="s">
        <v>294</v>
      </c>
      <c r="D103" s="294" t="str">
        <f t="shared" si="1"/>
        <v>64pp</v>
      </c>
      <c r="E103" s="294">
        <v>57</v>
      </c>
      <c r="F103" s="294">
        <v>57</v>
      </c>
      <c r="G103" s="294">
        <v>67</v>
      </c>
      <c r="H103" s="294">
        <v>64</v>
      </c>
      <c r="I103" s="294">
        <v>64</v>
      </c>
      <c r="J103" s="9" t="s">
        <v>1033</v>
      </c>
    </row>
    <row r="104" spans="1:10" x14ac:dyDescent="0.2">
      <c r="A104" s="271" t="s">
        <v>295</v>
      </c>
      <c r="B104" s="272" t="s">
        <v>296</v>
      </c>
      <c r="C104" s="275" t="s">
        <v>297</v>
      </c>
      <c r="D104" s="294" t="str">
        <f t="shared" si="1"/>
        <v>66pp</v>
      </c>
      <c r="E104" s="294">
        <v>63</v>
      </c>
      <c r="F104" s="294">
        <v>58</v>
      </c>
      <c r="G104" s="294">
        <v>57</v>
      </c>
      <c r="H104" s="294">
        <v>65</v>
      </c>
      <c r="I104" s="294">
        <v>66</v>
      </c>
      <c r="J104" s="9" t="s">
        <v>1033</v>
      </c>
    </row>
    <row r="105" spans="1:10" x14ac:dyDescent="0.2">
      <c r="A105" s="271" t="s">
        <v>298</v>
      </c>
      <c r="B105" s="272" t="s">
        <v>299</v>
      </c>
      <c r="C105" s="275" t="s">
        <v>300</v>
      </c>
      <c r="D105" s="294" t="str">
        <f t="shared" si="1"/>
        <v>63pp</v>
      </c>
      <c r="E105" s="294">
        <v>62</v>
      </c>
      <c r="F105" s="294">
        <v>59</v>
      </c>
      <c r="G105" s="294">
        <v>66</v>
      </c>
      <c r="H105" s="294">
        <v>63</v>
      </c>
      <c r="I105" s="294">
        <v>63</v>
      </c>
      <c r="J105" s="9" t="s">
        <v>1033</v>
      </c>
    </row>
    <row r="106" spans="1:10" x14ac:dyDescent="0.2">
      <c r="A106" s="271" t="s">
        <v>301</v>
      </c>
      <c r="B106" s="272" t="s">
        <v>302</v>
      </c>
      <c r="C106" s="275" t="s">
        <v>303</v>
      </c>
      <c r="D106" s="294" t="str">
        <f t="shared" si="1"/>
        <v>59pp</v>
      </c>
      <c r="E106" s="294">
        <v>49</v>
      </c>
      <c r="F106" s="294">
        <v>51</v>
      </c>
      <c r="G106" s="294">
        <v>58</v>
      </c>
      <c r="H106" s="294">
        <v>49</v>
      </c>
      <c r="I106" s="294">
        <v>59</v>
      </c>
      <c r="J106" s="9" t="s">
        <v>1033</v>
      </c>
    </row>
    <row r="107" spans="1:10" x14ac:dyDescent="0.2">
      <c r="A107" s="271" t="s">
        <v>304</v>
      </c>
      <c r="B107" s="272" t="s">
        <v>305</v>
      </c>
      <c r="C107" s="275" t="s">
        <v>306</v>
      </c>
      <c r="D107" s="294" t="str">
        <f t="shared" si="1"/>
        <v>71pp</v>
      </c>
      <c r="E107" s="294">
        <v>60</v>
      </c>
      <c r="F107" s="294">
        <v>66</v>
      </c>
      <c r="G107" s="294">
        <v>65</v>
      </c>
      <c r="H107" s="294">
        <v>65</v>
      </c>
      <c r="I107" s="294">
        <v>71</v>
      </c>
      <c r="J107" s="9" t="s">
        <v>1033</v>
      </c>
    </row>
    <row r="108" spans="1:10" x14ac:dyDescent="0.2">
      <c r="A108" s="271" t="s">
        <v>307</v>
      </c>
      <c r="B108" s="272" t="s">
        <v>308</v>
      </c>
      <c r="C108" s="275" t="s">
        <v>309</v>
      </c>
      <c r="D108" s="294" t="str">
        <f t="shared" si="1"/>
        <v>69pp</v>
      </c>
      <c r="E108" s="294">
        <v>71</v>
      </c>
      <c r="F108" s="294">
        <v>79</v>
      </c>
      <c r="G108" s="294">
        <v>73</v>
      </c>
      <c r="H108" s="294">
        <v>74</v>
      </c>
      <c r="I108" s="294">
        <v>69</v>
      </c>
      <c r="J108" s="9" t="s">
        <v>1033</v>
      </c>
    </row>
    <row r="109" spans="1:10" x14ac:dyDescent="0.2">
      <c r="A109" s="271" t="s">
        <v>310</v>
      </c>
      <c r="B109" s="272" t="s">
        <v>311</v>
      </c>
      <c r="C109" s="275" t="s">
        <v>312</v>
      </c>
      <c r="D109" s="294" t="str">
        <f t="shared" si="1"/>
        <v>58pp</v>
      </c>
      <c r="E109" s="294">
        <v>55</v>
      </c>
      <c r="F109" s="294">
        <v>53</v>
      </c>
      <c r="G109" s="294">
        <v>61</v>
      </c>
      <c r="H109" s="294">
        <v>52</v>
      </c>
      <c r="I109" s="294">
        <v>58</v>
      </c>
      <c r="J109" s="9" t="s">
        <v>1033</v>
      </c>
    </row>
    <row r="110" spans="1:10" x14ac:dyDescent="0.2">
      <c r="A110" s="271" t="s">
        <v>313</v>
      </c>
      <c r="B110" s="272" t="s">
        <v>314</v>
      </c>
      <c r="C110" s="275" t="s">
        <v>315</v>
      </c>
      <c r="D110" s="294" t="str">
        <f t="shared" si="1"/>
        <v>70pp</v>
      </c>
      <c r="E110" s="294">
        <v>68</v>
      </c>
      <c r="F110" s="294">
        <v>65</v>
      </c>
      <c r="G110" s="294">
        <v>68</v>
      </c>
      <c r="H110" s="294">
        <v>72</v>
      </c>
      <c r="I110" s="294">
        <v>70</v>
      </c>
      <c r="J110" s="9" t="s">
        <v>1033</v>
      </c>
    </row>
    <row r="111" spans="1:10" x14ac:dyDescent="0.2">
      <c r="A111" s="271" t="s">
        <v>316</v>
      </c>
      <c r="B111" s="272" t="s">
        <v>317</v>
      </c>
      <c r="C111" s="275" t="s">
        <v>318</v>
      </c>
      <c r="D111" s="294" t="str">
        <f t="shared" si="1"/>
        <v>61pp</v>
      </c>
      <c r="E111" s="294">
        <v>62</v>
      </c>
      <c r="F111" s="294">
        <v>65</v>
      </c>
      <c r="G111" s="294">
        <v>62</v>
      </c>
      <c r="H111" s="294">
        <v>57</v>
      </c>
      <c r="I111" s="294">
        <v>61</v>
      </c>
      <c r="J111" s="9" t="s">
        <v>1033</v>
      </c>
    </row>
    <row r="112" spans="1:10" x14ac:dyDescent="0.2">
      <c r="A112" s="271" t="s">
        <v>319</v>
      </c>
      <c r="B112" s="272" t="s">
        <v>320</v>
      </c>
      <c r="C112" s="275" t="s">
        <v>321</v>
      </c>
      <c r="D112" s="294" t="str">
        <f t="shared" si="1"/>
        <v>62pp</v>
      </c>
      <c r="E112" s="294">
        <v>59</v>
      </c>
      <c r="F112" s="294">
        <v>64</v>
      </c>
      <c r="G112" s="294">
        <v>66</v>
      </c>
      <c r="H112" s="294">
        <v>64</v>
      </c>
      <c r="I112" s="294">
        <v>62</v>
      </c>
      <c r="J112" s="9" t="s">
        <v>1033</v>
      </c>
    </row>
    <row r="113" spans="1:10" x14ac:dyDescent="0.2">
      <c r="A113" s="271" t="s">
        <v>322</v>
      </c>
      <c r="B113" s="272" t="s">
        <v>323</v>
      </c>
      <c r="C113" s="275" t="s">
        <v>324</v>
      </c>
      <c r="D113" s="294" t="str">
        <f t="shared" si="1"/>
        <v>63pp</v>
      </c>
      <c r="E113" s="294">
        <v>63</v>
      </c>
      <c r="F113" s="294">
        <v>68</v>
      </c>
      <c r="G113" s="294">
        <v>66</v>
      </c>
      <c r="H113" s="294">
        <v>64</v>
      </c>
      <c r="I113" s="294">
        <v>63</v>
      </c>
      <c r="J113" s="9" t="s">
        <v>1033</v>
      </c>
    </row>
    <row r="114" spans="1:10" x14ac:dyDescent="0.2">
      <c r="A114" s="271" t="s">
        <v>325</v>
      </c>
      <c r="B114" s="272" t="s">
        <v>326</v>
      </c>
      <c r="C114" s="275" t="s">
        <v>327</v>
      </c>
      <c r="D114" s="294" t="str">
        <f t="shared" si="1"/>
        <v>65pp</v>
      </c>
      <c r="E114" s="294" t="s">
        <v>453</v>
      </c>
      <c r="F114" s="294">
        <v>54</v>
      </c>
      <c r="G114" s="294">
        <v>58</v>
      </c>
      <c r="H114" s="294">
        <v>57</v>
      </c>
      <c r="I114" s="294">
        <v>65</v>
      </c>
      <c r="J114" s="9" t="s">
        <v>1033</v>
      </c>
    </row>
    <row r="115" spans="1:10" x14ac:dyDescent="0.2">
      <c r="A115" s="271" t="s">
        <v>328</v>
      </c>
      <c r="B115" s="272" t="s">
        <v>329</v>
      </c>
      <c r="C115" s="275" t="s">
        <v>330</v>
      </c>
      <c r="D115" s="294" t="s">
        <v>453</v>
      </c>
      <c r="E115" s="294">
        <v>56</v>
      </c>
      <c r="F115" s="294">
        <v>40</v>
      </c>
      <c r="G115" s="294">
        <v>73</v>
      </c>
      <c r="H115" s="294">
        <v>59</v>
      </c>
      <c r="I115" s="294" t="s">
        <v>453</v>
      </c>
      <c r="J115" s="9" t="s">
        <v>1033</v>
      </c>
    </row>
    <row r="116" spans="1:10" x14ac:dyDescent="0.2">
      <c r="A116" s="271" t="s">
        <v>331</v>
      </c>
      <c r="B116" s="272" t="s">
        <v>332</v>
      </c>
      <c r="C116" s="275" t="s">
        <v>333</v>
      </c>
      <c r="D116" s="294" t="str">
        <f t="shared" si="1"/>
        <v>58pp</v>
      </c>
      <c r="E116" s="294" t="s">
        <v>453</v>
      </c>
      <c r="F116" s="294" t="s">
        <v>453</v>
      </c>
      <c r="G116" s="294">
        <v>67</v>
      </c>
      <c r="H116" s="294">
        <v>72</v>
      </c>
      <c r="I116" s="294">
        <v>58</v>
      </c>
      <c r="J116" s="9" t="s">
        <v>1033</v>
      </c>
    </row>
    <row r="117" spans="1:10" x14ac:dyDescent="0.2">
      <c r="A117" s="271" t="s">
        <v>334</v>
      </c>
      <c r="B117" s="272" t="s">
        <v>335</v>
      </c>
      <c r="C117" s="275" t="s">
        <v>336</v>
      </c>
      <c r="D117" s="294" t="str">
        <f t="shared" si="1"/>
        <v>63pp</v>
      </c>
      <c r="E117" s="294">
        <v>57</v>
      </c>
      <c r="F117" s="294">
        <v>63</v>
      </c>
      <c r="G117" s="294">
        <v>65</v>
      </c>
      <c r="H117" s="294">
        <v>70</v>
      </c>
      <c r="I117" s="294">
        <v>63</v>
      </c>
      <c r="J117" s="9" t="s">
        <v>1033</v>
      </c>
    </row>
    <row r="118" spans="1:10" x14ac:dyDescent="0.2">
      <c r="A118" s="271" t="s">
        <v>337</v>
      </c>
      <c r="B118" s="272" t="s">
        <v>338</v>
      </c>
      <c r="C118" s="275" t="s">
        <v>339</v>
      </c>
      <c r="D118" s="294" t="str">
        <f t="shared" si="1"/>
        <v>59pp</v>
      </c>
      <c r="E118" s="294">
        <v>51</v>
      </c>
      <c r="F118" s="294">
        <v>55</v>
      </c>
      <c r="G118" s="294">
        <v>62</v>
      </c>
      <c r="H118" s="294">
        <v>52</v>
      </c>
      <c r="I118" s="294">
        <v>59</v>
      </c>
      <c r="J118" s="9" t="s">
        <v>1033</v>
      </c>
    </row>
    <row r="119" spans="1:10" x14ac:dyDescent="0.2">
      <c r="A119" s="271" t="s">
        <v>340</v>
      </c>
      <c r="B119" s="272" t="s">
        <v>341</v>
      </c>
      <c r="C119" s="275" t="s">
        <v>342</v>
      </c>
      <c r="D119" s="294" t="str">
        <f t="shared" si="1"/>
        <v>58pp</v>
      </c>
      <c r="E119" s="294">
        <v>52</v>
      </c>
      <c r="F119" s="294">
        <v>59</v>
      </c>
      <c r="G119" s="294">
        <v>60</v>
      </c>
      <c r="H119" s="294">
        <v>60</v>
      </c>
      <c r="I119" s="294">
        <v>58</v>
      </c>
      <c r="J119" s="9" t="s">
        <v>1033</v>
      </c>
    </row>
    <row r="120" spans="1:10" x14ac:dyDescent="0.2">
      <c r="A120" s="271" t="s">
        <v>343</v>
      </c>
      <c r="B120" s="272" t="s">
        <v>344</v>
      </c>
      <c r="C120" s="275" t="s">
        <v>345</v>
      </c>
      <c r="D120" s="294" t="s">
        <v>453</v>
      </c>
      <c r="E120" s="294">
        <v>53</v>
      </c>
      <c r="F120" s="294">
        <v>62</v>
      </c>
      <c r="G120" s="294">
        <v>64</v>
      </c>
      <c r="H120" s="294">
        <v>60</v>
      </c>
      <c r="I120" s="294" t="s">
        <v>453</v>
      </c>
      <c r="J120" s="9" t="s">
        <v>1033</v>
      </c>
    </row>
    <row r="121" spans="1:10" x14ac:dyDescent="0.2">
      <c r="A121" s="271" t="s">
        <v>346</v>
      </c>
      <c r="B121" s="272" t="s">
        <v>347</v>
      </c>
      <c r="C121" s="275" t="s">
        <v>348</v>
      </c>
      <c r="D121" s="294" t="str">
        <f t="shared" si="1"/>
        <v>65pp</v>
      </c>
      <c r="E121" s="294">
        <v>65</v>
      </c>
      <c r="F121" s="294">
        <v>67</v>
      </c>
      <c r="G121" s="294">
        <v>67</v>
      </c>
      <c r="H121" s="294">
        <v>68</v>
      </c>
      <c r="I121" s="294">
        <v>65</v>
      </c>
      <c r="J121" s="9" t="s">
        <v>1033</v>
      </c>
    </row>
    <row r="122" spans="1:10" x14ac:dyDescent="0.2">
      <c r="A122" s="271" t="s">
        <v>349</v>
      </c>
      <c r="B122" s="272" t="s">
        <v>350</v>
      </c>
      <c r="C122" s="275" t="s">
        <v>351</v>
      </c>
      <c r="D122" s="294" t="str">
        <f t="shared" si="1"/>
        <v>71pp</v>
      </c>
      <c r="E122" s="294">
        <v>66</v>
      </c>
      <c r="F122" s="294">
        <v>65</v>
      </c>
      <c r="G122" s="294">
        <v>70</v>
      </c>
      <c r="H122" s="294">
        <v>60</v>
      </c>
      <c r="I122" s="294">
        <v>71</v>
      </c>
      <c r="J122" s="9" t="s">
        <v>1033</v>
      </c>
    </row>
    <row r="123" spans="1:10" x14ac:dyDescent="0.2">
      <c r="A123" s="271" t="s">
        <v>352</v>
      </c>
      <c r="B123" s="272" t="s">
        <v>353</v>
      </c>
      <c r="C123" s="275" t="s">
        <v>354</v>
      </c>
      <c r="D123" s="294" t="str">
        <f t="shared" si="1"/>
        <v>65pp</v>
      </c>
      <c r="E123" s="294">
        <v>53</v>
      </c>
      <c r="F123" s="294">
        <v>62</v>
      </c>
      <c r="G123" s="294">
        <v>58</v>
      </c>
      <c r="H123" s="294">
        <v>64</v>
      </c>
      <c r="I123" s="294">
        <v>65</v>
      </c>
      <c r="J123" s="9" t="s">
        <v>1033</v>
      </c>
    </row>
    <row r="124" spans="1:10" x14ac:dyDescent="0.2">
      <c r="A124" s="271" t="s">
        <v>355</v>
      </c>
      <c r="B124" s="272" t="s">
        <v>356</v>
      </c>
      <c r="C124" s="275" t="s">
        <v>357</v>
      </c>
      <c r="D124" s="294" t="str">
        <f t="shared" si="1"/>
        <v>77pp</v>
      </c>
      <c r="E124" s="294">
        <v>74</v>
      </c>
      <c r="F124" s="294">
        <v>71</v>
      </c>
      <c r="G124" s="294">
        <v>72</v>
      </c>
      <c r="H124" s="294">
        <v>68</v>
      </c>
      <c r="I124" s="294">
        <v>77</v>
      </c>
      <c r="J124" s="9" t="s">
        <v>1033</v>
      </c>
    </row>
    <row r="125" spans="1:10" x14ac:dyDescent="0.2">
      <c r="A125" s="271" t="s">
        <v>358</v>
      </c>
      <c r="B125" s="272" t="s">
        <v>359</v>
      </c>
      <c r="C125" s="275" t="s">
        <v>360</v>
      </c>
      <c r="D125" s="294" t="str">
        <f t="shared" si="1"/>
        <v>62pp</v>
      </c>
      <c r="E125" s="294">
        <v>53</v>
      </c>
      <c r="F125" s="294">
        <v>58</v>
      </c>
      <c r="G125" s="294">
        <v>57</v>
      </c>
      <c r="H125" s="294">
        <v>61</v>
      </c>
      <c r="I125" s="294">
        <v>62</v>
      </c>
      <c r="J125" s="9" t="s">
        <v>1033</v>
      </c>
    </row>
    <row r="126" spans="1:10" x14ac:dyDescent="0.2">
      <c r="A126" s="271" t="s">
        <v>361</v>
      </c>
      <c r="B126" s="272" t="s">
        <v>362</v>
      </c>
      <c r="C126" s="275" t="s">
        <v>363</v>
      </c>
      <c r="D126" s="294" t="str">
        <f t="shared" si="1"/>
        <v>61pp</v>
      </c>
      <c r="E126" s="294">
        <v>51</v>
      </c>
      <c r="F126" s="294">
        <v>59</v>
      </c>
      <c r="G126" s="294">
        <v>64</v>
      </c>
      <c r="H126" s="294">
        <v>57</v>
      </c>
      <c r="I126" s="294">
        <v>61</v>
      </c>
      <c r="J126" s="9" t="s">
        <v>1033</v>
      </c>
    </row>
    <row r="127" spans="1:10" x14ac:dyDescent="0.2">
      <c r="A127" s="271" t="s">
        <v>364</v>
      </c>
      <c r="B127" s="272" t="s">
        <v>365</v>
      </c>
      <c r="C127" s="275" t="s">
        <v>366</v>
      </c>
      <c r="D127" s="294" t="str">
        <f t="shared" si="1"/>
        <v>61pp</v>
      </c>
      <c r="E127" s="294">
        <v>60</v>
      </c>
      <c r="F127" s="294">
        <v>67</v>
      </c>
      <c r="G127" s="294">
        <v>75</v>
      </c>
      <c r="H127" s="294">
        <v>64</v>
      </c>
      <c r="I127" s="294">
        <v>61</v>
      </c>
      <c r="J127" s="9" t="s">
        <v>1033</v>
      </c>
    </row>
    <row r="128" spans="1:10" x14ac:dyDescent="0.2">
      <c r="A128" s="271" t="s">
        <v>367</v>
      </c>
      <c r="B128" s="272" t="s">
        <v>368</v>
      </c>
      <c r="C128" s="275" t="s">
        <v>369</v>
      </c>
      <c r="D128" s="294" t="str">
        <f t="shared" si="1"/>
        <v>72pp</v>
      </c>
      <c r="E128" s="294">
        <v>60</v>
      </c>
      <c r="F128" s="294">
        <v>67</v>
      </c>
      <c r="G128" s="294">
        <v>66</v>
      </c>
      <c r="H128" s="294">
        <v>69</v>
      </c>
      <c r="I128" s="294">
        <v>72</v>
      </c>
      <c r="J128" s="9" t="s">
        <v>1033</v>
      </c>
    </row>
    <row r="129" spans="1:10" x14ac:dyDescent="0.2">
      <c r="A129" s="271" t="s">
        <v>370</v>
      </c>
      <c r="B129" s="272">
        <v>11</v>
      </c>
      <c r="C129" s="275" t="s">
        <v>371</v>
      </c>
      <c r="D129" s="294" t="str">
        <f t="shared" si="1"/>
        <v>64pp</v>
      </c>
      <c r="E129" s="294">
        <v>63</v>
      </c>
      <c r="F129" s="294">
        <v>66</v>
      </c>
      <c r="G129" s="294">
        <v>68</v>
      </c>
      <c r="H129" s="294">
        <v>64</v>
      </c>
      <c r="I129" s="294">
        <v>64</v>
      </c>
      <c r="J129" s="9" t="s">
        <v>1033</v>
      </c>
    </row>
    <row r="130" spans="1:10" x14ac:dyDescent="0.2">
      <c r="A130" s="271" t="s">
        <v>372</v>
      </c>
      <c r="B130" s="272">
        <v>12</v>
      </c>
      <c r="C130" s="275" t="s">
        <v>373</v>
      </c>
      <c r="D130" s="294" t="str">
        <f t="shared" si="1"/>
        <v>62pp</v>
      </c>
      <c r="E130" s="294">
        <v>59</v>
      </c>
      <c r="F130" s="294">
        <v>64</v>
      </c>
      <c r="G130" s="294">
        <v>63</v>
      </c>
      <c r="H130" s="294">
        <v>61</v>
      </c>
      <c r="I130" s="294">
        <v>62</v>
      </c>
      <c r="J130" s="9" t="s">
        <v>1033</v>
      </c>
    </row>
    <row r="131" spans="1:10" x14ac:dyDescent="0.2">
      <c r="A131" s="271" t="s">
        <v>374</v>
      </c>
      <c r="B131" s="272">
        <v>16</v>
      </c>
      <c r="C131" s="275" t="s">
        <v>375</v>
      </c>
      <c r="D131" s="294" t="str">
        <f t="shared" si="1"/>
        <v>57pp</v>
      </c>
      <c r="E131" s="294">
        <v>54</v>
      </c>
      <c r="F131" s="294">
        <v>55</v>
      </c>
      <c r="G131" s="294">
        <v>57</v>
      </c>
      <c r="H131" s="294">
        <v>53</v>
      </c>
      <c r="I131" s="294">
        <v>57</v>
      </c>
      <c r="J131" s="9" t="s">
        <v>1033</v>
      </c>
    </row>
    <row r="132" spans="1:10" x14ac:dyDescent="0.2">
      <c r="A132" s="271" t="s">
        <v>376</v>
      </c>
      <c r="B132" s="272">
        <v>17</v>
      </c>
      <c r="C132" s="275" t="s">
        <v>377</v>
      </c>
      <c r="D132" s="294" t="str">
        <f t="shared" si="1"/>
        <v>59pp</v>
      </c>
      <c r="E132" s="294">
        <v>56</v>
      </c>
      <c r="F132" s="294">
        <v>60</v>
      </c>
      <c r="G132" s="294">
        <v>61</v>
      </c>
      <c r="H132" s="294">
        <v>58</v>
      </c>
      <c r="I132" s="294">
        <v>59</v>
      </c>
      <c r="J132" s="9" t="s">
        <v>1033</v>
      </c>
    </row>
    <row r="133" spans="1:10" x14ac:dyDescent="0.2">
      <c r="A133" s="271" t="s">
        <v>378</v>
      </c>
      <c r="B133" s="272">
        <v>18</v>
      </c>
      <c r="C133" s="275" t="s">
        <v>379</v>
      </c>
      <c r="D133" s="294" t="str">
        <f t="shared" ref="D133:D165" si="2">I133&amp;J133</f>
        <v>58pp</v>
      </c>
      <c r="E133" s="294">
        <v>54</v>
      </c>
      <c r="F133" s="294">
        <v>58</v>
      </c>
      <c r="G133" s="294">
        <v>62</v>
      </c>
      <c r="H133" s="294">
        <v>64</v>
      </c>
      <c r="I133" s="294">
        <v>58</v>
      </c>
      <c r="J133" s="9" t="s">
        <v>1033</v>
      </c>
    </row>
    <row r="134" spans="1:10" x14ac:dyDescent="0.2">
      <c r="A134" s="271" t="s">
        <v>380</v>
      </c>
      <c r="B134" s="272">
        <v>19</v>
      </c>
      <c r="C134" s="275" t="s">
        <v>381</v>
      </c>
      <c r="D134" s="294" t="str">
        <f t="shared" si="2"/>
        <v>56pp</v>
      </c>
      <c r="E134" s="294">
        <v>55</v>
      </c>
      <c r="F134" s="294">
        <v>59</v>
      </c>
      <c r="G134" s="294">
        <v>60</v>
      </c>
      <c r="H134" s="294">
        <v>52</v>
      </c>
      <c r="I134" s="294">
        <v>56</v>
      </c>
      <c r="J134" s="9" t="s">
        <v>1033</v>
      </c>
    </row>
    <row r="135" spans="1:10" x14ac:dyDescent="0.2">
      <c r="A135" s="271" t="s">
        <v>382</v>
      </c>
      <c r="B135" s="272">
        <v>21</v>
      </c>
      <c r="C135" s="275" t="s">
        <v>383</v>
      </c>
      <c r="D135" s="294" t="str">
        <f t="shared" si="2"/>
        <v>67pp</v>
      </c>
      <c r="E135" s="294">
        <v>55</v>
      </c>
      <c r="F135" s="294">
        <v>60</v>
      </c>
      <c r="G135" s="294">
        <v>64</v>
      </c>
      <c r="H135" s="294">
        <v>62</v>
      </c>
      <c r="I135" s="294">
        <v>67</v>
      </c>
      <c r="J135" s="9" t="s">
        <v>1033</v>
      </c>
    </row>
    <row r="136" spans="1:10" x14ac:dyDescent="0.2">
      <c r="A136" s="271" t="s">
        <v>384</v>
      </c>
      <c r="B136" s="272">
        <v>22</v>
      </c>
      <c r="C136" s="275" t="s">
        <v>385</v>
      </c>
      <c r="D136" s="294" t="str">
        <f t="shared" si="2"/>
        <v>61pp</v>
      </c>
      <c r="E136" s="294">
        <v>54</v>
      </c>
      <c r="F136" s="294">
        <v>56</v>
      </c>
      <c r="G136" s="294">
        <v>59</v>
      </c>
      <c r="H136" s="294">
        <v>57</v>
      </c>
      <c r="I136" s="294">
        <v>61</v>
      </c>
      <c r="J136" s="9" t="s">
        <v>1033</v>
      </c>
    </row>
    <row r="137" spans="1:10" x14ac:dyDescent="0.2">
      <c r="A137" s="271" t="s">
        <v>386</v>
      </c>
      <c r="B137" s="272">
        <v>23</v>
      </c>
      <c r="C137" s="275" t="s">
        <v>387</v>
      </c>
      <c r="D137" s="294" t="str">
        <f t="shared" si="2"/>
        <v>60pp</v>
      </c>
      <c r="E137" s="294">
        <v>62</v>
      </c>
      <c r="F137" s="294">
        <v>63</v>
      </c>
      <c r="G137" s="294">
        <v>64</v>
      </c>
      <c r="H137" s="294">
        <v>61</v>
      </c>
      <c r="I137" s="294">
        <v>60</v>
      </c>
      <c r="J137" s="9" t="s">
        <v>1033</v>
      </c>
    </row>
    <row r="138" spans="1:10" x14ac:dyDescent="0.2">
      <c r="A138" s="271" t="s">
        <v>388</v>
      </c>
      <c r="B138" s="272">
        <v>24</v>
      </c>
      <c r="C138" s="275" t="s">
        <v>389</v>
      </c>
      <c r="D138" s="294" t="str">
        <f t="shared" si="2"/>
        <v>57pp</v>
      </c>
      <c r="E138" s="294">
        <v>58</v>
      </c>
      <c r="F138" s="294">
        <v>63</v>
      </c>
      <c r="G138" s="294">
        <v>60</v>
      </c>
      <c r="H138" s="294">
        <v>60</v>
      </c>
      <c r="I138" s="294">
        <v>57</v>
      </c>
      <c r="J138" s="9" t="s">
        <v>1033</v>
      </c>
    </row>
    <row r="139" spans="1:10" x14ac:dyDescent="0.2">
      <c r="A139" s="271" t="s">
        <v>390</v>
      </c>
      <c r="B139" s="272">
        <v>26</v>
      </c>
      <c r="C139" s="275" t="s">
        <v>391</v>
      </c>
      <c r="D139" s="294" t="str">
        <f t="shared" si="2"/>
        <v>66pp</v>
      </c>
      <c r="E139" s="294">
        <v>60</v>
      </c>
      <c r="F139" s="294">
        <v>68</v>
      </c>
      <c r="G139" s="294">
        <v>68</v>
      </c>
      <c r="H139" s="294">
        <v>66</v>
      </c>
      <c r="I139" s="294">
        <v>66</v>
      </c>
      <c r="J139" s="9" t="s">
        <v>1033</v>
      </c>
    </row>
    <row r="140" spans="1:10" x14ac:dyDescent="0.2">
      <c r="A140" s="271" t="s">
        <v>392</v>
      </c>
      <c r="B140" s="272">
        <v>29</v>
      </c>
      <c r="C140" s="275" t="s">
        <v>393</v>
      </c>
      <c r="D140" s="294" t="str">
        <f t="shared" si="2"/>
        <v>64pp</v>
      </c>
      <c r="E140" s="294">
        <v>56</v>
      </c>
      <c r="F140" s="294">
        <v>61</v>
      </c>
      <c r="G140" s="294">
        <v>64</v>
      </c>
      <c r="H140" s="294">
        <v>65</v>
      </c>
      <c r="I140" s="294">
        <v>64</v>
      </c>
      <c r="J140" s="9" t="s">
        <v>1033</v>
      </c>
    </row>
    <row r="141" spans="1:10" x14ac:dyDescent="0.2">
      <c r="A141" s="271" t="s">
        <v>394</v>
      </c>
      <c r="B141" s="272">
        <v>30</v>
      </c>
      <c r="C141" s="275" t="s">
        <v>395</v>
      </c>
      <c r="D141" s="294" t="str">
        <f t="shared" si="2"/>
        <v>56pp</v>
      </c>
      <c r="E141" s="294">
        <v>53</v>
      </c>
      <c r="F141" s="294">
        <v>58</v>
      </c>
      <c r="G141" s="294">
        <v>61</v>
      </c>
      <c r="H141" s="294">
        <v>61</v>
      </c>
      <c r="I141" s="294">
        <v>56</v>
      </c>
      <c r="J141" s="9" t="s">
        <v>1033</v>
      </c>
    </row>
    <row r="142" spans="1:10" x14ac:dyDescent="0.2">
      <c r="A142" s="271" t="s">
        <v>396</v>
      </c>
      <c r="B142" s="272">
        <v>31</v>
      </c>
      <c r="C142" s="275" t="s">
        <v>397</v>
      </c>
      <c r="D142" s="294" t="str">
        <f t="shared" si="2"/>
        <v>59pp</v>
      </c>
      <c r="E142" s="294">
        <v>54</v>
      </c>
      <c r="F142" s="294">
        <v>55</v>
      </c>
      <c r="G142" s="294">
        <v>56</v>
      </c>
      <c r="H142" s="294">
        <v>59</v>
      </c>
      <c r="I142" s="294">
        <v>59</v>
      </c>
      <c r="J142" s="9" t="s">
        <v>1033</v>
      </c>
    </row>
    <row r="143" spans="1:10" x14ac:dyDescent="0.2">
      <c r="A143" s="271" t="s">
        <v>398</v>
      </c>
      <c r="B143" s="272">
        <v>32</v>
      </c>
      <c r="C143" s="275" t="s">
        <v>399</v>
      </c>
      <c r="D143" s="294" t="str">
        <f t="shared" si="2"/>
        <v>63pp</v>
      </c>
      <c r="E143" s="294">
        <v>63</v>
      </c>
      <c r="F143" s="294">
        <v>62</v>
      </c>
      <c r="G143" s="294">
        <v>62</v>
      </c>
      <c r="H143" s="294">
        <v>62</v>
      </c>
      <c r="I143" s="294">
        <v>63</v>
      </c>
      <c r="J143" s="9" t="s">
        <v>1033</v>
      </c>
    </row>
    <row r="144" spans="1:10" x14ac:dyDescent="0.2">
      <c r="A144" s="271" t="s">
        <v>400</v>
      </c>
      <c r="B144" s="272">
        <v>33</v>
      </c>
      <c r="C144" s="275" t="s">
        <v>401</v>
      </c>
      <c r="D144" s="294" t="str">
        <f t="shared" si="2"/>
        <v>54pp</v>
      </c>
      <c r="E144" s="294">
        <v>51</v>
      </c>
      <c r="F144" s="294">
        <v>55</v>
      </c>
      <c r="G144" s="294">
        <v>57</v>
      </c>
      <c r="H144" s="294">
        <v>58</v>
      </c>
      <c r="I144" s="294">
        <v>54</v>
      </c>
      <c r="J144" s="9" t="s">
        <v>1033</v>
      </c>
    </row>
    <row r="145" spans="1:10" x14ac:dyDescent="0.2">
      <c r="A145" s="271" t="s">
        <v>402</v>
      </c>
      <c r="B145" s="272">
        <v>34</v>
      </c>
      <c r="C145" s="275" t="s">
        <v>403</v>
      </c>
      <c r="D145" s="294" t="str">
        <f t="shared" si="2"/>
        <v>57pp</v>
      </c>
      <c r="E145" s="294">
        <v>53</v>
      </c>
      <c r="F145" s="294">
        <v>58</v>
      </c>
      <c r="G145" s="294">
        <v>56</v>
      </c>
      <c r="H145" s="294">
        <v>56</v>
      </c>
      <c r="I145" s="294">
        <v>57</v>
      </c>
      <c r="J145" s="9" t="s">
        <v>1033</v>
      </c>
    </row>
    <row r="146" spans="1:10" x14ac:dyDescent="0.2">
      <c r="A146" s="271" t="s">
        <v>404</v>
      </c>
      <c r="B146" s="272">
        <v>36</v>
      </c>
      <c r="C146" s="275" t="s">
        <v>405</v>
      </c>
      <c r="D146" s="294" t="str">
        <f t="shared" si="2"/>
        <v>62pp</v>
      </c>
      <c r="E146" s="294">
        <v>59</v>
      </c>
      <c r="F146" s="294">
        <v>60</v>
      </c>
      <c r="G146" s="294">
        <v>58</v>
      </c>
      <c r="H146" s="294">
        <v>66</v>
      </c>
      <c r="I146" s="294">
        <v>62</v>
      </c>
      <c r="J146" s="9" t="s">
        <v>1033</v>
      </c>
    </row>
    <row r="147" spans="1:10" x14ac:dyDescent="0.2">
      <c r="A147" s="271" t="s">
        <v>406</v>
      </c>
      <c r="B147" s="272">
        <v>37</v>
      </c>
      <c r="C147" s="275" t="s">
        <v>407</v>
      </c>
      <c r="D147" s="294" t="str">
        <f t="shared" si="2"/>
        <v>70pp</v>
      </c>
      <c r="E147" s="294" t="s">
        <v>453</v>
      </c>
      <c r="F147" s="294">
        <v>62</v>
      </c>
      <c r="G147" s="294">
        <v>67</v>
      </c>
      <c r="H147" s="294">
        <v>68</v>
      </c>
      <c r="I147" s="294">
        <v>70</v>
      </c>
      <c r="J147" s="9" t="s">
        <v>1033</v>
      </c>
    </row>
    <row r="148" spans="1:10" x14ac:dyDescent="0.2">
      <c r="A148" s="271" t="s">
        <v>408</v>
      </c>
      <c r="B148" s="272">
        <v>38</v>
      </c>
      <c r="C148" s="275" t="s">
        <v>409</v>
      </c>
      <c r="D148" s="294" t="str">
        <f t="shared" si="2"/>
        <v>63pp</v>
      </c>
      <c r="E148" s="294">
        <v>60</v>
      </c>
      <c r="F148" s="294">
        <v>62</v>
      </c>
      <c r="G148" s="294">
        <v>59</v>
      </c>
      <c r="H148" s="294">
        <v>60</v>
      </c>
      <c r="I148" s="294">
        <v>63</v>
      </c>
      <c r="J148" s="9" t="s">
        <v>1033</v>
      </c>
    </row>
    <row r="149" spans="1:10" x14ac:dyDescent="0.2">
      <c r="A149" s="271" t="s">
        <v>410</v>
      </c>
      <c r="B149" s="272">
        <v>40</v>
      </c>
      <c r="C149" s="275" t="s">
        <v>411</v>
      </c>
      <c r="D149" s="294" t="str">
        <f t="shared" si="2"/>
        <v>62pp</v>
      </c>
      <c r="E149" s="294">
        <v>46</v>
      </c>
      <c r="F149" s="294">
        <v>55</v>
      </c>
      <c r="G149" s="294">
        <v>58</v>
      </c>
      <c r="H149" s="294">
        <v>62</v>
      </c>
      <c r="I149" s="294">
        <v>62</v>
      </c>
      <c r="J149" s="9" t="s">
        <v>1033</v>
      </c>
    </row>
    <row r="150" spans="1:10" x14ac:dyDescent="0.2">
      <c r="A150" s="271" t="s">
        <v>412</v>
      </c>
      <c r="B150" s="272">
        <v>41</v>
      </c>
      <c r="C150" s="275" t="s">
        <v>413</v>
      </c>
      <c r="D150" s="294" t="str">
        <f t="shared" si="2"/>
        <v>58pp</v>
      </c>
      <c r="E150" s="294">
        <v>55</v>
      </c>
      <c r="F150" s="294">
        <v>57</v>
      </c>
      <c r="G150" s="294">
        <v>57</v>
      </c>
      <c r="H150" s="294">
        <v>57</v>
      </c>
      <c r="I150" s="294">
        <v>58</v>
      </c>
      <c r="J150" s="9" t="s">
        <v>1033</v>
      </c>
    </row>
    <row r="151" spans="1:10" x14ac:dyDescent="0.2">
      <c r="A151" s="271" t="s">
        <v>414</v>
      </c>
      <c r="B151" s="272">
        <v>42</v>
      </c>
      <c r="C151" s="275" t="s">
        <v>415</v>
      </c>
      <c r="D151" s="294" t="str">
        <f t="shared" si="2"/>
        <v>59pp</v>
      </c>
      <c r="E151" s="294">
        <v>50</v>
      </c>
      <c r="F151" s="294">
        <v>55</v>
      </c>
      <c r="G151" s="294">
        <v>54</v>
      </c>
      <c r="H151" s="294">
        <v>52</v>
      </c>
      <c r="I151" s="294">
        <v>59</v>
      </c>
      <c r="J151" s="9" t="s">
        <v>1033</v>
      </c>
    </row>
    <row r="152" spans="1:10" x14ac:dyDescent="0.2">
      <c r="A152" s="271" t="s">
        <v>416</v>
      </c>
      <c r="B152" s="272">
        <v>43</v>
      </c>
      <c r="C152" s="275" t="s">
        <v>417</v>
      </c>
      <c r="D152" s="294" t="str">
        <f t="shared" si="2"/>
        <v>69pp</v>
      </c>
      <c r="E152" s="294">
        <v>63</v>
      </c>
      <c r="F152" s="294">
        <v>65</v>
      </c>
      <c r="G152" s="294">
        <v>69</v>
      </c>
      <c r="H152" s="294">
        <v>66</v>
      </c>
      <c r="I152" s="294">
        <v>69</v>
      </c>
      <c r="J152" s="9" t="s">
        <v>1033</v>
      </c>
    </row>
    <row r="153" spans="1:10" x14ac:dyDescent="0.2">
      <c r="A153" s="271" t="s">
        <v>418</v>
      </c>
      <c r="B153" s="272">
        <v>44</v>
      </c>
      <c r="C153" s="275" t="s">
        <v>419</v>
      </c>
      <c r="D153" s="294" t="str">
        <f t="shared" si="2"/>
        <v>62pp</v>
      </c>
      <c r="E153" s="294">
        <v>55</v>
      </c>
      <c r="F153" s="294">
        <v>64</v>
      </c>
      <c r="G153" s="294">
        <v>62</v>
      </c>
      <c r="H153" s="294">
        <v>64</v>
      </c>
      <c r="I153" s="294">
        <v>62</v>
      </c>
      <c r="J153" s="9" t="s">
        <v>1033</v>
      </c>
    </row>
    <row r="154" spans="1:10" x14ac:dyDescent="0.2">
      <c r="A154" s="271" t="s">
        <v>420</v>
      </c>
      <c r="B154" s="272">
        <v>45</v>
      </c>
      <c r="C154" s="275" t="s">
        <v>421</v>
      </c>
      <c r="D154" s="294" t="str">
        <f t="shared" si="2"/>
        <v>63pp</v>
      </c>
      <c r="E154" s="294">
        <v>58</v>
      </c>
      <c r="F154" s="294">
        <v>62</v>
      </c>
      <c r="G154" s="294">
        <v>63</v>
      </c>
      <c r="H154" s="294">
        <v>62</v>
      </c>
      <c r="I154" s="294">
        <v>63</v>
      </c>
      <c r="J154" s="9" t="s">
        <v>1033</v>
      </c>
    </row>
    <row r="155" spans="1:10" x14ac:dyDescent="0.2">
      <c r="A155" s="271" t="s">
        <v>422</v>
      </c>
      <c r="B155" s="272">
        <v>47</v>
      </c>
      <c r="C155" s="277" t="s">
        <v>423</v>
      </c>
      <c r="D155" s="294" t="str">
        <f t="shared" si="2"/>
        <v>66pp</v>
      </c>
      <c r="E155" s="294">
        <v>55</v>
      </c>
      <c r="F155" s="294">
        <v>63</v>
      </c>
      <c r="G155" s="294">
        <v>63</v>
      </c>
      <c r="H155" s="294">
        <v>67</v>
      </c>
      <c r="I155" s="294">
        <v>66</v>
      </c>
      <c r="J155" s="9" t="s">
        <v>1033</v>
      </c>
    </row>
    <row r="156" spans="1:10" x14ac:dyDescent="0.2">
      <c r="A156" s="278" t="s">
        <v>489</v>
      </c>
      <c r="B156" s="278"/>
      <c r="C156" s="279" t="s">
        <v>428</v>
      </c>
      <c r="D156" s="294" t="str">
        <f t="shared" si="2"/>
        <v>63pp</v>
      </c>
      <c r="E156" s="294">
        <v>54</v>
      </c>
      <c r="F156" s="294">
        <v>58</v>
      </c>
      <c r="G156" s="294">
        <v>64</v>
      </c>
      <c r="H156" s="294">
        <v>63</v>
      </c>
      <c r="I156" s="294">
        <v>63</v>
      </c>
      <c r="J156" s="9" t="s">
        <v>1033</v>
      </c>
    </row>
    <row r="157" spans="1:10" x14ac:dyDescent="0.2">
      <c r="A157" s="278" t="s">
        <v>490</v>
      </c>
      <c r="B157" s="278"/>
      <c r="C157" s="279" t="s">
        <v>429</v>
      </c>
      <c r="D157" s="294" t="str">
        <f t="shared" si="2"/>
        <v>59pp</v>
      </c>
      <c r="E157" s="294">
        <v>54</v>
      </c>
      <c r="F157" s="294">
        <v>59</v>
      </c>
      <c r="G157" s="294">
        <v>62</v>
      </c>
      <c r="H157" s="294">
        <v>61</v>
      </c>
      <c r="I157" s="294">
        <v>59</v>
      </c>
      <c r="J157" s="9" t="s">
        <v>1033</v>
      </c>
    </row>
    <row r="158" spans="1:10" x14ac:dyDescent="0.2">
      <c r="A158" s="278" t="s">
        <v>491</v>
      </c>
      <c r="B158" s="278"/>
      <c r="C158" s="279" t="s">
        <v>734</v>
      </c>
      <c r="D158" s="294" t="str">
        <f t="shared" si="2"/>
        <v>60pp</v>
      </c>
      <c r="E158" s="294">
        <v>54</v>
      </c>
      <c r="F158" s="294">
        <v>57</v>
      </c>
      <c r="G158" s="294">
        <v>58</v>
      </c>
      <c r="H158" s="294">
        <v>60</v>
      </c>
      <c r="I158" s="294">
        <v>60</v>
      </c>
      <c r="J158" s="9" t="s">
        <v>1033</v>
      </c>
    </row>
    <row r="159" spans="1:10" x14ac:dyDescent="0.2">
      <c r="A159" s="278" t="s">
        <v>492</v>
      </c>
      <c r="B159" s="278"/>
      <c r="C159" s="279" t="s">
        <v>431</v>
      </c>
      <c r="D159" s="294" t="str">
        <f t="shared" si="2"/>
        <v>61pp</v>
      </c>
      <c r="E159" s="294">
        <v>56</v>
      </c>
      <c r="F159" s="294">
        <v>59</v>
      </c>
      <c r="G159" s="294">
        <v>60</v>
      </c>
      <c r="H159" s="294">
        <v>61</v>
      </c>
      <c r="I159" s="294">
        <v>61</v>
      </c>
      <c r="J159" s="9" t="s">
        <v>1033</v>
      </c>
    </row>
    <row r="160" spans="1:10" x14ac:dyDescent="0.2">
      <c r="A160" s="278" t="s">
        <v>493</v>
      </c>
      <c r="B160" s="278"/>
      <c r="C160" s="279" t="s">
        <v>432</v>
      </c>
      <c r="D160" s="294" t="str">
        <f t="shared" si="2"/>
        <v>61pp</v>
      </c>
      <c r="E160" s="294">
        <v>54</v>
      </c>
      <c r="F160" s="294">
        <v>60</v>
      </c>
      <c r="G160" s="294">
        <v>61</v>
      </c>
      <c r="H160" s="294">
        <v>61</v>
      </c>
      <c r="I160" s="294">
        <v>61</v>
      </c>
      <c r="J160" s="9" t="s">
        <v>1033</v>
      </c>
    </row>
    <row r="161" spans="1:12" x14ac:dyDescent="0.2">
      <c r="A161" s="278" t="s">
        <v>494</v>
      </c>
      <c r="B161" s="278"/>
      <c r="C161" s="279" t="s">
        <v>735</v>
      </c>
      <c r="D161" s="294" t="str">
        <f t="shared" si="2"/>
        <v>61pp</v>
      </c>
      <c r="E161" s="294">
        <v>55</v>
      </c>
      <c r="F161" s="294">
        <v>59</v>
      </c>
      <c r="G161" s="294">
        <v>61</v>
      </c>
      <c r="H161" s="294">
        <v>60</v>
      </c>
      <c r="I161" s="294">
        <v>61</v>
      </c>
      <c r="J161" s="9" t="s">
        <v>1033</v>
      </c>
    </row>
    <row r="162" spans="1:12" x14ac:dyDescent="0.2">
      <c r="A162" s="278" t="s">
        <v>495</v>
      </c>
      <c r="B162" s="278"/>
      <c r="C162" s="279" t="s">
        <v>427</v>
      </c>
      <c r="D162" s="294" t="str">
        <f t="shared" si="2"/>
        <v>64pp</v>
      </c>
      <c r="E162" s="294">
        <v>60</v>
      </c>
      <c r="F162" s="294">
        <v>62</v>
      </c>
      <c r="G162" s="294">
        <v>64</v>
      </c>
      <c r="H162" s="294">
        <v>62</v>
      </c>
      <c r="I162" s="294">
        <v>64</v>
      </c>
      <c r="J162" s="9" t="s">
        <v>1033</v>
      </c>
    </row>
    <row r="163" spans="1:12" x14ac:dyDescent="0.2">
      <c r="A163" s="278" t="s">
        <v>496</v>
      </c>
      <c r="B163" s="278"/>
      <c r="C163" s="279" t="s">
        <v>426</v>
      </c>
      <c r="D163" s="294" t="str">
        <f t="shared" si="2"/>
        <v>63pp</v>
      </c>
      <c r="E163" s="294">
        <v>58</v>
      </c>
      <c r="F163" s="294">
        <v>61</v>
      </c>
      <c r="G163" s="294">
        <v>63</v>
      </c>
      <c r="H163" s="294">
        <v>63</v>
      </c>
      <c r="I163" s="294">
        <v>63</v>
      </c>
      <c r="J163" s="9" t="s">
        <v>1033</v>
      </c>
    </row>
    <row r="164" spans="1:12" x14ac:dyDescent="0.2">
      <c r="A164" s="278" t="s">
        <v>497</v>
      </c>
      <c r="B164" s="278"/>
      <c r="C164" s="279" t="s">
        <v>433</v>
      </c>
      <c r="D164" s="294" t="str">
        <f t="shared" si="2"/>
        <v>59pp</v>
      </c>
      <c r="E164" s="294">
        <v>54</v>
      </c>
      <c r="F164" s="294">
        <v>58</v>
      </c>
      <c r="G164" s="294">
        <v>59</v>
      </c>
      <c r="H164" s="294">
        <v>60</v>
      </c>
      <c r="I164" s="294">
        <v>59</v>
      </c>
      <c r="J164" s="9" t="s">
        <v>1033</v>
      </c>
    </row>
    <row r="165" spans="1:12" s="282" customFormat="1" x14ac:dyDescent="0.2">
      <c r="A165" s="280" t="s">
        <v>498</v>
      </c>
      <c r="B165" s="280"/>
      <c r="C165" s="281" t="s">
        <v>424</v>
      </c>
      <c r="D165" s="294" t="str">
        <f t="shared" si="2"/>
        <v>61pp</v>
      </c>
      <c r="E165" s="294">
        <v>56</v>
      </c>
      <c r="F165" s="294">
        <v>60</v>
      </c>
      <c r="G165" s="294">
        <v>61</v>
      </c>
      <c r="H165" s="294">
        <v>61</v>
      </c>
      <c r="I165" s="294">
        <v>61</v>
      </c>
      <c r="J165" s="9" t="s">
        <v>1033</v>
      </c>
    </row>
    <row r="166" spans="1:12" x14ac:dyDescent="0.2">
      <c r="A166" s="283"/>
      <c r="C166" s="284"/>
    </row>
    <row r="167" spans="1:12" x14ac:dyDescent="0.2">
      <c r="A167" s="312" t="s">
        <v>504</v>
      </c>
      <c r="B167" s="312"/>
      <c r="C167" s="313"/>
      <c r="D167" s="313"/>
      <c r="E167" s="313"/>
      <c r="F167" s="313"/>
      <c r="G167" s="313"/>
      <c r="H167" s="313"/>
      <c r="I167" s="313"/>
      <c r="J167" s="313"/>
      <c r="K167" s="314"/>
      <c r="L167" s="314"/>
    </row>
    <row r="168" spans="1:12" x14ac:dyDescent="0.2">
      <c r="A168" s="315" t="s">
        <v>505</v>
      </c>
      <c r="B168" s="316"/>
      <c r="C168" s="313"/>
      <c r="D168" s="313"/>
      <c r="E168" s="313"/>
      <c r="F168" s="313"/>
      <c r="G168" s="313"/>
      <c r="H168" s="313"/>
      <c r="I168" s="313"/>
      <c r="J168" s="313"/>
      <c r="K168" s="314"/>
      <c r="L168" s="314"/>
    </row>
    <row r="169" spans="1:12" x14ac:dyDescent="0.2">
      <c r="A169" s="315" t="s">
        <v>506</v>
      </c>
      <c r="B169" s="312"/>
      <c r="C169" s="312"/>
      <c r="D169" s="312"/>
      <c r="E169" s="312"/>
      <c r="F169" s="312"/>
      <c r="G169" s="312"/>
      <c r="H169" s="312"/>
      <c r="I169" s="312"/>
      <c r="J169" s="312"/>
      <c r="K169" s="312"/>
      <c r="L169" s="312"/>
    </row>
    <row r="170" spans="1:12" x14ac:dyDescent="0.2">
      <c r="A170" s="591" t="s">
        <v>507</v>
      </c>
      <c r="B170" s="592"/>
      <c r="C170" s="592"/>
      <c r="D170" s="592"/>
      <c r="E170" s="592"/>
      <c r="F170" s="592"/>
      <c r="G170" s="592"/>
      <c r="H170" s="592"/>
      <c r="I170" s="592"/>
      <c r="J170" s="592"/>
      <c r="K170" s="592"/>
      <c r="L170" s="592"/>
    </row>
    <row r="171" spans="1:12" x14ac:dyDescent="0.2">
      <c r="A171" s="315" t="s">
        <v>508</v>
      </c>
      <c r="B171" s="312"/>
      <c r="C171" s="312"/>
      <c r="D171" s="312"/>
      <c r="E171" s="312"/>
      <c r="F171" s="312"/>
      <c r="G171" s="312"/>
      <c r="H171" s="312"/>
      <c r="I171" s="312"/>
      <c r="J171" s="312"/>
      <c r="K171" s="312"/>
      <c r="L171" s="312"/>
    </row>
    <row r="172" spans="1:12" x14ac:dyDescent="0.2">
      <c r="A172" s="315"/>
      <c r="B172" s="312"/>
      <c r="C172" s="312"/>
      <c r="D172" s="312"/>
      <c r="E172" s="312"/>
      <c r="F172" s="312"/>
      <c r="G172" s="312"/>
      <c r="H172" s="312"/>
      <c r="I172" s="312"/>
      <c r="J172" s="312"/>
      <c r="K172" s="312"/>
      <c r="L172" s="312"/>
    </row>
    <row r="173" spans="1:12" x14ac:dyDescent="0.2">
      <c r="A173" s="317" t="s">
        <v>509</v>
      </c>
      <c r="B173" s="318"/>
      <c r="C173" s="318"/>
      <c r="D173" s="318"/>
      <c r="E173" s="318"/>
      <c r="F173" s="318"/>
      <c r="G173" s="318"/>
      <c r="H173" s="318"/>
      <c r="I173" s="318"/>
      <c r="J173" s="318"/>
      <c r="K173" s="318"/>
      <c r="L173" s="318"/>
    </row>
    <row r="174" spans="1:12" x14ac:dyDescent="0.2">
      <c r="A174" s="317"/>
      <c r="B174" s="318"/>
      <c r="C174" s="318"/>
      <c r="D174" s="318"/>
      <c r="E174" s="318"/>
      <c r="F174" s="318"/>
      <c r="G174" s="318"/>
      <c r="H174" s="318"/>
      <c r="I174" s="318"/>
      <c r="J174" s="318"/>
      <c r="K174" s="318"/>
      <c r="L174" s="318"/>
    </row>
    <row r="175" spans="1:12" x14ac:dyDescent="0.2">
      <c r="A175" s="334" t="s">
        <v>826</v>
      </c>
      <c r="B175" s="314"/>
      <c r="C175" s="314"/>
      <c r="D175" s="314"/>
      <c r="E175" s="314"/>
      <c r="F175" s="314"/>
      <c r="G175" s="314"/>
      <c r="H175" s="314"/>
      <c r="I175" s="314"/>
      <c r="J175" s="314"/>
      <c r="K175" s="314"/>
      <c r="L175" s="314"/>
    </row>
    <row r="176" spans="1:12" x14ac:dyDescent="0.2">
      <c r="A176" s="315"/>
      <c r="B176" s="314"/>
      <c r="C176" s="314"/>
      <c r="D176" s="314"/>
      <c r="E176" s="314"/>
      <c r="F176" s="314"/>
      <c r="G176" s="314"/>
      <c r="H176" s="314"/>
      <c r="I176" s="314"/>
      <c r="J176" s="314"/>
      <c r="K176" s="314"/>
      <c r="L176" s="314"/>
    </row>
    <row r="177" spans="1:1" x14ac:dyDescent="0.2">
      <c r="A177" s="291"/>
    </row>
    <row r="178" spans="1:1" x14ac:dyDescent="0.2">
      <c r="A178" s="291"/>
    </row>
    <row r="179" spans="1:1" x14ac:dyDescent="0.2">
      <c r="A179" s="283"/>
    </row>
  </sheetData>
  <mergeCells count="2">
    <mergeCell ref="A170:L170"/>
    <mergeCell ref="E2:I2"/>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sheetPr>
  <dimension ref="A1:T179"/>
  <sheetViews>
    <sheetView topLeftCell="A97" zoomScale="90" zoomScaleNormal="90" workbookViewId="0"/>
  </sheetViews>
  <sheetFormatPr defaultRowHeight="12.75" x14ac:dyDescent="0.2"/>
  <cols>
    <col min="1" max="1" width="10.21875" style="9" bestFit="1" customWidth="1"/>
    <col min="2" max="2" width="8.88671875" style="9"/>
    <col min="3" max="3" width="34.88671875" style="9" bestFit="1" customWidth="1"/>
    <col min="4" max="4" width="8.88671875" style="9"/>
    <col min="5" max="9" width="8.88671875" style="9" customWidth="1"/>
    <col min="10" max="16384" width="8.88671875" style="9"/>
  </cols>
  <sheetData>
    <row r="1" spans="1:9" ht="18" x14ac:dyDescent="0.25">
      <c r="A1" s="8" t="s">
        <v>827</v>
      </c>
    </row>
    <row r="2" spans="1:9" ht="18" x14ac:dyDescent="0.25">
      <c r="A2" s="8"/>
      <c r="E2" s="575" t="s">
        <v>737</v>
      </c>
      <c r="F2" s="575"/>
      <c r="G2" s="575"/>
      <c r="H2" s="575"/>
      <c r="I2" s="575"/>
    </row>
    <row r="3" spans="1:9" ht="38.25" x14ac:dyDescent="0.2">
      <c r="A3" s="2" t="s">
        <v>0</v>
      </c>
      <c r="B3" s="14" t="s">
        <v>1</v>
      </c>
      <c r="C3" s="17" t="s">
        <v>2</v>
      </c>
      <c r="D3" s="17" t="s">
        <v>3</v>
      </c>
      <c r="E3" s="17">
        <v>2009</v>
      </c>
      <c r="F3" s="17">
        <v>2010</v>
      </c>
      <c r="G3" s="2">
        <v>2011</v>
      </c>
      <c r="H3" s="14">
        <v>2012</v>
      </c>
      <c r="I3" s="2">
        <v>2013</v>
      </c>
    </row>
    <row r="4" spans="1:9" x14ac:dyDescent="0.2">
      <c r="A4" s="271" t="s">
        <v>4</v>
      </c>
      <c r="B4" s="339" t="s">
        <v>5</v>
      </c>
      <c r="C4" s="273" t="s">
        <v>6</v>
      </c>
      <c r="D4" s="331" t="str">
        <f>I4</f>
        <v>-</v>
      </c>
      <c r="E4" s="331" t="s">
        <v>453</v>
      </c>
      <c r="F4" s="331">
        <v>0</v>
      </c>
      <c r="G4" s="331">
        <v>0</v>
      </c>
      <c r="H4" s="331" t="s">
        <v>453</v>
      </c>
      <c r="I4" s="331" t="s">
        <v>453</v>
      </c>
    </row>
    <row r="5" spans="1:9" x14ac:dyDescent="0.2">
      <c r="A5" s="271" t="s">
        <v>7</v>
      </c>
      <c r="B5" s="339" t="s">
        <v>8</v>
      </c>
      <c r="C5" s="273" t="s">
        <v>9</v>
      </c>
      <c r="D5" s="331" t="str">
        <f t="shared" ref="D5:D68" si="0">I5</f>
        <v>-</v>
      </c>
      <c r="E5" s="331">
        <v>0</v>
      </c>
      <c r="F5" s="331">
        <v>0.2</v>
      </c>
      <c r="G5" s="331" t="s">
        <v>453</v>
      </c>
      <c r="H5" s="331" t="s">
        <v>453</v>
      </c>
      <c r="I5" s="331" t="s">
        <v>453</v>
      </c>
    </row>
    <row r="6" spans="1:9" x14ac:dyDescent="0.2">
      <c r="A6" s="271" t="s">
        <v>10</v>
      </c>
      <c r="B6" s="339" t="s">
        <v>11</v>
      </c>
      <c r="C6" s="273" t="s">
        <v>12</v>
      </c>
      <c r="D6" s="331" t="str">
        <f t="shared" si="0"/>
        <v>-</v>
      </c>
      <c r="E6" s="331">
        <v>0</v>
      </c>
      <c r="F6" s="331" t="s">
        <v>453</v>
      </c>
      <c r="G6" s="331" t="s">
        <v>453</v>
      </c>
      <c r="H6" s="331" t="s">
        <v>453</v>
      </c>
      <c r="I6" s="331" t="s">
        <v>453</v>
      </c>
    </row>
    <row r="7" spans="1:9" x14ac:dyDescent="0.2">
      <c r="A7" s="271" t="s">
        <v>13</v>
      </c>
      <c r="B7" s="339" t="s">
        <v>14</v>
      </c>
      <c r="C7" s="273" t="s">
        <v>15</v>
      </c>
      <c r="D7" s="331" t="str">
        <f t="shared" si="0"/>
        <v>-</v>
      </c>
      <c r="E7" s="331" t="s">
        <v>453</v>
      </c>
      <c r="F7" s="331" t="s">
        <v>453</v>
      </c>
      <c r="G7" s="331" t="s">
        <v>453</v>
      </c>
      <c r="H7" s="331" t="s">
        <v>453</v>
      </c>
      <c r="I7" s="331" t="s">
        <v>453</v>
      </c>
    </row>
    <row r="8" spans="1:9" x14ac:dyDescent="0.2">
      <c r="A8" s="271" t="s">
        <v>16</v>
      </c>
      <c r="B8" s="339" t="s">
        <v>17</v>
      </c>
      <c r="C8" s="273" t="s">
        <v>18</v>
      </c>
      <c r="D8" s="331" t="str">
        <f t="shared" si="0"/>
        <v>-</v>
      </c>
      <c r="E8" s="331">
        <v>0</v>
      </c>
      <c r="F8" s="331" t="s">
        <v>453</v>
      </c>
      <c r="G8" s="331" t="s">
        <v>453</v>
      </c>
      <c r="H8" s="331" t="s">
        <v>453</v>
      </c>
      <c r="I8" s="331" t="s">
        <v>453</v>
      </c>
    </row>
    <row r="9" spans="1:9" x14ac:dyDescent="0.2">
      <c r="A9" s="271" t="s">
        <v>19</v>
      </c>
      <c r="B9" s="339" t="s">
        <v>20</v>
      </c>
      <c r="C9" s="273" t="s">
        <v>21</v>
      </c>
      <c r="D9" s="331">
        <f t="shared" si="0"/>
        <v>0</v>
      </c>
      <c r="E9" s="331" t="s">
        <v>453</v>
      </c>
      <c r="F9" s="331" t="s">
        <v>453</v>
      </c>
      <c r="G9" s="331" t="s">
        <v>453</v>
      </c>
      <c r="H9" s="331" t="s">
        <v>453</v>
      </c>
      <c r="I9" s="331">
        <v>0</v>
      </c>
    </row>
    <row r="10" spans="1:9" x14ac:dyDescent="0.2">
      <c r="A10" s="271" t="s">
        <v>22</v>
      </c>
      <c r="B10" s="339" t="s">
        <v>23</v>
      </c>
      <c r="C10" s="273" t="s">
        <v>24</v>
      </c>
      <c r="D10" s="331" t="str">
        <f t="shared" si="0"/>
        <v>-</v>
      </c>
      <c r="E10" s="331" t="s">
        <v>453</v>
      </c>
      <c r="F10" s="331" t="s">
        <v>453</v>
      </c>
      <c r="G10" s="331" t="s">
        <v>453</v>
      </c>
      <c r="H10" s="331">
        <v>0.4</v>
      </c>
      <c r="I10" s="331" t="s">
        <v>453</v>
      </c>
    </row>
    <row r="11" spans="1:9" x14ac:dyDescent="0.2">
      <c r="A11" s="271" t="s">
        <v>25</v>
      </c>
      <c r="B11" s="339" t="s">
        <v>26</v>
      </c>
      <c r="C11" s="273" t="s">
        <v>27</v>
      </c>
      <c r="D11" s="331" t="str">
        <f t="shared" si="0"/>
        <v>-</v>
      </c>
      <c r="E11" s="331">
        <v>0</v>
      </c>
      <c r="F11" s="331" t="s">
        <v>453</v>
      </c>
      <c r="G11" s="331" t="s">
        <v>453</v>
      </c>
      <c r="H11" s="331" t="s">
        <v>453</v>
      </c>
      <c r="I11" s="331" t="s">
        <v>453</v>
      </c>
    </row>
    <row r="12" spans="1:9" x14ac:dyDescent="0.2">
      <c r="A12" s="271" t="s">
        <v>28</v>
      </c>
      <c r="B12" s="339" t="s">
        <v>29</v>
      </c>
      <c r="C12" s="273" t="s">
        <v>30</v>
      </c>
      <c r="D12" s="331" t="str">
        <f t="shared" si="0"/>
        <v>-</v>
      </c>
      <c r="E12" s="331">
        <v>0</v>
      </c>
      <c r="F12" s="331" t="s">
        <v>453</v>
      </c>
      <c r="G12" s="331">
        <v>0.3</v>
      </c>
      <c r="H12" s="331" t="s">
        <v>453</v>
      </c>
      <c r="I12" s="331" t="s">
        <v>453</v>
      </c>
    </row>
    <row r="13" spans="1:9" x14ac:dyDescent="0.2">
      <c r="A13" s="271" t="s">
        <v>31</v>
      </c>
      <c r="B13" s="339" t="s">
        <v>32</v>
      </c>
      <c r="C13" s="273" t="s">
        <v>33</v>
      </c>
      <c r="D13" s="331" t="str">
        <f t="shared" si="0"/>
        <v>-</v>
      </c>
      <c r="E13" s="331" t="s">
        <v>453</v>
      </c>
      <c r="F13" s="331" t="s">
        <v>453</v>
      </c>
      <c r="G13" s="331" t="s">
        <v>453</v>
      </c>
      <c r="H13" s="331">
        <v>0.19</v>
      </c>
      <c r="I13" s="331" t="s">
        <v>453</v>
      </c>
    </row>
    <row r="14" spans="1:9" x14ac:dyDescent="0.2">
      <c r="A14" s="271" t="s">
        <v>34</v>
      </c>
      <c r="B14" s="339" t="s">
        <v>35</v>
      </c>
      <c r="C14" s="273" t="s">
        <v>36</v>
      </c>
      <c r="D14" s="331" t="str">
        <f t="shared" si="0"/>
        <v>-</v>
      </c>
      <c r="E14" s="331" t="s">
        <v>453</v>
      </c>
      <c r="F14" s="331">
        <v>0.41</v>
      </c>
      <c r="G14" s="331" t="s">
        <v>453</v>
      </c>
      <c r="H14" s="331" t="s">
        <v>453</v>
      </c>
      <c r="I14" s="331" t="s">
        <v>453</v>
      </c>
    </row>
    <row r="15" spans="1:9" x14ac:dyDescent="0.2">
      <c r="A15" s="271" t="s">
        <v>37</v>
      </c>
      <c r="B15" s="339" t="s">
        <v>38</v>
      </c>
      <c r="C15" s="273" t="s">
        <v>39</v>
      </c>
      <c r="D15" s="331" t="str">
        <f t="shared" si="0"/>
        <v>-</v>
      </c>
      <c r="E15" s="331" t="s">
        <v>453</v>
      </c>
      <c r="F15" s="331" t="s">
        <v>453</v>
      </c>
      <c r="G15" s="331" t="s">
        <v>453</v>
      </c>
      <c r="H15" s="331" t="s">
        <v>453</v>
      </c>
      <c r="I15" s="331" t="s">
        <v>453</v>
      </c>
    </row>
    <row r="16" spans="1:9" x14ac:dyDescent="0.2">
      <c r="A16" s="271" t="s">
        <v>40</v>
      </c>
      <c r="B16" s="339" t="s">
        <v>41</v>
      </c>
      <c r="C16" s="273" t="s">
        <v>42</v>
      </c>
      <c r="D16" s="331" t="str">
        <f t="shared" si="0"/>
        <v>-</v>
      </c>
      <c r="E16" s="331">
        <v>0</v>
      </c>
      <c r="F16" s="331" t="s">
        <v>453</v>
      </c>
      <c r="G16" s="331" t="s">
        <v>453</v>
      </c>
      <c r="H16" s="331" t="s">
        <v>453</v>
      </c>
      <c r="I16" s="331" t="s">
        <v>453</v>
      </c>
    </row>
    <row r="17" spans="1:9" x14ac:dyDescent="0.2">
      <c r="A17" s="271" t="s">
        <v>43</v>
      </c>
      <c r="B17" s="339" t="s">
        <v>44</v>
      </c>
      <c r="C17" s="273" t="s">
        <v>45</v>
      </c>
      <c r="D17" s="331">
        <f t="shared" si="0"/>
        <v>0.23</v>
      </c>
      <c r="E17" s="331">
        <v>0</v>
      </c>
      <c r="F17" s="331" t="s">
        <v>453</v>
      </c>
      <c r="G17" s="331" t="s">
        <v>453</v>
      </c>
      <c r="H17" s="331" t="s">
        <v>453</v>
      </c>
      <c r="I17" s="331">
        <v>0.23</v>
      </c>
    </row>
    <row r="18" spans="1:9" x14ac:dyDescent="0.2">
      <c r="A18" s="271" t="s">
        <v>46</v>
      </c>
      <c r="B18" s="339" t="s">
        <v>47</v>
      </c>
      <c r="C18" s="273" t="s">
        <v>48</v>
      </c>
      <c r="D18" s="331" t="str">
        <f t="shared" si="0"/>
        <v>-</v>
      </c>
      <c r="E18" s="331" t="s">
        <v>453</v>
      </c>
      <c r="F18" s="331" t="s">
        <v>453</v>
      </c>
      <c r="G18" s="331">
        <v>0.17</v>
      </c>
      <c r="H18" s="331">
        <v>0.3</v>
      </c>
      <c r="I18" s="331" t="s">
        <v>453</v>
      </c>
    </row>
    <row r="19" spans="1:9" x14ac:dyDescent="0.2">
      <c r="A19" s="271" t="s">
        <v>49</v>
      </c>
      <c r="B19" s="339" t="s">
        <v>50</v>
      </c>
      <c r="C19" s="273" t="s">
        <v>51</v>
      </c>
      <c r="D19" s="331" t="str">
        <f t="shared" si="0"/>
        <v>-</v>
      </c>
      <c r="E19" s="331" t="s">
        <v>453</v>
      </c>
      <c r="F19" s="331" t="s">
        <v>453</v>
      </c>
      <c r="G19" s="331" t="s">
        <v>453</v>
      </c>
      <c r="H19" s="331" t="s">
        <v>453</v>
      </c>
      <c r="I19" s="331" t="s">
        <v>453</v>
      </c>
    </row>
    <row r="20" spans="1:9" x14ac:dyDescent="0.2">
      <c r="A20" s="271" t="s">
        <v>52</v>
      </c>
      <c r="B20" s="339" t="s">
        <v>53</v>
      </c>
      <c r="C20" s="273" t="s">
        <v>54</v>
      </c>
      <c r="D20" s="331" t="str">
        <f t="shared" si="0"/>
        <v>-</v>
      </c>
      <c r="E20" s="331">
        <v>0</v>
      </c>
      <c r="F20" s="331">
        <v>0</v>
      </c>
      <c r="G20" s="331" t="s">
        <v>453</v>
      </c>
      <c r="H20" s="331">
        <v>0</v>
      </c>
      <c r="I20" s="331" t="s">
        <v>453</v>
      </c>
    </row>
    <row r="21" spans="1:9" x14ac:dyDescent="0.2">
      <c r="A21" s="271" t="s">
        <v>55</v>
      </c>
      <c r="B21" s="339" t="s">
        <v>56</v>
      </c>
      <c r="C21" s="273" t="s">
        <v>57</v>
      </c>
      <c r="D21" s="331">
        <f t="shared" si="0"/>
        <v>0.16</v>
      </c>
      <c r="E21" s="331" t="s">
        <v>453</v>
      </c>
      <c r="F21" s="331" t="s">
        <v>453</v>
      </c>
      <c r="G21" s="331" t="s">
        <v>453</v>
      </c>
      <c r="H21" s="331">
        <v>0</v>
      </c>
      <c r="I21" s="331">
        <v>0.16</v>
      </c>
    </row>
    <row r="22" spans="1:9" x14ac:dyDescent="0.2">
      <c r="A22" s="271" t="s">
        <v>447</v>
      </c>
      <c r="B22" s="339" t="s">
        <v>448</v>
      </c>
      <c r="C22" s="273" t="s">
        <v>449</v>
      </c>
      <c r="D22" s="331" t="str">
        <f t="shared" si="0"/>
        <v>-</v>
      </c>
      <c r="E22" s="331" t="s">
        <v>453</v>
      </c>
      <c r="F22" s="331" t="s">
        <v>453</v>
      </c>
      <c r="G22" s="331" t="s">
        <v>453</v>
      </c>
      <c r="H22" s="331" t="s">
        <v>453</v>
      </c>
      <c r="I22" s="331" t="s">
        <v>453</v>
      </c>
    </row>
    <row r="23" spans="1:9" x14ac:dyDescent="0.2">
      <c r="A23" s="271" t="s">
        <v>58</v>
      </c>
      <c r="B23" s="339" t="s">
        <v>59</v>
      </c>
      <c r="C23" s="273" t="s">
        <v>60</v>
      </c>
      <c r="D23" s="331" t="str">
        <f t="shared" si="0"/>
        <v>-</v>
      </c>
      <c r="E23" s="331">
        <v>0</v>
      </c>
      <c r="F23" s="331" t="s">
        <v>453</v>
      </c>
      <c r="G23" s="331" t="s">
        <v>453</v>
      </c>
      <c r="H23" s="331">
        <v>0.33</v>
      </c>
      <c r="I23" s="331" t="s">
        <v>453</v>
      </c>
    </row>
    <row r="24" spans="1:9" x14ac:dyDescent="0.2">
      <c r="A24" s="271" t="s">
        <v>61</v>
      </c>
      <c r="B24" s="339" t="s">
        <v>62</v>
      </c>
      <c r="C24" s="273" t="s">
        <v>63</v>
      </c>
      <c r="D24" s="331" t="str">
        <f t="shared" si="0"/>
        <v>-</v>
      </c>
      <c r="E24" s="331" t="s">
        <v>453</v>
      </c>
      <c r="F24" s="331">
        <v>0.17</v>
      </c>
      <c r="G24" s="331" t="s">
        <v>453</v>
      </c>
      <c r="H24" s="331" t="s">
        <v>453</v>
      </c>
      <c r="I24" s="331" t="s">
        <v>453</v>
      </c>
    </row>
    <row r="25" spans="1:9" x14ac:dyDescent="0.2">
      <c r="A25" s="271" t="s">
        <v>64</v>
      </c>
      <c r="B25" s="339" t="s">
        <v>65</v>
      </c>
      <c r="C25" s="273" t="s">
        <v>66</v>
      </c>
      <c r="D25" s="331" t="str">
        <f t="shared" si="0"/>
        <v>-</v>
      </c>
      <c r="E25" s="331" t="s">
        <v>453</v>
      </c>
      <c r="F25" s="331" t="s">
        <v>453</v>
      </c>
      <c r="G25" s="331" t="s">
        <v>453</v>
      </c>
      <c r="H25" s="331" t="s">
        <v>453</v>
      </c>
      <c r="I25" s="331" t="s">
        <v>453</v>
      </c>
    </row>
    <row r="26" spans="1:9" x14ac:dyDescent="0.2">
      <c r="A26" s="271" t="s">
        <v>67</v>
      </c>
      <c r="B26" s="339" t="s">
        <v>68</v>
      </c>
      <c r="C26" s="273" t="s">
        <v>69</v>
      </c>
      <c r="D26" s="331">
        <f t="shared" si="0"/>
        <v>0.15</v>
      </c>
      <c r="E26" s="331" t="s">
        <v>453</v>
      </c>
      <c r="F26" s="331">
        <v>0.12</v>
      </c>
      <c r="G26" s="331">
        <v>0.11</v>
      </c>
      <c r="H26" s="331">
        <v>0.17</v>
      </c>
      <c r="I26" s="331">
        <v>0.15</v>
      </c>
    </row>
    <row r="27" spans="1:9" x14ac:dyDescent="0.2">
      <c r="A27" s="271" t="s">
        <v>70</v>
      </c>
      <c r="B27" s="339" t="s">
        <v>71</v>
      </c>
      <c r="C27" s="273" t="s">
        <v>72</v>
      </c>
      <c r="D27" s="331" t="str">
        <f t="shared" si="0"/>
        <v>-</v>
      </c>
      <c r="E27" s="331" t="s">
        <v>453</v>
      </c>
      <c r="F27" s="331">
        <v>0</v>
      </c>
      <c r="G27" s="331" t="s">
        <v>453</v>
      </c>
      <c r="H27" s="331" t="s">
        <v>453</v>
      </c>
      <c r="I27" s="331" t="s">
        <v>453</v>
      </c>
    </row>
    <row r="28" spans="1:9" x14ac:dyDescent="0.2">
      <c r="A28" s="271" t="s">
        <v>73</v>
      </c>
      <c r="B28" s="339" t="s">
        <v>74</v>
      </c>
      <c r="C28" s="273" t="s">
        <v>75</v>
      </c>
      <c r="D28" s="331" t="str">
        <f t="shared" si="0"/>
        <v>-</v>
      </c>
      <c r="E28" s="331">
        <v>0</v>
      </c>
      <c r="F28" s="331">
        <v>0</v>
      </c>
      <c r="G28" s="331" t="s">
        <v>453</v>
      </c>
      <c r="H28" s="331" t="s">
        <v>453</v>
      </c>
      <c r="I28" s="331" t="s">
        <v>453</v>
      </c>
    </row>
    <row r="29" spans="1:9" x14ac:dyDescent="0.2">
      <c r="A29" s="271" t="s">
        <v>76</v>
      </c>
      <c r="B29" s="339" t="s">
        <v>77</v>
      </c>
      <c r="C29" s="273" t="s">
        <v>78</v>
      </c>
      <c r="D29" s="331">
        <f t="shared" si="0"/>
        <v>0.17</v>
      </c>
      <c r="E29" s="331" t="s">
        <v>453</v>
      </c>
      <c r="F29" s="331" t="s">
        <v>453</v>
      </c>
      <c r="G29" s="331" t="s">
        <v>453</v>
      </c>
      <c r="H29" s="331" t="s">
        <v>453</v>
      </c>
      <c r="I29" s="331">
        <v>0.17</v>
      </c>
    </row>
    <row r="30" spans="1:9" x14ac:dyDescent="0.2">
      <c r="A30" s="271" t="s">
        <v>79</v>
      </c>
      <c r="B30" s="339" t="s">
        <v>80</v>
      </c>
      <c r="C30" s="273" t="s">
        <v>81</v>
      </c>
      <c r="D30" s="331">
        <f t="shared" si="0"/>
        <v>0</v>
      </c>
      <c r="E30" s="331">
        <v>0</v>
      </c>
      <c r="F30" s="331" t="s">
        <v>453</v>
      </c>
      <c r="G30" s="331" t="s">
        <v>453</v>
      </c>
      <c r="H30" s="331" t="s">
        <v>453</v>
      </c>
      <c r="I30" s="331">
        <v>0</v>
      </c>
    </row>
    <row r="31" spans="1:9" x14ac:dyDescent="0.2">
      <c r="A31" s="271" t="s">
        <v>82</v>
      </c>
      <c r="B31" s="339" t="s">
        <v>83</v>
      </c>
      <c r="C31" s="273" t="s">
        <v>84</v>
      </c>
      <c r="D31" s="331" t="str">
        <f t="shared" si="0"/>
        <v>-</v>
      </c>
      <c r="E31" s="331" t="s">
        <v>453</v>
      </c>
      <c r="F31" s="331">
        <v>0</v>
      </c>
      <c r="G31" s="331" t="s">
        <v>453</v>
      </c>
      <c r="H31" s="331" t="s">
        <v>453</v>
      </c>
      <c r="I31" s="331" t="s">
        <v>453</v>
      </c>
    </row>
    <row r="32" spans="1:9" x14ac:dyDescent="0.2">
      <c r="A32" s="271" t="s">
        <v>85</v>
      </c>
      <c r="B32" s="339" t="s">
        <v>86</v>
      </c>
      <c r="C32" s="273" t="s">
        <v>87</v>
      </c>
      <c r="D32" s="331" t="str">
        <f t="shared" si="0"/>
        <v>-</v>
      </c>
      <c r="E32" s="331" t="s">
        <v>453</v>
      </c>
      <c r="F32" s="331" t="s">
        <v>453</v>
      </c>
      <c r="G32" s="331" t="s">
        <v>453</v>
      </c>
      <c r="H32" s="331" t="s">
        <v>453</v>
      </c>
      <c r="I32" s="331" t="s">
        <v>453</v>
      </c>
    </row>
    <row r="33" spans="1:9" x14ac:dyDescent="0.2">
      <c r="A33" s="271" t="s">
        <v>88</v>
      </c>
      <c r="B33" s="339" t="s">
        <v>89</v>
      </c>
      <c r="C33" s="273" t="s">
        <v>90</v>
      </c>
      <c r="D33" s="331" t="str">
        <f t="shared" si="0"/>
        <v>-</v>
      </c>
      <c r="E33" s="331" t="s">
        <v>453</v>
      </c>
      <c r="F33" s="331" t="s">
        <v>453</v>
      </c>
      <c r="G33" s="331" t="s">
        <v>453</v>
      </c>
      <c r="H33" s="331" t="s">
        <v>453</v>
      </c>
      <c r="I33" s="331" t="s">
        <v>453</v>
      </c>
    </row>
    <row r="34" spans="1:9" x14ac:dyDescent="0.2">
      <c r="A34" s="271" t="s">
        <v>91</v>
      </c>
      <c r="B34" s="339" t="s">
        <v>92</v>
      </c>
      <c r="C34" s="273" t="s">
        <v>93</v>
      </c>
      <c r="D34" s="331" t="str">
        <f t="shared" si="0"/>
        <v>-</v>
      </c>
      <c r="E34" s="331" t="s">
        <v>453</v>
      </c>
      <c r="F34" s="331" t="s">
        <v>453</v>
      </c>
      <c r="G34" s="331" t="s">
        <v>453</v>
      </c>
      <c r="H34" s="331" t="s">
        <v>453</v>
      </c>
      <c r="I34" s="331" t="s">
        <v>453</v>
      </c>
    </row>
    <row r="35" spans="1:9" x14ac:dyDescent="0.2">
      <c r="A35" s="271" t="s">
        <v>94</v>
      </c>
      <c r="B35" s="339" t="s">
        <v>95</v>
      </c>
      <c r="C35" s="273" t="s">
        <v>96</v>
      </c>
      <c r="D35" s="331" t="str">
        <f t="shared" si="0"/>
        <v>-</v>
      </c>
      <c r="E35" s="331" t="s">
        <v>453</v>
      </c>
      <c r="F35" s="331" t="s">
        <v>453</v>
      </c>
      <c r="G35" s="331">
        <v>0.19</v>
      </c>
      <c r="H35" s="331" t="s">
        <v>453</v>
      </c>
      <c r="I35" s="331" t="s">
        <v>453</v>
      </c>
    </row>
    <row r="36" spans="1:9" x14ac:dyDescent="0.2">
      <c r="A36" s="271" t="s">
        <v>97</v>
      </c>
      <c r="B36" s="339" t="s">
        <v>98</v>
      </c>
      <c r="C36" s="273" t="s">
        <v>99</v>
      </c>
      <c r="D36" s="331" t="str">
        <f t="shared" si="0"/>
        <v>-</v>
      </c>
      <c r="E36" s="331" t="s">
        <v>453</v>
      </c>
      <c r="F36" s="331">
        <v>0.23</v>
      </c>
      <c r="G36" s="331" t="s">
        <v>453</v>
      </c>
      <c r="H36" s="331" t="s">
        <v>453</v>
      </c>
      <c r="I36" s="331" t="s">
        <v>453</v>
      </c>
    </row>
    <row r="37" spans="1:9" x14ac:dyDescent="0.2">
      <c r="A37" s="271" t="s">
        <v>100</v>
      </c>
      <c r="B37" s="339" t="s">
        <v>101</v>
      </c>
      <c r="C37" s="273" t="s">
        <v>102</v>
      </c>
      <c r="D37" s="331" t="str">
        <f t="shared" si="0"/>
        <v>-</v>
      </c>
      <c r="E37" s="331" t="s">
        <v>453</v>
      </c>
      <c r="F37" s="331" t="s">
        <v>453</v>
      </c>
      <c r="G37" s="331" t="s">
        <v>453</v>
      </c>
      <c r="H37" s="331" t="s">
        <v>453</v>
      </c>
      <c r="I37" s="331" t="s">
        <v>453</v>
      </c>
    </row>
    <row r="38" spans="1:9" x14ac:dyDescent="0.2">
      <c r="A38" s="271" t="s">
        <v>103</v>
      </c>
      <c r="B38" s="339" t="s">
        <v>104</v>
      </c>
      <c r="C38" s="273" t="s">
        <v>105</v>
      </c>
      <c r="D38" s="331" t="str">
        <f t="shared" si="0"/>
        <v>-</v>
      </c>
      <c r="E38" s="331" t="s">
        <v>453</v>
      </c>
      <c r="F38" s="331" t="s">
        <v>453</v>
      </c>
      <c r="G38" s="331" t="s">
        <v>453</v>
      </c>
      <c r="H38" s="331" t="s">
        <v>453</v>
      </c>
      <c r="I38" s="331" t="s">
        <v>453</v>
      </c>
    </row>
    <row r="39" spans="1:9" x14ac:dyDescent="0.2">
      <c r="A39" s="271" t="s">
        <v>106</v>
      </c>
      <c r="B39" s="339" t="s">
        <v>107</v>
      </c>
      <c r="C39" s="273" t="s">
        <v>108</v>
      </c>
      <c r="D39" s="331">
        <f t="shared" si="0"/>
        <v>0</v>
      </c>
      <c r="E39" s="331">
        <v>0</v>
      </c>
      <c r="F39" s="331" t="s">
        <v>453</v>
      </c>
      <c r="G39" s="331" t="s">
        <v>453</v>
      </c>
      <c r="H39" s="331">
        <v>0</v>
      </c>
      <c r="I39" s="331">
        <v>0</v>
      </c>
    </row>
    <row r="40" spans="1:9" x14ac:dyDescent="0.2">
      <c r="A40" s="271" t="s">
        <v>109</v>
      </c>
      <c r="B40" s="339" t="s">
        <v>110</v>
      </c>
      <c r="C40" s="273" t="s">
        <v>111</v>
      </c>
      <c r="D40" s="331" t="str">
        <f t="shared" si="0"/>
        <v>-</v>
      </c>
      <c r="E40" s="331" t="s">
        <v>453</v>
      </c>
      <c r="F40" s="331" t="s">
        <v>453</v>
      </c>
      <c r="G40" s="331">
        <v>0</v>
      </c>
      <c r="H40" s="331">
        <v>0</v>
      </c>
      <c r="I40" s="331" t="s">
        <v>453</v>
      </c>
    </row>
    <row r="41" spans="1:9" x14ac:dyDescent="0.2">
      <c r="A41" s="271" t="s">
        <v>112</v>
      </c>
      <c r="B41" s="339" t="s">
        <v>113</v>
      </c>
      <c r="C41" s="273" t="s">
        <v>114</v>
      </c>
      <c r="D41" s="331" t="str">
        <f t="shared" si="0"/>
        <v>-</v>
      </c>
      <c r="E41" s="331" t="s">
        <v>453</v>
      </c>
      <c r="F41" s="331" t="s">
        <v>453</v>
      </c>
      <c r="G41" s="331" t="s">
        <v>453</v>
      </c>
      <c r="H41" s="331">
        <v>0</v>
      </c>
      <c r="I41" s="331" t="s">
        <v>453</v>
      </c>
    </row>
    <row r="42" spans="1:9" x14ac:dyDescent="0.2">
      <c r="A42" s="271" t="s">
        <v>115</v>
      </c>
      <c r="B42" s="339" t="s">
        <v>116</v>
      </c>
      <c r="C42" s="273" t="s">
        <v>117</v>
      </c>
      <c r="D42" s="331" t="str">
        <f t="shared" si="0"/>
        <v>-</v>
      </c>
      <c r="E42" s="331">
        <v>0</v>
      </c>
      <c r="F42" s="331" t="s">
        <v>453</v>
      </c>
      <c r="G42" s="331" t="s">
        <v>453</v>
      </c>
      <c r="H42" s="331" t="s">
        <v>453</v>
      </c>
      <c r="I42" s="331" t="s">
        <v>453</v>
      </c>
    </row>
    <row r="43" spans="1:9" x14ac:dyDescent="0.2">
      <c r="A43" s="271" t="s">
        <v>118</v>
      </c>
      <c r="B43" s="339" t="s">
        <v>119</v>
      </c>
      <c r="C43" s="273" t="s">
        <v>120</v>
      </c>
      <c r="D43" s="331">
        <f t="shared" si="0"/>
        <v>0</v>
      </c>
      <c r="E43" s="331" t="s">
        <v>453</v>
      </c>
      <c r="F43" s="331" t="s">
        <v>453</v>
      </c>
      <c r="G43" s="331" t="s">
        <v>453</v>
      </c>
      <c r="H43" s="331" t="s">
        <v>453</v>
      </c>
      <c r="I43" s="331">
        <v>0</v>
      </c>
    </row>
    <row r="44" spans="1:9" x14ac:dyDescent="0.2">
      <c r="A44" s="271" t="s">
        <v>121</v>
      </c>
      <c r="B44" s="339" t="s">
        <v>122</v>
      </c>
      <c r="C44" s="273" t="s">
        <v>123</v>
      </c>
      <c r="D44" s="331" t="str">
        <f t="shared" si="0"/>
        <v>-</v>
      </c>
      <c r="E44" s="331">
        <v>0</v>
      </c>
      <c r="F44" s="331">
        <v>0</v>
      </c>
      <c r="G44" s="331" t="s">
        <v>453</v>
      </c>
      <c r="H44" s="331" t="s">
        <v>453</v>
      </c>
      <c r="I44" s="331" t="s">
        <v>453</v>
      </c>
    </row>
    <row r="45" spans="1:9" x14ac:dyDescent="0.2">
      <c r="A45" s="271" t="s">
        <v>124</v>
      </c>
      <c r="B45" s="339" t="s">
        <v>125</v>
      </c>
      <c r="C45" s="273" t="s">
        <v>126</v>
      </c>
      <c r="D45" s="331" t="str">
        <f t="shared" si="0"/>
        <v>-</v>
      </c>
      <c r="E45" s="331" t="s">
        <v>453</v>
      </c>
      <c r="F45" s="331" t="s">
        <v>453</v>
      </c>
      <c r="G45" s="331" t="s">
        <v>453</v>
      </c>
      <c r="H45" s="331" t="s">
        <v>453</v>
      </c>
      <c r="I45" s="331" t="s">
        <v>453</v>
      </c>
    </row>
    <row r="46" spans="1:9" x14ac:dyDescent="0.2">
      <c r="A46" s="271" t="s">
        <v>127</v>
      </c>
      <c r="B46" s="339" t="s">
        <v>128</v>
      </c>
      <c r="C46" s="273" t="s">
        <v>129</v>
      </c>
      <c r="D46" s="331" t="str">
        <f t="shared" si="0"/>
        <v>-</v>
      </c>
      <c r="E46" s="331" t="s">
        <v>453</v>
      </c>
      <c r="F46" s="331" t="s">
        <v>453</v>
      </c>
      <c r="G46" s="331" t="s">
        <v>453</v>
      </c>
      <c r="H46" s="331" t="s">
        <v>453</v>
      </c>
      <c r="I46" s="331" t="s">
        <v>453</v>
      </c>
    </row>
    <row r="47" spans="1:9" x14ac:dyDescent="0.2">
      <c r="A47" s="271" t="s">
        <v>130</v>
      </c>
      <c r="B47" s="339" t="s">
        <v>131</v>
      </c>
      <c r="C47" s="273" t="s">
        <v>132</v>
      </c>
      <c r="D47" s="331" t="str">
        <f t="shared" si="0"/>
        <v>-</v>
      </c>
      <c r="E47" s="331" t="s">
        <v>453</v>
      </c>
      <c r="F47" s="331" t="s">
        <v>453</v>
      </c>
      <c r="G47" s="331" t="s">
        <v>453</v>
      </c>
      <c r="H47" s="331" t="s">
        <v>453</v>
      </c>
      <c r="I47" s="331" t="s">
        <v>453</v>
      </c>
    </row>
    <row r="48" spans="1:9" x14ac:dyDescent="0.2">
      <c r="A48" s="271" t="s">
        <v>133</v>
      </c>
      <c r="B48" s="339" t="s">
        <v>134</v>
      </c>
      <c r="C48" s="273" t="s">
        <v>135</v>
      </c>
      <c r="D48" s="331" t="str">
        <f t="shared" si="0"/>
        <v>-</v>
      </c>
      <c r="E48" s="331" t="s">
        <v>453</v>
      </c>
      <c r="F48" s="331" t="s">
        <v>453</v>
      </c>
      <c r="G48" s="331" t="s">
        <v>453</v>
      </c>
      <c r="H48" s="331">
        <v>0.2</v>
      </c>
      <c r="I48" s="331" t="s">
        <v>453</v>
      </c>
    </row>
    <row r="49" spans="1:9" x14ac:dyDescent="0.2">
      <c r="A49" s="271" t="s">
        <v>136</v>
      </c>
      <c r="B49" s="339" t="s">
        <v>137</v>
      </c>
      <c r="C49" s="273" t="s">
        <v>138</v>
      </c>
      <c r="D49" s="331" t="str">
        <f t="shared" si="0"/>
        <v>-</v>
      </c>
      <c r="E49" s="331">
        <v>0</v>
      </c>
      <c r="F49" s="331" t="s">
        <v>453</v>
      </c>
      <c r="G49" s="331" t="s">
        <v>453</v>
      </c>
      <c r="H49" s="331">
        <v>0</v>
      </c>
      <c r="I49" s="331" t="s">
        <v>453</v>
      </c>
    </row>
    <row r="50" spans="1:9" x14ac:dyDescent="0.2">
      <c r="A50" s="271" t="s">
        <v>139</v>
      </c>
      <c r="B50" s="339" t="s">
        <v>140</v>
      </c>
      <c r="C50" s="273" t="s">
        <v>828</v>
      </c>
      <c r="D50" s="331" t="s">
        <v>453</v>
      </c>
      <c r="E50" s="331" t="s">
        <v>453</v>
      </c>
      <c r="F50" s="331" t="s">
        <v>453</v>
      </c>
      <c r="G50" s="331" t="s">
        <v>453</v>
      </c>
      <c r="H50" s="331" t="s">
        <v>453</v>
      </c>
      <c r="I50" s="331" t="e">
        <v>#N/A</v>
      </c>
    </row>
    <row r="51" spans="1:9" x14ac:dyDescent="0.2">
      <c r="A51" s="271" t="s">
        <v>142</v>
      </c>
      <c r="B51" s="339" t="s">
        <v>143</v>
      </c>
      <c r="C51" s="273" t="s">
        <v>144</v>
      </c>
      <c r="D51" s="331" t="str">
        <f t="shared" si="0"/>
        <v>-</v>
      </c>
      <c r="E51" s="331" t="s">
        <v>453</v>
      </c>
      <c r="F51" s="331" t="s">
        <v>453</v>
      </c>
      <c r="G51" s="331">
        <v>0.43</v>
      </c>
      <c r="H51" s="331" t="s">
        <v>453</v>
      </c>
      <c r="I51" s="331" t="s">
        <v>453</v>
      </c>
    </row>
    <row r="52" spans="1:9" x14ac:dyDescent="0.2">
      <c r="A52" s="271" t="s">
        <v>145</v>
      </c>
      <c r="B52" s="339" t="s">
        <v>146</v>
      </c>
      <c r="C52" s="273" t="s">
        <v>147</v>
      </c>
      <c r="D52" s="331" t="str">
        <f t="shared" si="0"/>
        <v>-</v>
      </c>
      <c r="E52" s="331" t="s">
        <v>453</v>
      </c>
      <c r="F52" s="331" t="s">
        <v>453</v>
      </c>
      <c r="G52" s="331" t="s">
        <v>453</v>
      </c>
      <c r="H52" s="331" t="s">
        <v>453</v>
      </c>
      <c r="I52" s="331" t="s">
        <v>453</v>
      </c>
    </row>
    <row r="53" spans="1:9" x14ac:dyDescent="0.2">
      <c r="A53" s="271" t="s">
        <v>148</v>
      </c>
      <c r="B53" s="339" t="s">
        <v>149</v>
      </c>
      <c r="C53" s="273" t="s">
        <v>150</v>
      </c>
      <c r="D53" s="331">
        <f t="shared" si="0"/>
        <v>0.19</v>
      </c>
      <c r="E53" s="331" t="s">
        <v>453</v>
      </c>
      <c r="F53" s="331">
        <v>0</v>
      </c>
      <c r="G53" s="331" t="s">
        <v>453</v>
      </c>
      <c r="H53" s="331" t="s">
        <v>453</v>
      </c>
      <c r="I53" s="331">
        <v>0.19</v>
      </c>
    </row>
    <row r="54" spans="1:9" x14ac:dyDescent="0.2">
      <c r="A54" s="271" t="s">
        <v>151</v>
      </c>
      <c r="B54" s="339" t="s">
        <v>152</v>
      </c>
      <c r="C54" s="273" t="s">
        <v>153</v>
      </c>
      <c r="D54" s="331" t="str">
        <f t="shared" si="0"/>
        <v>-</v>
      </c>
      <c r="E54" s="331" t="s">
        <v>453</v>
      </c>
      <c r="F54" s="331" t="s">
        <v>453</v>
      </c>
      <c r="G54" s="331" t="s">
        <v>453</v>
      </c>
      <c r="H54" s="331" t="s">
        <v>453</v>
      </c>
      <c r="I54" s="331" t="s">
        <v>453</v>
      </c>
    </row>
    <row r="55" spans="1:9" x14ac:dyDescent="0.2">
      <c r="A55" s="271" t="s">
        <v>154</v>
      </c>
      <c r="B55" s="339" t="s">
        <v>155</v>
      </c>
      <c r="C55" s="273" t="s">
        <v>156</v>
      </c>
      <c r="D55" s="331" t="str">
        <f t="shared" si="0"/>
        <v>-</v>
      </c>
      <c r="E55" s="331" t="s">
        <v>453</v>
      </c>
      <c r="F55" s="331">
        <v>0.15</v>
      </c>
      <c r="G55" s="331">
        <v>0.21</v>
      </c>
      <c r="H55" s="331" t="s">
        <v>453</v>
      </c>
      <c r="I55" s="331" t="s">
        <v>453</v>
      </c>
    </row>
    <row r="56" spans="1:9" x14ac:dyDescent="0.2">
      <c r="A56" s="271" t="s">
        <v>450</v>
      </c>
      <c r="B56" s="339" t="s">
        <v>451</v>
      </c>
      <c r="C56" s="273" t="s">
        <v>452</v>
      </c>
      <c r="D56" s="331" t="str">
        <f t="shared" si="0"/>
        <v>-</v>
      </c>
      <c r="E56" s="331" t="s">
        <v>453</v>
      </c>
      <c r="F56" s="331" t="s">
        <v>453</v>
      </c>
      <c r="G56" s="331" t="s">
        <v>453</v>
      </c>
      <c r="H56" s="331" t="s">
        <v>453</v>
      </c>
      <c r="I56" s="331" t="s">
        <v>453</v>
      </c>
    </row>
    <row r="57" spans="1:9" x14ac:dyDescent="0.2">
      <c r="A57" s="271" t="s">
        <v>157</v>
      </c>
      <c r="B57" s="339" t="s">
        <v>158</v>
      </c>
      <c r="C57" s="273" t="s">
        <v>159</v>
      </c>
      <c r="D57" s="331" t="str">
        <f t="shared" si="0"/>
        <v>-</v>
      </c>
      <c r="E57" s="331" t="s">
        <v>453</v>
      </c>
      <c r="F57" s="331" t="s">
        <v>453</v>
      </c>
      <c r="G57" s="331" t="s">
        <v>453</v>
      </c>
      <c r="H57" s="331">
        <v>0.17</v>
      </c>
      <c r="I57" s="331" t="s">
        <v>453</v>
      </c>
    </row>
    <row r="58" spans="1:9" x14ac:dyDescent="0.2">
      <c r="A58" s="271" t="s">
        <v>160</v>
      </c>
      <c r="B58" s="339" t="s">
        <v>161</v>
      </c>
      <c r="C58" s="273" t="s">
        <v>162</v>
      </c>
      <c r="D58" s="331" t="str">
        <f t="shared" si="0"/>
        <v>-</v>
      </c>
      <c r="E58" s="331" t="s">
        <v>453</v>
      </c>
      <c r="F58" s="331">
        <v>0</v>
      </c>
      <c r="G58" s="331" t="s">
        <v>453</v>
      </c>
      <c r="H58" s="331" t="s">
        <v>453</v>
      </c>
      <c r="I58" s="331" t="s">
        <v>453</v>
      </c>
    </row>
    <row r="59" spans="1:9" x14ac:dyDescent="0.2">
      <c r="A59" s="271" t="s">
        <v>163</v>
      </c>
      <c r="B59" s="339" t="s">
        <v>164</v>
      </c>
      <c r="C59" s="273" t="s">
        <v>165</v>
      </c>
      <c r="D59" s="331" t="str">
        <f t="shared" si="0"/>
        <v>-</v>
      </c>
      <c r="E59" s="331" t="s">
        <v>453</v>
      </c>
      <c r="F59" s="331" t="s">
        <v>453</v>
      </c>
      <c r="G59" s="331">
        <v>0</v>
      </c>
      <c r="H59" s="331" t="s">
        <v>453</v>
      </c>
      <c r="I59" s="331" t="s">
        <v>453</v>
      </c>
    </row>
    <row r="60" spans="1:9" x14ac:dyDescent="0.2">
      <c r="A60" s="271" t="s">
        <v>166</v>
      </c>
      <c r="B60" s="339" t="s">
        <v>167</v>
      </c>
      <c r="C60" s="273" t="s">
        <v>168</v>
      </c>
      <c r="D60" s="331">
        <f t="shared" si="0"/>
        <v>0.19</v>
      </c>
      <c r="E60" s="331" t="s">
        <v>453</v>
      </c>
      <c r="F60" s="331" t="s">
        <v>453</v>
      </c>
      <c r="G60" s="331" t="s">
        <v>453</v>
      </c>
      <c r="H60" s="331">
        <v>0.28999999999999998</v>
      </c>
      <c r="I60" s="331">
        <v>0.19</v>
      </c>
    </row>
    <row r="61" spans="1:9" x14ac:dyDescent="0.2">
      <c r="A61" s="271" t="s">
        <v>169</v>
      </c>
      <c r="B61" s="339" t="s">
        <v>170</v>
      </c>
      <c r="C61" s="273" t="s">
        <v>171</v>
      </c>
      <c r="D61" s="331" t="str">
        <f t="shared" si="0"/>
        <v>-</v>
      </c>
      <c r="E61" s="331" t="s">
        <v>453</v>
      </c>
      <c r="F61" s="331">
        <v>0.35</v>
      </c>
      <c r="G61" s="331" t="s">
        <v>453</v>
      </c>
      <c r="H61" s="331" t="s">
        <v>453</v>
      </c>
      <c r="I61" s="331" t="s">
        <v>453</v>
      </c>
    </row>
    <row r="62" spans="1:9" x14ac:dyDescent="0.2">
      <c r="A62" s="271" t="s">
        <v>172</v>
      </c>
      <c r="B62" s="339" t="s">
        <v>173</v>
      </c>
      <c r="C62" s="273" t="s">
        <v>174</v>
      </c>
      <c r="D62" s="331">
        <f t="shared" si="0"/>
        <v>0.15</v>
      </c>
      <c r="E62" s="331">
        <v>0.1</v>
      </c>
      <c r="F62" s="331">
        <v>0.06</v>
      </c>
      <c r="G62" s="331">
        <v>0.11</v>
      </c>
      <c r="H62" s="331">
        <v>0.22</v>
      </c>
      <c r="I62" s="331">
        <v>0.15</v>
      </c>
    </row>
    <row r="63" spans="1:9" x14ac:dyDescent="0.2">
      <c r="A63" s="271" t="s">
        <v>175</v>
      </c>
      <c r="B63" s="339" t="s">
        <v>176</v>
      </c>
      <c r="C63" s="273" t="s">
        <v>177</v>
      </c>
      <c r="D63" s="331">
        <f t="shared" si="0"/>
        <v>0.28999999999999998</v>
      </c>
      <c r="E63" s="331" t="s">
        <v>453</v>
      </c>
      <c r="F63" s="331" t="s">
        <v>453</v>
      </c>
      <c r="G63" s="331" t="s">
        <v>453</v>
      </c>
      <c r="H63" s="331" t="s">
        <v>453</v>
      </c>
      <c r="I63" s="331">
        <v>0.28999999999999998</v>
      </c>
    </row>
    <row r="64" spans="1:9" x14ac:dyDescent="0.2">
      <c r="A64" s="271" t="s">
        <v>178</v>
      </c>
      <c r="B64" s="339" t="s">
        <v>179</v>
      </c>
      <c r="C64" s="273" t="s">
        <v>180</v>
      </c>
      <c r="D64" s="331">
        <f t="shared" si="0"/>
        <v>0.23</v>
      </c>
      <c r="E64" s="331" t="s">
        <v>453</v>
      </c>
      <c r="F64" s="331" t="s">
        <v>453</v>
      </c>
      <c r="G64" s="331" t="s">
        <v>453</v>
      </c>
      <c r="H64" s="331" t="s">
        <v>453</v>
      </c>
      <c r="I64" s="331">
        <v>0.23</v>
      </c>
    </row>
    <row r="65" spans="1:9" x14ac:dyDescent="0.2">
      <c r="A65" s="271" t="s">
        <v>181</v>
      </c>
      <c r="B65" s="339" t="s">
        <v>182</v>
      </c>
      <c r="C65" s="273" t="s">
        <v>183</v>
      </c>
      <c r="D65" s="331" t="str">
        <f t="shared" si="0"/>
        <v>-</v>
      </c>
      <c r="E65" s="331">
        <v>0.19</v>
      </c>
      <c r="F65" s="331">
        <v>0.18</v>
      </c>
      <c r="G65" s="331" t="s">
        <v>453</v>
      </c>
      <c r="H65" s="331" t="s">
        <v>453</v>
      </c>
      <c r="I65" s="331" t="s">
        <v>453</v>
      </c>
    </row>
    <row r="66" spans="1:9" x14ac:dyDescent="0.2">
      <c r="A66" s="271" t="s">
        <v>184</v>
      </c>
      <c r="B66" s="339" t="s">
        <v>185</v>
      </c>
      <c r="C66" s="273" t="s">
        <v>186</v>
      </c>
      <c r="D66" s="331">
        <f t="shared" si="0"/>
        <v>0.26</v>
      </c>
      <c r="E66" s="331" t="s">
        <v>453</v>
      </c>
      <c r="F66" s="331">
        <v>0.18</v>
      </c>
      <c r="G66" s="331" t="s">
        <v>453</v>
      </c>
      <c r="H66" s="331" t="s">
        <v>453</v>
      </c>
      <c r="I66" s="331">
        <v>0.26</v>
      </c>
    </row>
    <row r="67" spans="1:9" x14ac:dyDescent="0.2">
      <c r="A67" s="271" t="s">
        <v>187</v>
      </c>
      <c r="B67" s="339" t="s">
        <v>188</v>
      </c>
      <c r="C67" s="273" t="s">
        <v>189</v>
      </c>
      <c r="D67" s="331" t="str">
        <f t="shared" si="0"/>
        <v>-</v>
      </c>
      <c r="E67" s="331" t="s">
        <v>453</v>
      </c>
      <c r="F67" s="331" t="s">
        <v>453</v>
      </c>
      <c r="G67" s="331" t="s">
        <v>453</v>
      </c>
      <c r="H67" s="331" t="s">
        <v>453</v>
      </c>
      <c r="I67" s="331" t="s">
        <v>453</v>
      </c>
    </row>
    <row r="68" spans="1:9" x14ac:dyDescent="0.2">
      <c r="A68" s="271" t="s">
        <v>190</v>
      </c>
      <c r="B68" s="339" t="s">
        <v>191</v>
      </c>
      <c r="C68" s="273" t="s">
        <v>192</v>
      </c>
      <c r="D68" s="331" t="str">
        <f t="shared" si="0"/>
        <v>-</v>
      </c>
      <c r="E68" s="331" t="s">
        <v>453</v>
      </c>
      <c r="F68" s="331" t="s">
        <v>453</v>
      </c>
      <c r="G68" s="331">
        <v>0.24</v>
      </c>
      <c r="H68" s="331">
        <v>0.27</v>
      </c>
      <c r="I68" s="331" t="s">
        <v>453</v>
      </c>
    </row>
    <row r="69" spans="1:9" x14ac:dyDescent="0.2">
      <c r="A69" s="271" t="s">
        <v>193</v>
      </c>
      <c r="B69" s="339" t="s">
        <v>194</v>
      </c>
      <c r="C69" s="273" t="s">
        <v>195</v>
      </c>
      <c r="D69" s="331" t="str">
        <f t="shared" ref="D69:D132" si="1">I69</f>
        <v>-</v>
      </c>
      <c r="E69" s="331" t="s">
        <v>453</v>
      </c>
      <c r="F69" s="331" t="s">
        <v>453</v>
      </c>
      <c r="G69" s="331" t="s">
        <v>453</v>
      </c>
      <c r="H69" s="331" t="s">
        <v>453</v>
      </c>
      <c r="I69" s="331" t="s">
        <v>453</v>
      </c>
    </row>
    <row r="70" spans="1:9" x14ac:dyDescent="0.2">
      <c r="A70" s="271" t="s">
        <v>196</v>
      </c>
      <c r="B70" s="339" t="s">
        <v>197</v>
      </c>
      <c r="C70" s="273" t="s">
        <v>198</v>
      </c>
      <c r="D70" s="331" t="str">
        <f t="shared" si="1"/>
        <v>-</v>
      </c>
      <c r="E70" s="331" t="s">
        <v>453</v>
      </c>
      <c r="F70" s="331" t="s">
        <v>453</v>
      </c>
      <c r="G70" s="331" t="s">
        <v>453</v>
      </c>
      <c r="H70" s="331" t="s">
        <v>453</v>
      </c>
      <c r="I70" s="331" t="s">
        <v>453</v>
      </c>
    </row>
    <row r="71" spans="1:9" x14ac:dyDescent="0.2">
      <c r="A71" s="271" t="s">
        <v>199</v>
      </c>
      <c r="B71" s="339" t="s">
        <v>200</v>
      </c>
      <c r="C71" s="273" t="s">
        <v>201</v>
      </c>
      <c r="D71" s="331">
        <f t="shared" si="1"/>
        <v>0.16</v>
      </c>
      <c r="E71" s="331">
        <v>0.13</v>
      </c>
      <c r="F71" s="331">
        <v>0.12</v>
      </c>
      <c r="G71" s="331">
        <v>0.2</v>
      </c>
      <c r="H71" s="331">
        <v>0.15</v>
      </c>
      <c r="I71" s="331">
        <v>0.16</v>
      </c>
    </row>
    <row r="72" spans="1:9" x14ac:dyDescent="0.2">
      <c r="A72" s="271" t="s">
        <v>202</v>
      </c>
      <c r="B72" s="339" t="s">
        <v>203</v>
      </c>
      <c r="C72" s="273" t="s">
        <v>204</v>
      </c>
      <c r="D72" s="331" t="str">
        <f t="shared" si="1"/>
        <v>-</v>
      </c>
      <c r="E72" s="331">
        <v>0</v>
      </c>
      <c r="F72" s="331" t="s">
        <v>453</v>
      </c>
      <c r="G72" s="331" t="s">
        <v>453</v>
      </c>
      <c r="H72" s="331">
        <v>0</v>
      </c>
      <c r="I72" s="331" t="s">
        <v>453</v>
      </c>
    </row>
    <row r="73" spans="1:9" x14ac:dyDescent="0.2">
      <c r="A73" s="271" t="s">
        <v>205</v>
      </c>
      <c r="B73" s="339" t="s">
        <v>206</v>
      </c>
      <c r="C73" s="273" t="s">
        <v>207</v>
      </c>
      <c r="D73" s="331">
        <f t="shared" si="1"/>
        <v>0.18</v>
      </c>
      <c r="E73" s="331" t="s">
        <v>453</v>
      </c>
      <c r="F73" s="331" t="s">
        <v>453</v>
      </c>
      <c r="G73" s="331" t="s">
        <v>453</v>
      </c>
      <c r="H73" s="331" t="s">
        <v>453</v>
      </c>
      <c r="I73" s="331">
        <v>0.18</v>
      </c>
    </row>
    <row r="74" spans="1:9" x14ac:dyDescent="0.2">
      <c r="A74" s="271" t="s">
        <v>208</v>
      </c>
      <c r="B74" s="339" t="s">
        <v>209</v>
      </c>
      <c r="C74" s="273" t="s">
        <v>210</v>
      </c>
      <c r="D74" s="331">
        <f t="shared" si="1"/>
        <v>0.12</v>
      </c>
      <c r="E74" s="331" t="s">
        <v>453</v>
      </c>
      <c r="F74" s="331" t="s">
        <v>453</v>
      </c>
      <c r="G74" s="331" t="s">
        <v>453</v>
      </c>
      <c r="H74" s="331" t="s">
        <v>453</v>
      </c>
      <c r="I74" s="331">
        <v>0.12</v>
      </c>
    </row>
    <row r="75" spans="1:9" x14ac:dyDescent="0.2">
      <c r="A75" s="271" t="s">
        <v>211</v>
      </c>
      <c r="B75" s="339" t="s">
        <v>212</v>
      </c>
      <c r="C75" s="273" t="s">
        <v>213</v>
      </c>
      <c r="D75" s="331" t="str">
        <f t="shared" si="1"/>
        <v>-</v>
      </c>
      <c r="E75" s="331" t="s">
        <v>453</v>
      </c>
      <c r="F75" s="331" t="s">
        <v>453</v>
      </c>
      <c r="G75" s="331" t="s">
        <v>453</v>
      </c>
      <c r="H75" s="331" t="s">
        <v>453</v>
      </c>
      <c r="I75" s="331" t="s">
        <v>453</v>
      </c>
    </row>
    <row r="76" spans="1:9" x14ac:dyDescent="0.2">
      <c r="A76" s="271" t="s">
        <v>214</v>
      </c>
      <c r="B76" s="339" t="s">
        <v>215</v>
      </c>
      <c r="C76" s="273" t="s">
        <v>216</v>
      </c>
      <c r="D76" s="331" t="str">
        <f t="shared" si="1"/>
        <v>-</v>
      </c>
      <c r="E76" s="331" t="s">
        <v>453</v>
      </c>
      <c r="F76" s="331" t="s">
        <v>453</v>
      </c>
      <c r="G76" s="331" t="s">
        <v>453</v>
      </c>
      <c r="H76" s="331" t="s">
        <v>453</v>
      </c>
      <c r="I76" s="331" t="s">
        <v>453</v>
      </c>
    </row>
    <row r="77" spans="1:9" x14ac:dyDescent="0.2">
      <c r="A77" s="271" t="s">
        <v>217</v>
      </c>
      <c r="B77" s="339" t="s">
        <v>218</v>
      </c>
      <c r="C77" s="273" t="s">
        <v>219</v>
      </c>
      <c r="D77" s="331">
        <f t="shared" si="1"/>
        <v>0.22</v>
      </c>
      <c r="E77" s="331" t="s">
        <v>453</v>
      </c>
      <c r="F77" s="331">
        <v>0.28000000000000003</v>
      </c>
      <c r="G77" s="331" t="s">
        <v>453</v>
      </c>
      <c r="H77" s="331">
        <v>0.19</v>
      </c>
      <c r="I77" s="331">
        <v>0.22</v>
      </c>
    </row>
    <row r="78" spans="1:9" x14ac:dyDescent="0.2">
      <c r="A78" s="271" t="s">
        <v>220</v>
      </c>
      <c r="B78" s="339" t="s">
        <v>221</v>
      </c>
      <c r="C78" s="273" t="s">
        <v>222</v>
      </c>
      <c r="D78" s="331">
        <f t="shared" si="1"/>
        <v>0.16</v>
      </c>
      <c r="E78" s="331" t="s">
        <v>453</v>
      </c>
      <c r="F78" s="331" t="s">
        <v>453</v>
      </c>
      <c r="G78" s="331" t="s">
        <v>453</v>
      </c>
      <c r="H78" s="331" t="s">
        <v>453</v>
      </c>
      <c r="I78" s="331">
        <v>0.16</v>
      </c>
    </row>
    <row r="79" spans="1:9" x14ac:dyDescent="0.2">
      <c r="A79" s="271" t="s">
        <v>223</v>
      </c>
      <c r="B79" s="339" t="s">
        <v>224</v>
      </c>
      <c r="C79" s="273" t="s">
        <v>225</v>
      </c>
      <c r="D79" s="331">
        <f t="shared" si="1"/>
        <v>0.3</v>
      </c>
      <c r="E79" s="331">
        <v>0.37</v>
      </c>
      <c r="F79" s="331" t="s">
        <v>453</v>
      </c>
      <c r="G79" s="331" t="s">
        <v>453</v>
      </c>
      <c r="H79" s="331" t="s">
        <v>453</v>
      </c>
      <c r="I79" s="331">
        <v>0.3</v>
      </c>
    </row>
    <row r="80" spans="1:9" x14ac:dyDescent="0.2">
      <c r="A80" s="271" t="s">
        <v>226</v>
      </c>
      <c r="B80" s="339" t="s">
        <v>227</v>
      </c>
      <c r="C80" s="273" t="s">
        <v>228</v>
      </c>
      <c r="D80" s="331">
        <f t="shared" si="1"/>
        <v>0.1</v>
      </c>
      <c r="E80" s="331" t="s">
        <v>453</v>
      </c>
      <c r="F80" s="331" t="s">
        <v>453</v>
      </c>
      <c r="G80" s="331" t="s">
        <v>453</v>
      </c>
      <c r="H80" s="331">
        <v>0.14000000000000001</v>
      </c>
      <c r="I80" s="331">
        <v>0.1</v>
      </c>
    </row>
    <row r="81" spans="1:9" x14ac:dyDescent="0.2">
      <c r="A81" s="271" t="s">
        <v>229</v>
      </c>
      <c r="B81" s="339" t="s">
        <v>230</v>
      </c>
      <c r="C81" s="273" t="s">
        <v>231</v>
      </c>
      <c r="D81" s="331" t="str">
        <f t="shared" si="1"/>
        <v>-</v>
      </c>
      <c r="E81" s="331" t="s">
        <v>453</v>
      </c>
      <c r="F81" s="331" t="s">
        <v>453</v>
      </c>
      <c r="G81" s="331" t="s">
        <v>453</v>
      </c>
      <c r="H81" s="331" t="s">
        <v>453</v>
      </c>
      <c r="I81" s="331" t="s">
        <v>453</v>
      </c>
    </row>
    <row r="82" spans="1:9" x14ac:dyDescent="0.2">
      <c r="A82" s="271" t="s">
        <v>232</v>
      </c>
      <c r="B82" s="339" t="s">
        <v>233</v>
      </c>
      <c r="C82" s="273" t="s">
        <v>234</v>
      </c>
      <c r="D82" s="331" t="str">
        <f t="shared" si="1"/>
        <v>-</v>
      </c>
      <c r="E82" s="331" t="s">
        <v>453</v>
      </c>
      <c r="F82" s="331" t="s">
        <v>453</v>
      </c>
      <c r="G82" s="331" t="s">
        <v>453</v>
      </c>
      <c r="H82" s="331" t="s">
        <v>453</v>
      </c>
      <c r="I82" s="331" t="s">
        <v>453</v>
      </c>
    </row>
    <row r="83" spans="1:9" x14ac:dyDescent="0.2">
      <c r="A83" s="271" t="s">
        <v>235</v>
      </c>
      <c r="B83" s="339" t="s">
        <v>236</v>
      </c>
      <c r="C83" s="273" t="s">
        <v>237</v>
      </c>
      <c r="D83" s="331" t="str">
        <f t="shared" si="1"/>
        <v>-</v>
      </c>
      <c r="E83" s="331" t="s">
        <v>453</v>
      </c>
      <c r="F83" s="331" t="s">
        <v>453</v>
      </c>
      <c r="G83" s="331" t="s">
        <v>453</v>
      </c>
      <c r="H83" s="331" t="s">
        <v>453</v>
      </c>
      <c r="I83" s="331" t="s">
        <v>453</v>
      </c>
    </row>
    <row r="84" spans="1:9" x14ac:dyDescent="0.2">
      <c r="A84" s="271" t="s">
        <v>238</v>
      </c>
      <c r="B84" s="339" t="s">
        <v>239</v>
      </c>
      <c r="C84" s="273" t="s">
        <v>240</v>
      </c>
      <c r="D84" s="331">
        <f t="shared" si="1"/>
        <v>0.12</v>
      </c>
      <c r="E84" s="331">
        <v>0.11</v>
      </c>
      <c r="F84" s="331">
        <v>0.12</v>
      </c>
      <c r="G84" s="331">
        <v>0.14000000000000001</v>
      </c>
      <c r="H84" s="331">
        <v>0.18</v>
      </c>
      <c r="I84" s="331">
        <v>0.12</v>
      </c>
    </row>
    <row r="85" spans="1:9" x14ac:dyDescent="0.2">
      <c r="A85" s="271" t="s">
        <v>241</v>
      </c>
      <c r="B85" s="339" t="s">
        <v>242</v>
      </c>
      <c r="C85" s="273" t="s">
        <v>243</v>
      </c>
      <c r="D85" s="331">
        <f t="shared" si="1"/>
        <v>0.3</v>
      </c>
      <c r="E85" s="331" t="s">
        <v>453</v>
      </c>
      <c r="F85" s="331" t="s">
        <v>453</v>
      </c>
      <c r="G85" s="331" t="s">
        <v>453</v>
      </c>
      <c r="H85" s="331">
        <v>0.13</v>
      </c>
      <c r="I85" s="331">
        <v>0.3</v>
      </c>
    </row>
    <row r="86" spans="1:9" x14ac:dyDescent="0.2">
      <c r="A86" s="271" t="s">
        <v>244</v>
      </c>
      <c r="B86" s="339" t="s">
        <v>245</v>
      </c>
      <c r="C86" s="273" t="s">
        <v>246</v>
      </c>
      <c r="D86" s="331">
        <f t="shared" si="1"/>
        <v>0.16</v>
      </c>
      <c r="E86" s="331" t="s">
        <v>453</v>
      </c>
      <c r="F86" s="331">
        <v>0.34</v>
      </c>
      <c r="G86" s="331">
        <v>0.22</v>
      </c>
      <c r="H86" s="331">
        <v>0.28000000000000003</v>
      </c>
      <c r="I86" s="331">
        <v>0.16</v>
      </c>
    </row>
    <row r="87" spans="1:9" x14ac:dyDescent="0.2">
      <c r="A87" s="271" t="s">
        <v>247</v>
      </c>
      <c r="B87" s="339" t="s">
        <v>248</v>
      </c>
      <c r="C87" s="273" t="s">
        <v>249</v>
      </c>
      <c r="D87" s="331" t="str">
        <f t="shared" si="1"/>
        <v>-</v>
      </c>
      <c r="E87" s="331" t="s">
        <v>453</v>
      </c>
      <c r="F87" s="331" t="s">
        <v>453</v>
      </c>
      <c r="G87" s="331" t="s">
        <v>453</v>
      </c>
      <c r="H87" s="331">
        <v>0.17</v>
      </c>
      <c r="I87" s="331" t="s">
        <v>453</v>
      </c>
    </row>
    <row r="88" spans="1:9" x14ac:dyDescent="0.2">
      <c r="A88" s="271" t="s">
        <v>250</v>
      </c>
      <c r="B88" s="339" t="s">
        <v>251</v>
      </c>
      <c r="C88" s="273" t="s">
        <v>252</v>
      </c>
      <c r="D88" s="331" t="str">
        <f t="shared" si="1"/>
        <v>-</v>
      </c>
      <c r="E88" s="331" t="s">
        <v>453</v>
      </c>
      <c r="F88" s="331" t="s">
        <v>453</v>
      </c>
      <c r="G88" s="331">
        <v>0.14000000000000001</v>
      </c>
      <c r="H88" s="331">
        <v>0.18</v>
      </c>
      <c r="I88" s="331" t="s">
        <v>453</v>
      </c>
    </row>
    <row r="89" spans="1:9" x14ac:dyDescent="0.2">
      <c r="A89" s="271" t="s">
        <v>253</v>
      </c>
      <c r="B89" s="339" t="s">
        <v>254</v>
      </c>
      <c r="C89" s="273" t="s">
        <v>255</v>
      </c>
      <c r="D89" s="331" t="str">
        <f t="shared" si="1"/>
        <v>-</v>
      </c>
      <c r="E89" s="331">
        <v>0</v>
      </c>
      <c r="F89" s="331" t="s">
        <v>453</v>
      </c>
      <c r="G89" s="331" t="s">
        <v>453</v>
      </c>
      <c r="H89" s="331" t="s">
        <v>453</v>
      </c>
      <c r="I89" s="331" t="s">
        <v>453</v>
      </c>
    </row>
    <row r="90" spans="1:9" x14ac:dyDescent="0.2">
      <c r="A90" s="271" t="s">
        <v>256</v>
      </c>
      <c r="B90" s="339" t="s">
        <v>257</v>
      </c>
      <c r="C90" s="273" t="s">
        <v>258</v>
      </c>
      <c r="D90" s="331">
        <f t="shared" si="1"/>
        <v>0.26</v>
      </c>
      <c r="E90" s="331">
        <v>0</v>
      </c>
      <c r="F90" s="331" t="s">
        <v>453</v>
      </c>
      <c r="G90" s="331" t="s">
        <v>453</v>
      </c>
      <c r="H90" s="331" t="s">
        <v>453</v>
      </c>
      <c r="I90" s="331">
        <v>0.26</v>
      </c>
    </row>
    <row r="91" spans="1:9" x14ac:dyDescent="0.2">
      <c r="A91" s="271" t="s">
        <v>259</v>
      </c>
      <c r="B91" s="339" t="s">
        <v>260</v>
      </c>
      <c r="C91" s="273" t="s">
        <v>261</v>
      </c>
      <c r="D91" s="331" t="str">
        <f t="shared" si="1"/>
        <v>-</v>
      </c>
      <c r="E91" s="331">
        <v>0.15</v>
      </c>
      <c r="F91" s="331" t="s">
        <v>453</v>
      </c>
      <c r="G91" s="331">
        <v>0.12</v>
      </c>
      <c r="H91" s="331">
        <v>0.19</v>
      </c>
      <c r="I91" s="331" t="s">
        <v>453</v>
      </c>
    </row>
    <row r="92" spans="1:9" x14ac:dyDescent="0.2">
      <c r="A92" s="271" t="s">
        <v>262</v>
      </c>
      <c r="B92" s="339" t="s">
        <v>263</v>
      </c>
      <c r="C92" s="273" t="s">
        <v>264</v>
      </c>
      <c r="D92" s="331" t="str">
        <f t="shared" si="1"/>
        <v>-</v>
      </c>
      <c r="E92" s="331" t="s">
        <v>453</v>
      </c>
      <c r="F92" s="331" t="s">
        <v>453</v>
      </c>
      <c r="G92" s="331">
        <v>0</v>
      </c>
      <c r="H92" s="331" t="s">
        <v>453</v>
      </c>
      <c r="I92" s="331" t="s">
        <v>453</v>
      </c>
    </row>
    <row r="93" spans="1:9" x14ac:dyDescent="0.2">
      <c r="A93" s="271" t="s">
        <v>265</v>
      </c>
      <c r="B93" s="339" t="s">
        <v>266</v>
      </c>
      <c r="C93" s="273" t="s">
        <v>267</v>
      </c>
      <c r="D93" s="331">
        <f t="shared" si="1"/>
        <v>0.16</v>
      </c>
      <c r="E93" s="331" t="s">
        <v>453</v>
      </c>
      <c r="F93" s="331" t="s">
        <v>453</v>
      </c>
      <c r="G93" s="331" t="s">
        <v>453</v>
      </c>
      <c r="H93" s="331" t="s">
        <v>453</v>
      </c>
      <c r="I93" s="331">
        <v>0.16</v>
      </c>
    </row>
    <row r="94" spans="1:9" x14ac:dyDescent="0.2">
      <c r="A94" s="271" t="s">
        <v>268</v>
      </c>
      <c r="B94" s="339" t="s">
        <v>269</v>
      </c>
      <c r="C94" s="273" t="s">
        <v>270</v>
      </c>
      <c r="D94" s="331">
        <f t="shared" si="1"/>
        <v>0.18</v>
      </c>
      <c r="E94" s="331" t="s">
        <v>453</v>
      </c>
      <c r="F94" s="331">
        <v>0.16</v>
      </c>
      <c r="G94" s="331">
        <v>0.1</v>
      </c>
      <c r="H94" s="331">
        <v>0.15</v>
      </c>
      <c r="I94" s="331">
        <v>0.18</v>
      </c>
    </row>
    <row r="95" spans="1:9" x14ac:dyDescent="0.2">
      <c r="A95" s="271" t="s">
        <v>271</v>
      </c>
      <c r="B95" s="339" t="s">
        <v>272</v>
      </c>
      <c r="C95" s="273" t="s">
        <v>273</v>
      </c>
      <c r="D95" s="331" t="str">
        <f t="shared" si="1"/>
        <v>-</v>
      </c>
      <c r="E95" s="331" t="s">
        <v>453</v>
      </c>
      <c r="F95" s="331" t="s">
        <v>453</v>
      </c>
      <c r="G95" s="331">
        <v>0.25</v>
      </c>
      <c r="H95" s="331">
        <v>0</v>
      </c>
      <c r="I95" s="331" t="s">
        <v>453</v>
      </c>
    </row>
    <row r="96" spans="1:9" x14ac:dyDescent="0.2">
      <c r="A96" s="271" t="s">
        <v>274</v>
      </c>
      <c r="B96" s="339" t="s">
        <v>275</v>
      </c>
      <c r="C96" s="276" t="s">
        <v>276</v>
      </c>
      <c r="D96" s="331" t="str">
        <f t="shared" si="1"/>
        <v>-</v>
      </c>
      <c r="E96" s="331" t="s">
        <v>453</v>
      </c>
      <c r="F96" s="331" t="s">
        <v>453</v>
      </c>
      <c r="G96" s="331">
        <v>0.21</v>
      </c>
      <c r="H96" s="331" t="s">
        <v>453</v>
      </c>
      <c r="I96" s="331" t="s">
        <v>453</v>
      </c>
    </row>
    <row r="97" spans="1:9" x14ac:dyDescent="0.2">
      <c r="A97" s="271" t="s">
        <v>277</v>
      </c>
      <c r="B97" s="339" t="s">
        <v>278</v>
      </c>
      <c r="C97" s="273" t="s">
        <v>279</v>
      </c>
      <c r="D97" s="331" t="str">
        <f t="shared" si="1"/>
        <v>-</v>
      </c>
      <c r="E97" s="331" t="s">
        <v>453</v>
      </c>
      <c r="F97" s="331" t="s">
        <v>453</v>
      </c>
      <c r="G97" s="331" t="s">
        <v>453</v>
      </c>
      <c r="H97" s="331" t="s">
        <v>453</v>
      </c>
      <c r="I97" s="331" t="s">
        <v>453</v>
      </c>
    </row>
    <row r="98" spans="1:9" x14ac:dyDescent="0.2">
      <c r="A98" s="271" t="s">
        <v>280</v>
      </c>
      <c r="B98" s="339" t="s">
        <v>281</v>
      </c>
      <c r="C98" s="273" t="s">
        <v>282</v>
      </c>
      <c r="D98" s="331" t="str">
        <f t="shared" si="1"/>
        <v>-</v>
      </c>
      <c r="E98" s="331" t="s">
        <v>453</v>
      </c>
      <c r="F98" s="331" t="s">
        <v>453</v>
      </c>
      <c r="G98" s="331" t="s">
        <v>453</v>
      </c>
      <c r="H98" s="331" t="s">
        <v>453</v>
      </c>
      <c r="I98" s="331" t="s">
        <v>453</v>
      </c>
    </row>
    <row r="99" spans="1:9" x14ac:dyDescent="0.2">
      <c r="A99" s="271" t="s">
        <v>283</v>
      </c>
      <c r="B99" s="339" t="s">
        <v>284</v>
      </c>
      <c r="C99" s="273" t="s">
        <v>285</v>
      </c>
      <c r="D99" s="331">
        <f t="shared" si="1"/>
        <v>0.22</v>
      </c>
      <c r="E99" s="331" t="s">
        <v>453</v>
      </c>
      <c r="F99" s="331">
        <v>0.27</v>
      </c>
      <c r="G99" s="331">
        <v>0.18</v>
      </c>
      <c r="H99" s="331">
        <v>0.22</v>
      </c>
      <c r="I99" s="331">
        <v>0.22</v>
      </c>
    </row>
    <row r="100" spans="1:9" x14ac:dyDescent="0.2">
      <c r="A100" s="271" t="s">
        <v>286</v>
      </c>
      <c r="B100" s="339" t="s">
        <v>287</v>
      </c>
      <c r="C100" s="273" t="s">
        <v>288</v>
      </c>
      <c r="D100" s="331" t="str">
        <f t="shared" si="1"/>
        <v>-</v>
      </c>
      <c r="E100" s="331" t="s">
        <v>453</v>
      </c>
      <c r="F100" s="331" t="s">
        <v>453</v>
      </c>
      <c r="G100" s="331" t="s">
        <v>453</v>
      </c>
      <c r="H100" s="331" t="s">
        <v>453</v>
      </c>
      <c r="I100" s="331" t="s">
        <v>453</v>
      </c>
    </row>
    <row r="101" spans="1:9" x14ac:dyDescent="0.2">
      <c r="A101" s="271" t="s">
        <v>289</v>
      </c>
      <c r="B101" s="339" t="s">
        <v>290</v>
      </c>
      <c r="C101" s="273" t="s">
        <v>291</v>
      </c>
      <c r="D101" s="331" t="str">
        <f t="shared" si="1"/>
        <v>-</v>
      </c>
      <c r="E101" s="331" t="s">
        <v>453</v>
      </c>
      <c r="F101" s="331" t="s">
        <v>453</v>
      </c>
      <c r="G101" s="331" t="s">
        <v>453</v>
      </c>
      <c r="H101" s="331" t="s">
        <v>453</v>
      </c>
      <c r="I101" s="331" t="s">
        <v>453</v>
      </c>
    </row>
    <row r="102" spans="1:9" x14ac:dyDescent="0.2">
      <c r="A102" s="271" t="s">
        <v>444</v>
      </c>
      <c r="B102" s="339" t="s">
        <v>445</v>
      </c>
      <c r="C102" s="273" t="s">
        <v>446</v>
      </c>
      <c r="D102" s="331" t="str">
        <f t="shared" si="1"/>
        <v>-</v>
      </c>
      <c r="E102" s="331">
        <v>0</v>
      </c>
      <c r="F102" s="331">
        <v>0</v>
      </c>
      <c r="G102" s="331" t="s">
        <v>453</v>
      </c>
      <c r="H102" s="331" t="s">
        <v>453</v>
      </c>
      <c r="I102" s="331" t="s">
        <v>453</v>
      </c>
    </row>
    <row r="103" spans="1:9" x14ac:dyDescent="0.2">
      <c r="A103" s="271" t="s">
        <v>292</v>
      </c>
      <c r="B103" s="339" t="s">
        <v>293</v>
      </c>
      <c r="C103" s="273" t="s">
        <v>294</v>
      </c>
      <c r="D103" s="331">
        <f t="shared" si="1"/>
        <v>0.18</v>
      </c>
      <c r="E103" s="331">
        <v>0.1</v>
      </c>
      <c r="F103" s="331">
        <v>0.1</v>
      </c>
      <c r="G103" s="331">
        <v>0.08</v>
      </c>
      <c r="H103" s="331">
        <v>0.16</v>
      </c>
      <c r="I103" s="331">
        <v>0.18</v>
      </c>
    </row>
    <row r="104" spans="1:9" x14ac:dyDescent="0.2">
      <c r="A104" s="271" t="s">
        <v>295</v>
      </c>
      <c r="B104" s="339" t="s">
        <v>296</v>
      </c>
      <c r="C104" s="273" t="s">
        <v>297</v>
      </c>
      <c r="D104" s="331" t="str">
        <f t="shared" si="1"/>
        <v>-</v>
      </c>
      <c r="E104" s="331" t="s">
        <v>453</v>
      </c>
      <c r="F104" s="331" t="s">
        <v>453</v>
      </c>
      <c r="G104" s="331" t="s">
        <v>453</v>
      </c>
      <c r="H104" s="331">
        <v>0.21</v>
      </c>
      <c r="I104" s="331" t="s">
        <v>453</v>
      </c>
    </row>
    <row r="105" spans="1:9" x14ac:dyDescent="0.2">
      <c r="A105" s="271" t="s">
        <v>298</v>
      </c>
      <c r="B105" s="339" t="s">
        <v>299</v>
      </c>
      <c r="C105" s="273" t="s">
        <v>300</v>
      </c>
      <c r="D105" s="331">
        <f t="shared" si="1"/>
        <v>0.42</v>
      </c>
      <c r="E105" s="331" t="s">
        <v>453</v>
      </c>
      <c r="F105" s="331" t="s">
        <v>453</v>
      </c>
      <c r="G105" s="331">
        <v>0.28000000000000003</v>
      </c>
      <c r="H105" s="331" t="s">
        <v>453</v>
      </c>
      <c r="I105" s="331">
        <v>0.42</v>
      </c>
    </row>
    <row r="106" spans="1:9" x14ac:dyDescent="0.2">
      <c r="A106" s="271" t="s">
        <v>301</v>
      </c>
      <c r="B106" s="339" t="s">
        <v>302</v>
      </c>
      <c r="C106" s="273" t="s">
        <v>303</v>
      </c>
      <c r="D106" s="331">
        <f t="shared" si="1"/>
        <v>0.16</v>
      </c>
      <c r="E106" s="331" t="s">
        <v>453</v>
      </c>
      <c r="F106" s="331">
        <v>0.19</v>
      </c>
      <c r="G106" s="331" t="s">
        <v>453</v>
      </c>
      <c r="H106" s="331">
        <v>0.37</v>
      </c>
      <c r="I106" s="331">
        <v>0.16</v>
      </c>
    </row>
    <row r="107" spans="1:9" x14ac:dyDescent="0.2">
      <c r="A107" s="271" t="s">
        <v>304</v>
      </c>
      <c r="B107" s="339" t="s">
        <v>305</v>
      </c>
      <c r="C107" s="273" t="s">
        <v>306</v>
      </c>
      <c r="D107" s="331" t="str">
        <f t="shared" si="1"/>
        <v>-</v>
      </c>
      <c r="E107" s="331" t="s">
        <v>453</v>
      </c>
      <c r="F107" s="331">
        <v>0.27</v>
      </c>
      <c r="G107" s="331" t="s">
        <v>453</v>
      </c>
      <c r="H107" s="331" t="s">
        <v>453</v>
      </c>
      <c r="I107" s="331" t="s">
        <v>453</v>
      </c>
    </row>
    <row r="108" spans="1:9" x14ac:dyDescent="0.2">
      <c r="A108" s="271" t="s">
        <v>307</v>
      </c>
      <c r="B108" s="339" t="s">
        <v>308</v>
      </c>
      <c r="C108" s="273" t="s">
        <v>309</v>
      </c>
      <c r="D108" s="331" t="str">
        <f t="shared" si="1"/>
        <v>-</v>
      </c>
      <c r="E108" s="331">
        <v>0.26</v>
      </c>
      <c r="F108" s="331" t="s">
        <v>453</v>
      </c>
      <c r="G108" s="331" t="s">
        <v>453</v>
      </c>
      <c r="H108" s="331" t="s">
        <v>453</v>
      </c>
      <c r="I108" s="331" t="s">
        <v>453</v>
      </c>
    </row>
    <row r="109" spans="1:9" x14ac:dyDescent="0.2">
      <c r="A109" s="271" t="s">
        <v>310</v>
      </c>
      <c r="B109" s="339" t="s">
        <v>311</v>
      </c>
      <c r="C109" s="273" t="s">
        <v>312</v>
      </c>
      <c r="D109" s="331">
        <f t="shared" si="1"/>
        <v>0.33</v>
      </c>
      <c r="E109" s="331" t="s">
        <v>453</v>
      </c>
      <c r="F109" s="331">
        <v>0.2</v>
      </c>
      <c r="G109" s="331">
        <v>0.13</v>
      </c>
      <c r="H109" s="331">
        <v>0.21</v>
      </c>
      <c r="I109" s="331">
        <v>0.33</v>
      </c>
    </row>
    <row r="110" spans="1:9" x14ac:dyDescent="0.2">
      <c r="A110" s="271" t="s">
        <v>313</v>
      </c>
      <c r="B110" s="339" t="s">
        <v>314</v>
      </c>
      <c r="C110" s="273" t="s">
        <v>315</v>
      </c>
      <c r="D110" s="331" t="str">
        <f t="shared" si="1"/>
        <v>-</v>
      </c>
      <c r="E110" s="331" t="s">
        <v>453</v>
      </c>
      <c r="F110" s="331" t="s">
        <v>453</v>
      </c>
      <c r="G110" s="331" t="s">
        <v>453</v>
      </c>
      <c r="H110" s="331">
        <v>0</v>
      </c>
      <c r="I110" s="331" t="s">
        <v>453</v>
      </c>
    </row>
    <row r="111" spans="1:9" x14ac:dyDescent="0.2">
      <c r="A111" s="271" t="s">
        <v>316</v>
      </c>
      <c r="B111" s="339" t="s">
        <v>317</v>
      </c>
      <c r="C111" s="273" t="s">
        <v>318</v>
      </c>
      <c r="D111" s="331" t="str">
        <f t="shared" si="1"/>
        <v>-</v>
      </c>
      <c r="E111" s="331" t="s">
        <v>453</v>
      </c>
      <c r="F111" s="331" t="s">
        <v>453</v>
      </c>
      <c r="G111" s="331" t="s">
        <v>453</v>
      </c>
      <c r="H111" s="331">
        <v>0</v>
      </c>
      <c r="I111" s="331" t="s">
        <v>453</v>
      </c>
    </row>
    <row r="112" spans="1:9" x14ac:dyDescent="0.2">
      <c r="A112" s="271" t="s">
        <v>319</v>
      </c>
      <c r="B112" s="339" t="s">
        <v>320</v>
      </c>
      <c r="C112" s="273" t="s">
        <v>321</v>
      </c>
      <c r="D112" s="331">
        <f t="shared" si="1"/>
        <v>0.14000000000000001</v>
      </c>
      <c r="E112" s="331">
        <v>0.14000000000000001</v>
      </c>
      <c r="F112" s="331">
        <v>0.28999999999999998</v>
      </c>
      <c r="G112" s="331">
        <v>0.26</v>
      </c>
      <c r="H112" s="331" t="s">
        <v>453</v>
      </c>
      <c r="I112" s="331">
        <v>0.14000000000000001</v>
      </c>
    </row>
    <row r="113" spans="1:9" x14ac:dyDescent="0.2">
      <c r="A113" s="271" t="s">
        <v>322</v>
      </c>
      <c r="B113" s="339" t="s">
        <v>323</v>
      </c>
      <c r="C113" s="273" t="s">
        <v>324</v>
      </c>
      <c r="D113" s="331" t="str">
        <f t="shared" si="1"/>
        <v>-</v>
      </c>
      <c r="E113" s="331" t="s">
        <v>453</v>
      </c>
      <c r="F113" s="331" t="s">
        <v>453</v>
      </c>
      <c r="G113" s="331" t="s">
        <v>453</v>
      </c>
      <c r="H113" s="331" t="s">
        <v>453</v>
      </c>
      <c r="I113" s="331" t="s">
        <v>453</v>
      </c>
    </row>
    <row r="114" spans="1:9" x14ac:dyDescent="0.2">
      <c r="A114" s="271" t="s">
        <v>325</v>
      </c>
      <c r="B114" s="339" t="s">
        <v>326</v>
      </c>
      <c r="C114" s="273" t="s">
        <v>327</v>
      </c>
      <c r="D114" s="331" t="str">
        <f t="shared" si="1"/>
        <v>-</v>
      </c>
      <c r="E114" s="331" t="s">
        <v>453</v>
      </c>
      <c r="F114" s="331" t="s">
        <v>453</v>
      </c>
      <c r="G114" s="331" t="s">
        <v>453</v>
      </c>
      <c r="H114" s="331" t="s">
        <v>453</v>
      </c>
      <c r="I114" s="331" t="s">
        <v>453</v>
      </c>
    </row>
    <row r="115" spans="1:9" x14ac:dyDescent="0.2">
      <c r="A115" s="271" t="s">
        <v>328</v>
      </c>
      <c r="B115" s="339" t="s">
        <v>329</v>
      </c>
      <c r="C115" s="273" t="s">
        <v>330</v>
      </c>
      <c r="D115" s="331" t="str">
        <f t="shared" si="1"/>
        <v>-</v>
      </c>
      <c r="E115" s="331" t="s">
        <v>453</v>
      </c>
      <c r="F115" s="331" t="s">
        <v>453</v>
      </c>
      <c r="G115" s="331" t="s">
        <v>453</v>
      </c>
      <c r="H115" s="331" t="s">
        <v>453</v>
      </c>
      <c r="I115" s="331" t="s">
        <v>453</v>
      </c>
    </row>
    <row r="116" spans="1:9" x14ac:dyDescent="0.2">
      <c r="A116" s="271" t="s">
        <v>331</v>
      </c>
      <c r="B116" s="339" t="s">
        <v>332</v>
      </c>
      <c r="C116" s="273" t="s">
        <v>333</v>
      </c>
      <c r="D116" s="331">
        <f t="shared" si="1"/>
        <v>0</v>
      </c>
      <c r="E116" s="331" t="s">
        <v>453</v>
      </c>
      <c r="F116" s="331">
        <v>0</v>
      </c>
      <c r="G116" s="331" t="s">
        <v>453</v>
      </c>
      <c r="H116" s="331" t="s">
        <v>453</v>
      </c>
      <c r="I116" s="331">
        <v>0</v>
      </c>
    </row>
    <row r="117" spans="1:9" x14ac:dyDescent="0.2">
      <c r="A117" s="271" t="s">
        <v>334</v>
      </c>
      <c r="B117" s="339" t="s">
        <v>335</v>
      </c>
      <c r="C117" s="273" t="s">
        <v>336</v>
      </c>
      <c r="D117" s="331">
        <f t="shared" si="1"/>
        <v>0.17</v>
      </c>
      <c r="E117" s="331">
        <v>0.26</v>
      </c>
      <c r="F117" s="331" t="s">
        <v>453</v>
      </c>
      <c r="G117" s="331">
        <v>0.13</v>
      </c>
      <c r="H117" s="331" t="s">
        <v>453</v>
      </c>
      <c r="I117" s="331">
        <v>0.17</v>
      </c>
    </row>
    <row r="118" spans="1:9" x14ac:dyDescent="0.2">
      <c r="A118" s="271" t="s">
        <v>337</v>
      </c>
      <c r="B118" s="339" t="s">
        <v>338</v>
      </c>
      <c r="C118" s="273" t="s">
        <v>339</v>
      </c>
      <c r="D118" s="331">
        <f t="shared" si="1"/>
        <v>0.25</v>
      </c>
      <c r="E118" s="331" t="s">
        <v>453</v>
      </c>
      <c r="F118" s="331">
        <v>0.13</v>
      </c>
      <c r="G118" s="331" t="s">
        <v>453</v>
      </c>
      <c r="H118" s="331">
        <v>0.21</v>
      </c>
      <c r="I118" s="331">
        <v>0.25</v>
      </c>
    </row>
    <row r="119" spans="1:9" x14ac:dyDescent="0.2">
      <c r="A119" s="271" t="s">
        <v>340</v>
      </c>
      <c r="B119" s="339" t="s">
        <v>341</v>
      </c>
      <c r="C119" s="273" t="s">
        <v>342</v>
      </c>
      <c r="D119" s="331" t="str">
        <f t="shared" si="1"/>
        <v>-</v>
      </c>
      <c r="E119" s="331" t="s">
        <v>453</v>
      </c>
      <c r="F119" s="331">
        <v>0</v>
      </c>
      <c r="G119" s="331">
        <v>0</v>
      </c>
      <c r="H119" s="331" t="s">
        <v>453</v>
      </c>
      <c r="I119" s="331" t="s">
        <v>453</v>
      </c>
    </row>
    <row r="120" spans="1:9" x14ac:dyDescent="0.2">
      <c r="A120" s="271" t="s">
        <v>343</v>
      </c>
      <c r="B120" s="339" t="s">
        <v>344</v>
      </c>
      <c r="C120" s="273" t="s">
        <v>345</v>
      </c>
      <c r="D120" s="331">
        <f t="shared" si="1"/>
        <v>0.33</v>
      </c>
      <c r="E120" s="331" t="s">
        <v>453</v>
      </c>
      <c r="F120" s="331">
        <v>0.14000000000000001</v>
      </c>
      <c r="G120" s="331">
        <v>0.24</v>
      </c>
      <c r="H120" s="331">
        <v>0.17</v>
      </c>
      <c r="I120" s="331">
        <v>0.33</v>
      </c>
    </row>
    <row r="121" spans="1:9" x14ac:dyDescent="0.2">
      <c r="A121" s="271" t="s">
        <v>346</v>
      </c>
      <c r="B121" s="339" t="s">
        <v>347</v>
      </c>
      <c r="C121" s="273" t="s">
        <v>348</v>
      </c>
      <c r="D121" s="331">
        <f t="shared" si="1"/>
        <v>0</v>
      </c>
      <c r="E121" s="331" t="s">
        <v>453</v>
      </c>
      <c r="F121" s="331" t="s">
        <v>453</v>
      </c>
      <c r="G121" s="331" t="s">
        <v>453</v>
      </c>
      <c r="H121" s="331" t="s">
        <v>453</v>
      </c>
      <c r="I121" s="331">
        <v>0</v>
      </c>
    </row>
    <row r="122" spans="1:9" x14ac:dyDescent="0.2">
      <c r="A122" s="271" t="s">
        <v>349</v>
      </c>
      <c r="B122" s="339" t="s">
        <v>350</v>
      </c>
      <c r="C122" s="273" t="s">
        <v>351</v>
      </c>
      <c r="D122" s="331" t="str">
        <f t="shared" si="1"/>
        <v>-</v>
      </c>
      <c r="E122" s="331" t="s">
        <v>453</v>
      </c>
      <c r="F122" s="331" t="s">
        <v>453</v>
      </c>
      <c r="G122" s="331" t="s">
        <v>453</v>
      </c>
      <c r="H122" s="331" t="s">
        <v>453</v>
      </c>
      <c r="I122" s="331" t="s">
        <v>453</v>
      </c>
    </row>
    <row r="123" spans="1:9" x14ac:dyDescent="0.2">
      <c r="A123" s="271" t="s">
        <v>352</v>
      </c>
      <c r="B123" s="339" t="s">
        <v>353</v>
      </c>
      <c r="C123" s="273" t="s">
        <v>354</v>
      </c>
      <c r="D123" s="331">
        <f t="shared" si="1"/>
        <v>0.27</v>
      </c>
      <c r="E123" s="331">
        <v>0.18</v>
      </c>
      <c r="F123" s="331">
        <v>0.18</v>
      </c>
      <c r="G123" s="331">
        <v>0.26</v>
      </c>
      <c r="H123" s="331" t="s">
        <v>453</v>
      </c>
      <c r="I123" s="331">
        <v>0.27</v>
      </c>
    </row>
    <row r="124" spans="1:9" x14ac:dyDescent="0.2">
      <c r="A124" s="271" t="s">
        <v>355</v>
      </c>
      <c r="B124" s="339" t="s">
        <v>356</v>
      </c>
      <c r="C124" s="273" t="s">
        <v>357</v>
      </c>
      <c r="D124" s="331" t="str">
        <f t="shared" si="1"/>
        <v>-</v>
      </c>
      <c r="E124" s="331" t="s">
        <v>453</v>
      </c>
      <c r="F124" s="331" t="s">
        <v>453</v>
      </c>
      <c r="G124" s="331" t="s">
        <v>453</v>
      </c>
      <c r="H124" s="331" t="s">
        <v>453</v>
      </c>
      <c r="I124" s="331" t="s">
        <v>453</v>
      </c>
    </row>
    <row r="125" spans="1:9" x14ac:dyDescent="0.2">
      <c r="A125" s="271" t="s">
        <v>358</v>
      </c>
      <c r="B125" s="339" t="s">
        <v>359</v>
      </c>
      <c r="C125" s="273" t="s">
        <v>360</v>
      </c>
      <c r="D125" s="331">
        <f t="shared" si="1"/>
        <v>0.25</v>
      </c>
      <c r="E125" s="331" t="s">
        <v>453</v>
      </c>
      <c r="F125" s="331" t="s">
        <v>453</v>
      </c>
      <c r="G125" s="331">
        <v>0.23</v>
      </c>
      <c r="H125" s="331">
        <v>0.17</v>
      </c>
      <c r="I125" s="331">
        <v>0.25</v>
      </c>
    </row>
    <row r="126" spans="1:9" x14ac:dyDescent="0.2">
      <c r="A126" s="271" t="s">
        <v>361</v>
      </c>
      <c r="B126" s="339" t="s">
        <v>362</v>
      </c>
      <c r="C126" s="273" t="s">
        <v>363</v>
      </c>
      <c r="D126" s="331">
        <f t="shared" si="1"/>
        <v>0.25</v>
      </c>
      <c r="E126" s="331">
        <v>0.25</v>
      </c>
      <c r="F126" s="331" t="s">
        <v>453</v>
      </c>
      <c r="G126" s="331" t="s">
        <v>453</v>
      </c>
      <c r="H126" s="331" t="s">
        <v>453</v>
      </c>
      <c r="I126" s="331">
        <v>0.25</v>
      </c>
    </row>
    <row r="127" spans="1:9" x14ac:dyDescent="0.2">
      <c r="A127" s="271" t="s">
        <v>364</v>
      </c>
      <c r="B127" s="339" t="s">
        <v>365</v>
      </c>
      <c r="C127" s="273" t="s">
        <v>366</v>
      </c>
      <c r="D127" s="331" t="str">
        <f t="shared" si="1"/>
        <v>-</v>
      </c>
      <c r="E127" s="331" t="s">
        <v>453</v>
      </c>
      <c r="F127" s="331" t="s">
        <v>453</v>
      </c>
      <c r="G127" s="331" t="s">
        <v>453</v>
      </c>
      <c r="H127" s="331" t="s">
        <v>453</v>
      </c>
      <c r="I127" s="331" t="s">
        <v>453</v>
      </c>
    </row>
    <row r="128" spans="1:9" x14ac:dyDescent="0.2">
      <c r="A128" s="271" t="s">
        <v>367</v>
      </c>
      <c r="B128" s="339" t="s">
        <v>368</v>
      </c>
      <c r="C128" s="273" t="s">
        <v>369</v>
      </c>
      <c r="D128" s="331" t="str">
        <f t="shared" si="1"/>
        <v>-</v>
      </c>
      <c r="E128" s="331" t="s">
        <v>453</v>
      </c>
      <c r="F128" s="331" t="s">
        <v>453</v>
      </c>
      <c r="G128" s="331" t="s">
        <v>453</v>
      </c>
      <c r="H128" s="331" t="s">
        <v>453</v>
      </c>
      <c r="I128" s="331" t="s">
        <v>453</v>
      </c>
    </row>
    <row r="129" spans="1:9" x14ac:dyDescent="0.2">
      <c r="A129" s="271" t="s">
        <v>370</v>
      </c>
      <c r="B129" s="339">
        <v>11</v>
      </c>
      <c r="C129" s="273" t="s">
        <v>371</v>
      </c>
      <c r="D129" s="331" t="str">
        <f t="shared" si="1"/>
        <v>-</v>
      </c>
      <c r="E129" s="331" t="s">
        <v>453</v>
      </c>
      <c r="F129" s="331" t="s">
        <v>453</v>
      </c>
      <c r="G129" s="331" t="s">
        <v>453</v>
      </c>
      <c r="H129" s="331">
        <v>0.23</v>
      </c>
      <c r="I129" s="331" t="s">
        <v>453</v>
      </c>
    </row>
    <row r="130" spans="1:9" x14ac:dyDescent="0.2">
      <c r="A130" s="271" t="s">
        <v>372</v>
      </c>
      <c r="B130" s="339">
        <v>12</v>
      </c>
      <c r="C130" s="273" t="s">
        <v>373</v>
      </c>
      <c r="D130" s="331" t="str">
        <f t="shared" si="1"/>
        <v>-</v>
      </c>
      <c r="E130" s="331">
        <v>0.22</v>
      </c>
      <c r="F130" s="331" t="s">
        <v>453</v>
      </c>
      <c r="G130" s="331" t="s">
        <v>453</v>
      </c>
      <c r="H130" s="331" t="s">
        <v>453</v>
      </c>
      <c r="I130" s="331" t="s">
        <v>453</v>
      </c>
    </row>
    <row r="131" spans="1:9" x14ac:dyDescent="0.2">
      <c r="A131" s="271" t="s">
        <v>374</v>
      </c>
      <c r="B131" s="339">
        <v>16</v>
      </c>
      <c r="C131" s="273" t="s">
        <v>375</v>
      </c>
      <c r="D131" s="331">
        <f t="shared" si="1"/>
        <v>0.12</v>
      </c>
      <c r="E131" s="331" t="s">
        <v>453</v>
      </c>
      <c r="F131" s="331" t="s">
        <v>453</v>
      </c>
      <c r="G131" s="331">
        <v>0.17</v>
      </c>
      <c r="H131" s="331">
        <v>0.26</v>
      </c>
      <c r="I131" s="331">
        <v>0.12</v>
      </c>
    </row>
    <row r="132" spans="1:9" x14ac:dyDescent="0.2">
      <c r="A132" s="271" t="s">
        <v>376</v>
      </c>
      <c r="B132" s="339">
        <v>17</v>
      </c>
      <c r="C132" s="273" t="s">
        <v>377</v>
      </c>
      <c r="D132" s="331">
        <f t="shared" si="1"/>
        <v>0.19</v>
      </c>
      <c r="E132" s="331" t="s">
        <v>453</v>
      </c>
      <c r="F132" s="331" t="s">
        <v>453</v>
      </c>
      <c r="G132" s="331">
        <v>0.12</v>
      </c>
      <c r="H132" s="331" t="s">
        <v>453</v>
      </c>
      <c r="I132" s="331">
        <v>0.19</v>
      </c>
    </row>
    <row r="133" spans="1:9" x14ac:dyDescent="0.2">
      <c r="A133" s="271" t="s">
        <v>378</v>
      </c>
      <c r="B133" s="339">
        <v>18</v>
      </c>
      <c r="C133" s="273" t="s">
        <v>379</v>
      </c>
      <c r="D133" s="331" t="str">
        <f t="shared" ref="D133:D165" si="2">I133</f>
        <v>-</v>
      </c>
      <c r="E133" s="331" t="s">
        <v>453</v>
      </c>
      <c r="F133" s="331">
        <v>0.15</v>
      </c>
      <c r="G133" s="331">
        <v>0.16</v>
      </c>
      <c r="H133" s="331">
        <v>0.1</v>
      </c>
      <c r="I133" s="331" t="s">
        <v>453</v>
      </c>
    </row>
    <row r="134" spans="1:9" x14ac:dyDescent="0.2">
      <c r="A134" s="271" t="s">
        <v>380</v>
      </c>
      <c r="B134" s="339">
        <v>19</v>
      </c>
      <c r="C134" s="273" t="s">
        <v>381</v>
      </c>
      <c r="D134" s="331">
        <f t="shared" si="2"/>
        <v>0.2</v>
      </c>
      <c r="E134" s="331" t="s">
        <v>453</v>
      </c>
      <c r="F134" s="331" t="s">
        <v>453</v>
      </c>
      <c r="G134" s="331" t="s">
        <v>453</v>
      </c>
      <c r="H134" s="331" t="s">
        <v>453</v>
      </c>
      <c r="I134" s="331">
        <v>0.2</v>
      </c>
    </row>
    <row r="135" spans="1:9" x14ac:dyDescent="0.2">
      <c r="A135" s="271" t="s">
        <v>382</v>
      </c>
      <c r="B135" s="339">
        <v>21</v>
      </c>
      <c r="C135" s="273" t="s">
        <v>383</v>
      </c>
      <c r="D135" s="331">
        <f t="shared" si="2"/>
        <v>0.18</v>
      </c>
      <c r="E135" s="331" t="s">
        <v>453</v>
      </c>
      <c r="F135" s="331">
        <v>0.2</v>
      </c>
      <c r="G135" s="331">
        <v>0.15</v>
      </c>
      <c r="H135" s="331">
        <v>0.18</v>
      </c>
      <c r="I135" s="331">
        <v>0.18</v>
      </c>
    </row>
    <row r="136" spans="1:9" x14ac:dyDescent="0.2">
      <c r="A136" s="271" t="s">
        <v>384</v>
      </c>
      <c r="B136" s="339">
        <v>22</v>
      </c>
      <c r="C136" s="273" t="s">
        <v>385</v>
      </c>
      <c r="D136" s="331">
        <f t="shared" si="2"/>
        <v>0.15</v>
      </c>
      <c r="E136" s="331">
        <v>0.15</v>
      </c>
      <c r="F136" s="331">
        <v>0.1</v>
      </c>
      <c r="G136" s="331">
        <v>0.12</v>
      </c>
      <c r="H136" s="331">
        <v>0.18</v>
      </c>
      <c r="I136" s="331">
        <v>0.15</v>
      </c>
    </row>
    <row r="137" spans="1:9" x14ac:dyDescent="0.2">
      <c r="A137" s="271" t="s">
        <v>386</v>
      </c>
      <c r="B137" s="339">
        <v>23</v>
      </c>
      <c r="C137" s="273" t="s">
        <v>387</v>
      </c>
      <c r="D137" s="331" t="str">
        <f t="shared" si="2"/>
        <v>-</v>
      </c>
      <c r="E137" s="331">
        <v>0.17</v>
      </c>
      <c r="F137" s="331">
        <v>0.13</v>
      </c>
      <c r="G137" s="331" t="s">
        <v>453</v>
      </c>
      <c r="H137" s="331" t="s">
        <v>453</v>
      </c>
      <c r="I137" s="331" t="s">
        <v>453</v>
      </c>
    </row>
    <row r="138" spans="1:9" x14ac:dyDescent="0.2">
      <c r="A138" s="271" t="s">
        <v>388</v>
      </c>
      <c r="B138" s="339">
        <v>24</v>
      </c>
      <c r="C138" s="273" t="s">
        <v>389</v>
      </c>
      <c r="D138" s="331">
        <f t="shared" si="2"/>
        <v>0.09</v>
      </c>
      <c r="E138" s="331" t="s">
        <v>453</v>
      </c>
      <c r="F138" s="331">
        <v>0.16</v>
      </c>
      <c r="G138" s="331">
        <v>0.08</v>
      </c>
      <c r="H138" s="331">
        <v>0.09</v>
      </c>
      <c r="I138" s="331">
        <v>0.09</v>
      </c>
    </row>
    <row r="139" spans="1:9" x14ac:dyDescent="0.2">
      <c r="A139" s="271" t="s">
        <v>390</v>
      </c>
      <c r="B139" s="339">
        <v>26</v>
      </c>
      <c r="C139" s="273" t="s">
        <v>391</v>
      </c>
      <c r="D139" s="331">
        <f t="shared" si="2"/>
        <v>0.17</v>
      </c>
      <c r="E139" s="331">
        <v>0.08</v>
      </c>
      <c r="F139" s="331">
        <v>0.13</v>
      </c>
      <c r="G139" s="331">
        <v>0.18</v>
      </c>
      <c r="H139" s="331">
        <v>0.13</v>
      </c>
      <c r="I139" s="331">
        <v>0.17</v>
      </c>
    </row>
    <row r="140" spans="1:9" x14ac:dyDescent="0.2">
      <c r="A140" s="271" t="s">
        <v>392</v>
      </c>
      <c r="B140" s="339">
        <v>29</v>
      </c>
      <c r="C140" s="273" t="s">
        <v>393</v>
      </c>
      <c r="D140" s="331">
        <f t="shared" si="2"/>
        <v>0.15</v>
      </c>
      <c r="E140" s="331">
        <v>0.1</v>
      </c>
      <c r="F140" s="331">
        <v>0.06</v>
      </c>
      <c r="G140" s="331">
        <v>0.11</v>
      </c>
      <c r="H140" s="331">
        <v>0.16</v>
      </c>
      <c r="I140" s="331">
        <v>0.15</v>
      </c>
    </row>
    <row r="141" spans="1:9" x14ac:dyDescent="0.2">
      <c r="A141" s="271" t="s">
        <v>394</v>
      </c>
      <c r="B141" s="339">
        <v>30</v>
      </c>
      <c r="C141" s="273" t="s">
        <v>395</v>
      </c>
      <c r="D141" s="331">
        <f t="shared" si="2"/>
        <v>0.13</v>
      </c>
      <c r="E141" s="331">
        <v>0.12</v>
      </c>
      <c r="F141" s="331">
        <v>0.19</v>
      </c>
      <c r="G141" s="331">
        <v>0.12</v>
      </c>
      <c r="H141" s="331">
        <v>0.13</v>
      </c>
      <c r="I141" s="331">
        <v>0.13</v>
      </c>
    </row>
    <row r="142" spans="1:9" x14ac:dyDescent="0.2">
      <c r="A142" s="271" t="s">
        <v>396</v>
      </c>
      <c r="B142" s="339">
        <v>31</v>
      </c>
      <c r="C142" s="273" t="s">
        <v>397</v>
      </c>
      <c r="D142" s="331" t="str">
        <f t="shared" si="2"/>
        <v>-</v>
      </c>
      <c r="E142" s="331" t="s">
        <v>453</v>
      </c>
      <c r="F142" s="331" t="s">
        <v>453</v>
      </c>
      <c r="G142" s="331" t="s">
        <v>453</v>
      </c>
      <c r="H142" s="331" t="s">
        <v>453</v>
      </c>
      <c r="I142" s="331" t="s">
        <v>453</v>
      </c>
    </row>
    <row r="143" spans="1:9" x14ac:dyDescent="0.2">
      <c r="A143" s="271" t="s">
        <v>398</v>
      </c>
      <c r="B143" s="339">
        <v>32</v>
      </c>
      <c r="C143" s="273" t="s">
        <v>399</v>
      </c>
      <c r="D143" s="331">
        <f t="shared" si="2"/>
        <v>0.16</v>
      </c>
      <c r="E143" s="331">
        <v>0.11</v>
      </c>
      <c r="F143" s="331" t="s">
        <v>453</v>
      </c>
      <c r="G143" s="331" t="s">
        <v>453</v>
      </c>
      <c r="H143" s="331">
        <v>0.24</v>
      </c>
      <c r="I143" s="331">
        <v>0.16</v>
      </c>
    </row>
    <row r="144" spans="1:9" x14ac:dyDescent="0.2">
      <c r="A144" s="271" t="s">
        <v>400</v>
      </c>
      <c r="B144" s="339">
        <v>33</v>
      </c>
      <c r="C144" s="273" t="s">
        <v>401</v>
      </c>
      <c r="D144" s="331">
        <f t="shared" si="2"/>
        <v>0.13</v>
      </c>
      <c r="E144" s="331">
        <v>0.15</v>
      </c>
      <c r="F144" s="331">
        <v>0.12</v>
      </c>
      <c r="G144" s="331">
        <v>0.24</v>
      </c>
      <c r="H144" s="331">
        <v>0.19</v>
      </c>
      <c r="I144" s="331">
        <v>0.13</v>
      </c>
    </row>
    <row r="145" spans="1:9" x14ac:dyDescent="0.2">
      <c r="A145" s="271" t="s">
        <v>402</v>
      </c>
      <c r="B145" s="339">
        <v>34</v>
      </c>
      <c r="C145" s="273" t="s">
        <v>403</v>
      </c>
      <c r="D145" s="331" t="str">
        <f t="shared" si="2"/>
        <v>-</v>
      </c>
      <c r="E145" s="331" t="s">
        <v>453</v>
      </c>
      <c r="F145" s="331" t="s">
        <v>453</v>
      </c>
      <c r="G145" s="331">
        <v>0.13</v>
      </c>
      <c r="H145" s="331" t="s">
        <v>453</v>
      </c>
      <c r="I145" s="331" t="s">
        <v>453</v>
      </c>
    </row>
    <row r="146" spans="1:9" x14ac:dyDescent="0.2">
      <c r="A146" s="271" t="s">
        <v>404</v>
      </c>
      <c r="B146" s="339">
        <v>36</v>
      </c>
      <c r="C146" s="273" t="s">
        <v>405</v>
      </c>
      <c r="D146" s="331" t="str">
        <f t="shared" si="2"/>
        <v>-</v>
      </c>
      <c r="E146" s="331" t="s">
        <v>453</v>
      </c>
      <c r="F146" s="331">
        <v>0.18</v>
      </c>
      <c r="G146" s="331" t="s">
        <v>453</v>
      </c>
      <c r="H146" s="331" t="s">
        <v>453</v>
      </c>
      <c r="I146" s="331" t="s">
        <v>453</v>
      </c>
    </row>
    <row r="147" spans="1:9" x14ac:dyDescent="0.2">
      <c r="A147" s="271" t="s">
        <v>406</v>
      </c>
      <c r="B147" s="339">
        <v>37</v>
      </c>
      <c r="C147" s="273" t="s">
        <v>407</v>
      </c>
      <c r="D147" s="331">
        <f t="shared" si="2"/>
        <v>0.13</v>
      </c>
      <c r="E147" s="331" t="s">
        <v>453</v>
      </c>
      <c r="F147" s="331" t="s">
        <v>453</v>
      </c>
      <c r="G147" s="331">
        <v>0.14000000000000001</v>
      </c>
      <c r="H147" s="331" t="s">
        <v>453</v>
      </c>
      <c r="I147" s="331">
        <v>0.13</v>
      </c>
    </row>
    <row r="148" spans="1:9" x14ac:dyDescent="0.2">
      <c r="A148" s="271" t="s">
        <v>408</v>
      </c>
      <c r="B148" s="339">
        <v>38</v>
      </c>
      <c r="C148" s="273" t="s">
        <v>409</v>
      </c>
      <c r="D148" s="331" t="str">
        <f t="shared" si="2"/>
        <v>-</v>
      </c>
      <c r="E148" s="331" t="s">
        <v>453</v>
      </c>
      <c r="F148" s="331" t="s">
        <v>453</v>
      </c>
      <c r="G148" s="331" t="s">
        <v>453</v>
      </c>
      <c r="H148" s="331" t="s">
        <v>453</v>
      </c>
      <c r="I148" s="331" t="s">
        <v>453</v>
      </c>
    </row>
    <row r="149" spans="1:9" x14ac:dyDescent="0.2">
      <c r="A149" s="271" t="s">
        <v>410</v>
      </c>
      <c r="B149" s="339">
        <v>40</v>
      </c>
      <c r="C149" s="273" t="s">
        <v>411</v>
      </c>
      <c r="D149" s="331" t="str">
        <f t="shared" si="2"/>
        <v>-</v>
      </c>
      <c r="E149" s="331" t="s">
        <v>453</v>
      </c>
      <c r="F149" s="331" t="s">
        <v>453</v>
      </c>
      <c r="G149" s="331" t="s">
        <v>453</v>
      </c>
      <c r="H149" s="331" t="s">
        <v>453</v>
      </c>
      <c r="I149" s="331" t="s">
        <v>453</v>
      </c>
    </row>
    <row r="150" spans="1:9" x14ac:dyDescent="0.2">
      <c r="A150" s="271" t="s">
        <v>412</v>
      </c>
      <c r="B150" s="339">
        <v>41</v>
      </c>
      <c r="C150" s="273" t="s">
        <v>413</v>
      </c>
      <c r="D150" s="331">
        <f t="shared" si="2"/>
        <v>0.19</v>
      </c>
      <c r="E150" s="331">
        <v>0.12</v>
      </c>
      <c r="F150" s="331">
        <v>0.13</v>
      </c>
      <c r="G150" s="331">
        <v>0.17</v>
      </c>
      <c r="H150" s="331">
        <v>0.21</v>
      </c>
      <c r="I150" s="331">
        <v>0.19</v>
      </c>
    </row>
    <row r="151" spans="1:9" x14ac:dyDescent="0.2">
      <c r="A151" s="271" t="s">
        <v>414</v>
      </c>
      <c r="B151" s="339">
        <v>42</v>
      </c>
      <c r="C151" s="273" t="s">
        <v>415</v>
      </c>
      <c r="D151" s="331">
        <f t="shared" si="2"/>
        <v>0.15</v>
      </c>
      <c r="E151" s="331" t="s">
        <v>453</v>
      </c>
      <c r="F151" s="331">
        <v>0.09</v>
      </c>
      <c r="G151" s="331">
        <v>0.14000000000000001</v>
      </c>
      <c r="H151" s="331">
        <v>0.12</v>
      </c>
      <c r="I151" s="331">
        <v>0.15</v>
      </c>
    </row>
    <row r="152" spans="1:9" x14ac:dyDescent="0.2">
      <c r="A152" s="271" t="s">
        <v>416</v>
      </c>
      <c r="B152" s="339">
        <v>43</v>
      </c>
      <c r="C152" s="273" t="s">
        <v>417</v>
      </c>
      <c r="D152" s="331">
        <f t="shared" si="2"/>
        <v>0.11</v>
      </c>
      <c r="E152" s="331">
        <v>0.12</v>
      </c>
      <c r="F152" s="331">
        <v>0.12</v>
      </c>
      <c r="G152" s="331">
        <v>0.22</v>
      </c>
      <c r="H152" s="331">
        <v>0.08</v>
      </c>
      <c r="I152" s="331">
        <v>0.11</v>
      </c>
    </row>
    <row r="153" spans="1:9" x14ac:dyDescent="0.2">
      <c r="A153" s="271" t="s">
        <v>418</v>
      </c>
      <c r="B153" s="339">
        <v>44</v>
      </c>
      <c r="C153" s="273" t="s">
        <v>419</v>
      </c>
      <c r="D153" s="331">
        <f t="shared" si="2"/>
        <v>0.21</v>
      </c>
      <c r="E153" s="331">
        <v>0.16</v>
      </c>
      <c r="F153" s="331" t="s">
        <v>453</v>
      </c>
      <c r="G153" s="331">
        <v>0.13</v>
      </c>
      <c r="H153" s="331">
        <v>0.16</v>
      </c>
      <c r="I153" s="331">
        <v>0.21</v>
      </c>
    </row>
    <row r="154" spans="1:9" x14ac:dyDescent="0.2">
      <c r="A154" s="271" t="s">
        <v>420</v>
      </c>
      <c r="B154" s="339">
        <v>45</v>
      </c>
      <c r="C154" s="273" t="s">
        <v>421</v>
      </c>
      <c r="D154" s="331">
        <f t="shared" si="2"/>
        <v>0.13</v>
      </c>
      <c r="E154" s="331" t="s">
        <v>453</v>
      </c>
      <c r="F154" s="331" t="s">
        <v>453</v>
      </c>
      <c r="G154" s="331" t="s">
        <v>453</v>
      </c>
      <c r="H154" s="331">
        <v>0.1</v>
      </c>
      <c r="I154" s="331">
        <v>0.13</v>
      </c>
    </row>
    <row r="155" spans="1:9" x14ac:dyDescent="0.2">
      <c r="A155" s="271" t="s">
        <v>422</v>
      </c>
      <c r="B155" s="339">
        <v>47</v>
      </c>
      <c r="C155" s="110" t="s">
        <v>423</v>
      </c>
      <c r="D155" s="331" t="str">
        <f t="shared" si="2"/>
        <v>-</v>
      </c>
      <c r="E155" s="331" t="s">
        <v>453</v>
      </c>
      <c r="F155" s="331" t="s">
        <v>453</v>
      </c>
      <c r="G155" s="331" t="s">
        <v>453</v>
      </c>
      <c r="H155" s="331" t="s">
        <v>453</v>
      </c>
      <c r="I155" s="331" t="s">
        <v>453</v>
      </c>
    </row>
    <row r="156" spans="1:9" x14ac:dyDescent="0.2">
      <c r="A156" s="278" t="s">
        <v>489</v>
      </c>
      <c r="B156" s="278"/>
      <c r="C156" s="279" t="s">
        <v>428</v>
      </c>
      <c r="D156" s="331">
        <f t="shared" si="2"/>
        <v>0.16</v>
      </c>
      <c r="E156" s="331">
        <v>0.12</v>
      </c>
      <c r="F156" s="331">
        <v>0.15</v>
      </c>
      <c r="G156" s="331">
        <v>0.13</v>
      </c>
      <c r="H156" s="331">
        <v>0.17</v>
      </c>
      <c r="I156" s="331">
        <v>0.16</v>
      </c>
    </row>
    <row r="157" spans="1:9" x14ac:dyDescent="0.2">
      <c r="A157" s="278" t="s">
        <v>490</v>
      </c>
      <c r="B157" s="278"/>
      <c r="C157" s="279" t="s">
        <v>429</v>
      </c>
      <c r="D157" s="331">
        <f t="shared" si="2"/>
        <v>0.16</v>
      </c>
      <c r="E157" s="331">
        <v>0.12</v>
      </c>
      <c r="F157" s="331">
        <v>0.12</v>
      </c>
      <c r="G157" s="331">
        <v>0.14000000000000001</v>
      </c>
      <c r="H157" s="331">
        <v>0.16</v>
      </c>
      <c r="I157" s="331">
        <v>0.16</v>
      </c>
    </row>
    <row r="158" spans="1:9" x14ac:dyDescent="0.2">
      <c r="A158" s="278" t="s">
        <v>491</v>
      </c>
      <c r="B158" s="278"/>
      <c r="C158" s="279" t="s">
        <v>734</v>
      </c>
      <c r="D158" s="331">
        <f t="shared" si="2"/>
        <v>0.14000000000000001</v>
      </c>
      <c r="E158" s="331">
        <v>0.09</v>
      </c>
      <c r="F158" s="331">
        <v>0.14000000000000001</v>
      </c>
      <c r="G158" s="331">
        <v>0.13</v>
      </c>
      <c r="H158" s="331">
        <v>0.14000000000000001</v>
      </c>
      <c r="I158" s="331">
        <v>0.14000000000000001</v>
      </c>
    </row>
    <row r="159" spans="1:9" x14ac:dyDescent="0.2">
      <c r="A159" s="278" t="s">
        <v>492</v>
      </c>
      <c r="B159" s="278"/>
      <c r="C159" s="279" t="s">
        <v>431</v>
      </c>
      <c r="D159" s="331">
        <f t="shared" si="2"/>
        <v>0.13</v>
      </c>
      <c r="E159" s="331">
        <v>0.1</v>
      </c>
      <c r="F159" s="331">
        <v>7.0000000000000007E-2</v>
      </c>
      <c r="G159" s="331">
        <v>0.1</v>
      </c>
      <c r="H159" s="331">
        <v>0.13</v>
      </c>
      <c r="I159" s="331">
        <v>0.13</v>
      </c>
    </row>
    <row r="160" spans="1:9" x14ac:dyDescent="0.2">
      <c r="A160" s="278" t="s">
        <v>493</v>
      </c>
      <c r="B160" s="278"/>
      <c r="C160" s="279" t="s">
        <v>432</v>
      </c>
      <c r="D160" s="331">
        <f t="shared" si="2"/>
        <v>0.17</v>
      </c>
      <c r="E160" s="331">
        <v>0.1</v>
      </c>
      <c r="F160" s="331">
        <v>0.13</v>
      </c>
      <c r="G160" s="331">
        <v>0.14000000000000001</v>
      </c>
      <c r="H160" s="331">
        <v>0.17</v>
      </c>
      <c r="I160" s="331">
        <v>0.17</v>
      </c>
    </row>
    <row r="161" spans="1:20" x14ac:dyDescent="0.2">
      <c r="A161" s="278" t="s">
        <v>494</v>
      </c>
      <c r="B161" s="278"/>
      <c r="C161" s="279" t="s">
        <v>735</v>
      </c>
      <c r="D161" s="331">
        <f t="shared" si="2"/>
        <v>0.14000000000000001</v>
      </c>
      <c r="E161" s="331">
        <v>0.12</v>
      </c>
      <c r="F161" s="331">
        <v>0.11</v>
      </c>
      <c r="G161" s="331">
        <v>0.16</v>
      </c>
      <c r="H161" s="331">
        <v>0.15</v>
      </c>
      <c r="I161" s="331">
        <v>0.14000000000000001</v>
      </c>
    </row>
    <row r="162" spans="1:20" x14ac:dyDescent="0.2">
      <c r="A162" s="278" t="s">
        <v>495</v>
      </c>
      <c r="B162" s="278"/>
      <c r="C162" s="279" t="s">
        <v>427</v>
      </c>
      <c r="D162" s="331">
        <f t="shared" si="2"/>
        <v>0.21</v>
      </c>
      <c r="E162" s="331">
        <v>0.14000000000000001</v>
      </c>
      <c r="F162" s="331">
        <v>0.15</v>
      </c>
      <c r="G162" s="331">
        <v>0.17</v>
      </c>
      <c r="H162" s="331">
        <v>0.17</v>
      </c>
      <c r="I162" s="331">
        <v>0.21</v>
      </c>
    </row>
    <row r="163" spans="1:20" x14ac:dyDescent="0.2">
      <c r="A163" s="278" t="s">
        <v>496</v>
      </c>
      <c r="B163" s="278"/>
      <c r="C163" s="279" t="s">
        <v>426</v>
      </c>
      <c r="D163" s="331">
        <f t="shared" si="2"/>
        <v>0.12</v>
      </c>
      <c r="E163" s="331">
        <v>0.09</v>
      </c>
      <c r="F163" s="331">
        <v>0.11</v>
      </c>
      <c r="G163" s="331">
        <v>0.12</v>
      </c>
      <c r="H163" s="331">
        <v>0.12</v>
      </c>
      <c r="I163" s="331">
        <v>0.12</v>
      </c>
    </row>
    <row r="164" spans="1:20" x14ac:dyDescent="0.2">
      <c r="A164" s="278" t="s">
        <v>497</v>
      </c>
      <c r="B164" s="278"/>
      <c r="C164" s="279" t="s">
        <v>433</v>
      </c>
      <c r="D164" s="331">
        <f t="shared" si="2"/>
        <v>0.12</v>
      </c>
      <c r="E164" s="331">
        <v>0.1</v>
      </c>
      <c r="F164" s="331">
        <v>0.1</v>
      </c>
      <c r="G164" s="331">
        <v>0.12</v>
      </c>
      <c r="H164" s="331">
        <v>0.12</v>
      </c>
      <c r="I164" s="331">
        <v>0.12</v>
      </c>
    </row>
    <row r="165" spans="1:20" s="282" customFormat="1" x14ac:dyDescent="0.2">
      <c r="A165" s="280" t="s">
        <v>498</v>
      </c>
      <c r="B165" s="280"/>
      <c r="C165" s="281" t="s">
        <v>424</v>
      </c>
      <c r="D165" s="331">
        <f t="shared" si="2"/>
        <v>0.15</v>
      </c>
      <c r="E165" s="331">
        <v>0.11</v>
      </c>
      <c r="F165" s="331">
        <v>0.13</v>
      </c>
      <c r="G165" s="331">
        <v>0.14000000000000001</v>
      </c>
      <c r="H165" s="331">
        <v>0.15</v>
      </c>
      <c r="I165" s="331">
        <v>0.15</v>
      </c>
    </row>
    <row r="167" spans="1:20" x14ac:dyDescent="0.2">
      <c r="A167" s="340" t="s">
        <v>466</v>
      </c>
      <c r="B167" s="341"/>
      <c r="C167" s="341"/>
      <c r="D167" s="341"/>
      <c r="E167" s="341"/>
      <c r="F167" s="341"/>
      <c r="G167" s="341"/>
      <c r="H167" s="341"/>
      <c r="I167" s="341"/>
      <c r="J167" s="341"/>
      <c r="K167" s="341"/>
      <c r="L167" s="341"/>
      <c r="M167" s="341"/>
      <c r="N167" s="341"/>
      <c r="O167" s="341"/>
      <c r="P167" s="341"/>
      <c r="Q167" s="341"/>
      <c r="R167" s="341"/>
      <c r="S167" s="341"/>
      <c r="T167" s="341"/>
    </row>
    <row r="168" spans="1:20" x14ac:dyDescent="0.2">
      <c r="A168" s="342" t="s">
        <v>467</v>
      </c>
      <c r="B168" s="341"/>
      <c r="C168" s="343"/>
      <c r="D168" s="343"/>
      <c r="E168" s="343"/>
      <c r="F168" s="343"/>
      <c r="G168" s="343"/>
      <c r="H168" s="343"/>
      <c r="I168" s="341"/>
      <c r="J168" s="343"/>
      <c r="K168" s="343"/>
      <c r="L168" s="343"/>
      <c r="M168" s="343"/>
      <c r="N168" s="343"/>
      <c r="O168" s="343"/>
      <c r="P168" s="341"/>
      <c r="Q168" s="343"/>
      <c r="R168" s="343"/>
      <c r="S168" s="343"/>
      <c r="T168" s="343"/>
    </row>
    <row r="169" spans="1:20" x14ac:dyDescent="0.2">
      <c r="A169" s="341" t="s">
        <v>468</v>
      </c>
      <c r="B169" s="340"/>
      <c r="C169" s="340"/>
      <c r="D169" s="340"/>
      <c r="E169" s="340"/>
      <c r="F169" s="340"/>
      <c r="G169" s="340"/>
      <c r="H169" s="340"/>
      <c r="I169" s="340"/>
      <c r="J169" s="340"/>
      <c r="K169" s="340"/>
      <c r="L169" s="340"/>
      <c r="M169" s="340"/>
      <c r="N169" s="340"/>
      <c r="O169" s="340"/>
      <c r="P169" s="340"/>
      <c r="Q169" s="340"/>
      <c r="R169" s="340"/>
      <c r="S169" s="340"/>
      <c r="T169" s="340"/>
    </row>
    <row r="170" spans="1:20" x14ac:dyDescent="0.2">
      <c r="A170" s="593" t="s">
        <v>469</v>
      </c>
      <c r="B170" s="593"/>
      <c r="C170" s="593"/>
      <c r="D170" s="593"/>
      <c r="E170" s="593"/>
      <c r="F170" s="593"/>
      <c r="G170" s="593"/>
      <c r="H170" s="593"/>
      <c r="I170" s="593"/>
      <c r="J170" s="593"/>
      <c r="K170" s="593"/>
      <c r="L170" s="593"/>
      <c r="M170" s="593"/>
      <c r="N170" s="593"/>
      <c r="O170" s="593"/>
      <c r="P170" s="593"/>
      <c r="Q170" s="340"/>
      <c r="R170" s="340"/>
      <c r="S170" s="340"/>
      <c r="T170" s="340"/>
    </row>
    <row r="171" spans="1:20" x14ac:dyDescent="0.2">
      <c r="A171" s="594" t="s">
        <v>470</v>
      </c>
      <c r="B171" s="594"/>
      <c r="C171" s="594"/>
      <c r="D171" s="594"/>
      <c r="E171" s="594"/>
      <c r="F171" s="594"/>
      <c r="G171" s="594"/>
      <c r="H171" s="594"/>
      <c r="I171" s="594"/>
      <c r="J171" s="594"/>
      <c r="K171" s="594"/>
      <c r="L171" s="594"/>
      <c r="M171" s="594"/>
      <c r="N171" s="594"/>
      <c r="O171" s="594"/>
      <c r="P171" s="594"/>
      <c r="Q171" s="594"/>
      <c r="R171" s="594"/>
      <c r="S171" s="594"/>
      <c r="T171" s="594"/>
    </row>
    <row r="172" spans="1:20" x14ac:dyDescent="0.2">
      <c r="A172" s="340"/>
      <c r="B172" s="344"/>
      <c r="C172" s="340"/>
      <c r="D172" s="340"/>
      <c r="E172" s="343"/>
      <c r="F172" s="343"/>
      <c r="G172" s="343"/>
      <c r="H172" s="343"/>
      <c r="I172" s="344"/>
      <c r="J172" s="340"/>
      <c r="K172" s="340"/>
      <c r="L172" s="343"/>
      <c r="M172" s="343"/>
      <c r="N172" s="343"/>
      <c r="O172" s="343"/>
      <c r="P172" s="344"/>
      <c r="Q172" s="340"/>
      <c r="R172" s="340"/>
      <c r="S172" s="343"/>
      <c r="T172" s="343"/>
    </row>
    <row r="173" spans="1:20" x14ac:dyDescent="0.2">
      <c r="A173" s="343" t="s">
        <v>471</v>
      </c>
      <c r="B173" s="341"/>
      <c r="C173" s="343"/>
      <c r="D173" s="343"/>
      <c r="E173" s="343"/>
      <c r="F173" s="343"/>
      <c r="G173" s="343"/>
      <c r="H173" s="343"/>
      <c r="I173" s="341"/>
      <c r="J173" s="343"/>
      <c r="K173" s="343"/>
      <c r="L173" s="343"/>
      <c r="M173" s="343"/>
      <c r="N173" s="343"/>
      <c r="O173" s="343"/>
      <c r="P173" s="341"/>
      <c r="Q173" s="343"/>
      <c r="R173" s="343"/>
      <c r="S173" s="343"/>
      <c r="T173" s="343"/>
    </row>
    <row r="174" spans="1:20" x14ac:dyDescent="0.2">
      <c r="A174" s="343" t="s">
        <v>472</v>
      </c>
      <c r="B174" s="343"/>
      <c r="C174" s="343"/>
      <c r="D174" s="343"/>
      <c r="E174" s="343"/>
      <c r="F174" s="343"/>
      <c r="G174" s="343"/>
      <c r="H174" s="343"/>
      <c r="I174" s="343"/>
      <c r="J174" s="343"/>
      <c r="K174" s="343"/>
      <c r="L174" s="343"/>
      <c r="M174" s="343"/>
      <c r="N174" s="343"/>
      <c r="O174" s="343"/>
      <c r="P174" s="343"/>
      <c r="Q174" s="343"/>
      <c r="R174" s="343"/>
      <c r="S174" s="343"/>
      <c r="T174" s="343"/>
    </row>
    <row r="175" spans="1:20" x14ac:dyDescent="0.2">
      <c r="A175" s="16"/>
      <c r="B175" s="16"/>
      <c r="C175" s="16"/>
      <c r="D175" s="16"/>
      <c r="E175" s="16"/>
      <c r="F175" s="16"/>
      <c r="G175" s="16"/>
      <c r="H175" s="16"/>
      <c r="I175" s="16"/>
      <c r="J175" s="16"/>
      <c r="K175" s="16"/>
      <c r="L175" s="16"/>
      <c r="M175" s="16"/>
      <c r="N175" s="16"/>
      <c r="O175" s="16"/>
      <c r="P175" s="16"/>
      <c r="Q175" s="16"/>
      <c r="R175" s="16"/>
      <c r="S175" s="16"/>
      <c r="T175" s="16"/>
    </row>
    <row r="176" spans="1:20" x14ac:dyDescent="0.2">
      <c r="A176" s="16"/>
      <c r="B176" s="15"/>
      <c r="C176" s="16"/>
      <c r="D176" s="16"/>
      <c r="E176" s="16"/>
      <c r="F176" s="16"/>
      <c r="G176" s="16"/>
      <c r="H176" s="16"/>
      <c r="I176" s="15"/>
      <c r="J176" s="16"/>
      <c r="K176" s="16"/>
      <c r="L176" s="16"/>
      <c r="M176" s="16"/>
      <c r="N176" s="16"/>
      <c r="O176" s="16"/>
      <c r="P176" s="15"/>
      <c r="Q176" s="16"/>
      <c r="R176" s="16"/>
      <c r="S176" s="16"/>
      <c r="T176" s="16"/>
    </row>
    <row r="177" spans="1:3" x14ac:dyDescent="0.2">
      <c r="A177" s="334" t="s">
        <v>826</v>
      </c>
      <c r="C177" s="284"/>
    </row>
    <row r="178" spans="1:3" x14ac:dyDescent="0.2">
      <c r="C178" s="284"/>
    </row>
    <row r="179" spans="1:3" x14ac:dyDescent="0.2">
      <c r="C179" s="284"/>
    </row>
  </sheetData>
  <mergeCells count="3">
    <mergeCell ref="A170:P170"/>
    <mergeCell ref="A171:T171"/>
    <mergeCell ref="E2:I2"/>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1">
    <tabColor rgb="FFFFFF00"/>
  </sheetPr>
  <dimension ref="A1:M177"/>
  <sheetViews>
    <sheetView topLeftCell="A31" zoomScale="90" zoomScaleNormal="90" workbookViewId="0">
      <selection activeCell="C56" sqref="C56"/>
    </sheetView>
  </sheetViews>
  <sheetFormatPr defaultRowHeight="12.75" x14ac:dyDescent="0.2"/>
  <cols>
    <col min="1" max="1" width="10.21875" style="9" bestFit="1" customWidth="1"/>
    <col min="2" max="2" width="8.88671875" style="9"/>
    <col min="3" max="3" width="34.88671875" style="9" bestFit="1" customWidth="1"/>
    <col min="4" max="16384" width="8.88671875" style="9"/>
  </cols>
  <sheetData>
    <row r="1" spans="1:11" ht="18" x14ac:dyDescent="0.25">
      <c r="A1" s="322" t="s">
        <v>813</v>
      </c>
    </row>
    <row r="2" spans="1:11" ht="18" x14ac:dyDescent="0.25">
      <c r="A2" s="8"/>
      <c r="E2" s="588" t="s">
        <v>737</v>
      </c>
      <c r="F2" s="589"/>
      <c r="G2" s="589"/>
      <c r="H2" s="589"/>
      <c r="I2" s="589"/>
      <c r="J2" s="589"/>
      <c r="K2" s="590"/>
    </row>
    <row r="3" spans="1:11" ht="38.25" x14ac:dyDescent="0.2">
      <c r="A3" s="2" t="s">
        <v>0</v>
      </c>
      <c r="B3" s="14" t="s">
        <v>1</v>
      </c>
      <c r="C3" s="17" t="s">
        <v>2</v>
      </c>
      <c r="D3" s="17" t="s">
        <v>3</v>
      </c>
      <c r="E3" s="17">
        <v>2008</v>
      </c>
      <c r="F3" s="17">
        <v>2009</v>
      </c>
      <c r="G3" s="2">
        <v>2010</v>
      </c>
      <c r="H3" s="14">
        <v>2011</v>
      </c>
      <c r="I3" s="2">
        <v>2012</v>
      </c>
      <c r="J3" s="2">
        <v>2013</v>
      </c>
      <c r="K3" s="2">
        <v>2014</v>
      </c>
    </row>
    <row r="4" spans="1:11" x14ac:dyDescent="0.2">
      <c r="A4" s="271" t="s">
        <v>4</v>
      </c>
      <c r="B4" s="272" t="s">
        <v>5</v>
      </c>
      <c r="C4" s="273" t="s">
        <v>6</v>
      </c>
      <c r="D4" s="345">
        <f>K4</f>
        <v>0.6</v>
      </c>
      <c r="E4" s="331">
        <v>0.4</v>
      </c>
      <c r="F4" s="331">
        <v>0.48</v>
      </c>
      <c r="G4" s="331">
        <v>0.6</v>
      </c>
      <c r="H4" s="331">
        <v>0.63</v>
      </c>
      <c r="I4" s="331">
        <v>0.69</v>
      </c>
      <c r="J4" s="331">
        <v>0.48</v>
      </c>
      <c r="K4" s="331">
        <v>0.6</v>
      </c>
    </row>
    <row r="5" spans="1:11" x14ac:dyDescent="0.2">
      <c r="A5" s="271" t="s">
        <v>7</v>
      </c>
      <c r="B5" s="272" t="s">
        <v>8</v>
      </c>
      <c r="C5" s="275" t="s">
        <v>9</v>
      </c>
      <c r="D5" s="345">
        <f t="shared" ref="D5:D68" si="0">K5</f>
        <v>0.5</v>
      </c>
      <c r="E5" s="331">
        <v>0.36</v>
      </c>
      <c r="F5" s="331">
        <v>0.44</v>
      </c>
      <c r="G5" s="331">
        <v>0.48</v>
      </c>
      <c r="H5" s="331">
        <v>0.53</v>
      </c>
      <c r="I5" s="331">
        <v>0.51</v>
      </c>
      <c r="J5" s="331">
        <v>0.38</v>
      </c>
      <c r="K5" s="331">
        <v>0.5</v>
      </c>
    </row>
    <row r="6" spans="1:11" x14ac:dyDescent="0.2">
      <c r="A6" s="271" t="s">
        <v>10</v>
      </c>
      <c r="B6" s="272" t="s">
        <v>11</v>
      </c>
      <c r="C6" s="275" t="s">
        <v>12</v>
      </c>
      <c r="D6" s="345">
        <f t="shared" si="0"/>
        <v>0.54</v>
      </c>
      <c r="E6" s="331">
        <v>0.44</v>
      </c>
      <c r="F6" s="331">
        <v>0.48</v>
      </c>
      <c r="G6" s="331">
        <v>0.51</v>
      </c>
      <c r="H6" s="331">
        <v>0.62</v>
      </c>
      <c r="I6" s="331">
        <v>0.63</v>
      </c>
      <c r="J6" s="331">
        <v>0.51</v>
      </c>
      <c r="K6" s="331">
        <v>0.54</v>
      </c>
    </row>
    <row r="7" spans="1:11" x14ac:dyDescent="0.2">
      <c r="A7" s="271" t="s">
        <v>13</v>
      </c>
      <c r="B7" s="272" t="s">
        <v>14</v>
      </c>
      <c r="C7" s="275" t="s">
        <v>15</v>
      </c>
      <c r="D7" s="345">
        <f t="shared" si="0"/>
        <v>0.5</v>
      </c>
      <c r="E7" s="331">
        <v>0.64</v>
      </c>
      <c r="F7" s="331">
        <v>0.63</v>
      </c>
      <c r="G7" s="331">
        <v>0.62</v>
      </c>
      <c r="H7" s="331">
        <v>0.6</v>
      </c>
      <c r="I7" s="331">
        <v>0.62</v>
      </c>
      <c r="J7" s="331">
        <v>0.41</v>
      </c>
      <c r="K7" s="331">
        <v>0.5</v>
      </c>
    </row>
    <row r="8" spans="1:11" x14ac:dyDescent="0.2">
      <c r="A8" s="271" t="s">
        <v>16</v>
      </c>
      <c r="B8" s="272" t="s">
        <v>17</v>
      </c>
      <c r="C8" s="275" t="s">
        <v>18</v>
      </c>
      <c r="D8" s="345">
        <f t="shared" si="0"/>
        <v>0.55000000000000004</v>
      </c>
      <c r="E8" s="331">
        <v>0.48</v>
      </c>
      <c r="F8" s="331">
        <v>0.51</v>
      </c>
      <c r="G8" s="331">
        <v>0.56999999999999995</v>
      </c>
      <c r="H8" s="331">
        <v>0.65</v>
      </c>
      <c r="I8" s="331">
        <v>0.68</v>
      </c>
      <c r="J8" s="331">
        <v>0.49</v>
      </c>
      <c r="K8" s="331">
        <v>0.55000000000000004</v>
      </c>
    </row>
    <row r="9" spans="1:11" x14ac:dyDescent="0.2">
      <c r="A9" s="271" t="s">
        <v>19</v>
      </c>
      <c r="B9" s="272" t="s">
        <v>20</v>
      </c>
      <c r="C9" s="275" t="s">
        <v>21</v>
      </c>
      <c r="D9" s="345">
        <f t="shared" si="0"/>
        <v>0.46</v>
      </c>
      <c r="E9" s="331">
        <v>0.45</v>
      </c>
      <c r="F9" s="331">
        <v>0.47</v>
      </c>
      <c r="G9" s="331">
        <v>0.5</v>
      </c>
      <c r="H9" s="331">
        <v>0.48</v>
      </c>
      <c r="I9" s="331">
        <v>0.54</v>
      </c>
      <c r="J9" s="331">
        <v>0.37</v>
      </c>
      <c r="K9" s="331">
        <v>0.46</v>
      </c>
    </row>
    <row r="10" spans="1:11" x14ac:dyDescent="0.2">
      <c r="A10" s="271" t="s">
        <v>22</v>
      </c>
      <c r="B10" s="272" t="s">
        <v>23</v>
      </c>
      <c r="C10" s="275" t="s">
        <v>24</v>
      </c>
      <c r="D10" s="345">
        <f t="shared" si="0"/>
        <v>0.6</v>
      </c>
      <c r="E10" s="331">
        <v>0.59</v>
      </c>
      <c r="F10" s="331">
        <v>0.6</v>
      </c>
      <c r="G10" s="331">
        <v>0.62</v>
      </c>
      <c r="H10" s="331">
        <v>0.63</v>
      </c>
      <c r="I10" s="331">
        <v>0.62</v>
      </c>
      <c r="J10" s="331">
        <v>0.45</v>
      </c>
      <c r="K10" s="331">
        <v>0.6</v>
      </c>
    </row>
    <row r="11" spans="1:11" x14ac:dyDescent="0.2">
      <c r="A11" s="271" t="s">
        <v>25</v>
      </c>
      <c r="B11" s="272" t="s">
        <v>26</v>
      </c>
      <c r="C11" s="275" t="s">
        <v>27</v>
      </c>
      <c r="D11" s="345">
        <f t="shared" si="0"/>
        <v>0.47</v>
      </c>
      <c r="E11" s="331">
        <v>0.42</v>
      </c>
      <c r="F11" s="331">
        <v>0.55000000000000004</v>
      </c>
      <c r="G11" s="331">
        <v>0.57999999999999996</v>
      </c>
      <c r="H11" s="331">
        <v>0.56999999999999995</v>
      </c>
      <c r="I11" s="331">
        <v>0.56999999999999995</v>
      </c>
      <c r="J11" s="331">
        <v>0.4</v>
      </c>
      <c r="K11" s="331">
        <v>0.47</v>
      </c>
    </row>
    <row r="12" spans="1:11" x14ac:dyDescent="0.2">
      <c r="A12" s="271" t="s">
        <v>28</v>
      </c>
      <c r="B12" s="272" t="s">
        <v>29</v>
      </c>
      <c r="C12" s="275" t="s">
        <v>30</v>
      </c>
      <c r="D12" s="345">
        <f t="shared" si="0"/>
        <v>0.54</v>
      </c>
      <c r="E12" s="331">
        <v>0.41</v>
      </c>
      <c r="F12" s="331">
        <v>0.39</v>
      </c>
      <c r="G12" s="331">
        <v>0.49</v>
      </c>
      <c r="H12" s="331">
        <v>0.5</v>
      </c>
      <c r="I12" s="331">
        <v>0.52</v>
      </c>
      <c r="J12" s="331">
        <v>0.52</v>
      </c>
      <c r="K12" s="331">
        <v>0.54</v>
      </c>
    </row>
    <row r="13" spans="1:11" x14ac:dyDescent="0.2">
      <c r="A13" s="271" t="s">
        <v>31</v>
      </c>
      <c r="B13" s="272" t="s">
        <v>32</v>
      </c>
      <c r="C13" s="275" t="s">
        <v>33</v>
      </c>
      <c r="D13" s="345">
        <f t="shared" si="0"/>
        <v>0.51</v>
      </c>
      <c r="E13" s="331">
        <v>0.43</v>
      </c>
      <c r="F13" s="331">
        <v>0.42</v>
      </c>
      <c r="G13" s="331">
        <v>0.51</v>
      </c>
      <c r="H13" s="331">
        <v>0.51</v>
      </c>
      <c r="I13" s="331">
        <v>0.55000000000000004</v>
      </c>
      <c r="J13" s="331">
        <v>0.42</v>
      </c>
      <c r="K13" s="331">
        <v>0.51</v>
      </c>
    </row>
    <row r="14" spans="1:11" x14ac:dyDescent="0.2">
      <c r="A14" s="271" t="s">
        <v>34</v>
      </c>
      <c r="B14" s="272" t="s">
        <v>35</v>
      </c>
      <c r="C14" s="275" t="s">
        <v>36</v>
      </c>
      <c r="D14" s="345">
        <f t="shared" si="0"/>
        <v>0.65</v>
      </c>
      <c r="E14" s="331">
        <v>0.51</v>
      </c>
      <c r="F14" s="331">
        <v>0.45</v>
      </c>
      <c r="G14" s="331">
        <v>0.55000000000000004</v>
      </c>
      <c r="H14" s="331">
        <v>0.56000000000000005</v>
      </c>
      <c r="I14" s="331">
        <v>0.57999999999999996</v>
      </c>
      <c r="J14" s="331">
        <v>0.55000000000000004</v>
      </c>
      <c r="K14" s="331">
        <v>0.65</v>
      </c>
    </row>
    <row r="15" spans="1:11" x14ac:dyDescent="0.2">
      <c r="A15" s="271" t="s">
        <v>37</v>
      </c>
      <c r="B15" s="272" t="s">
        <v>38</v>
      </c>
      <c r="C15" s="275" t="s">
        <v>39</v>
      </c>
      <c r="D15" s="345">
        <f t="shared" si="0"/>
        <v>0.57999999999999996</v>
      </c>
      <c r="E15" s="331">
        <v>0.41</v>
      </c>
      <c r="F15" s="331">
        <v>0.44</v>
      </c>
      <c r="G15" s="331">
        <v>0.56999999999999995</v>
      </c>
      <c r="H15" s="331">
        <v>0.59</v>
      </c>
      <c r="I15" s="331">
        <v>0.57999999999999996</v>
      </c>
      <c r="J15" s="331">
        <v>0.51</v>
      </c>
      <c r="K15" s="331">
        <v>0.57999999999999996</v>
      </c>
    </row>
    <row r="16" spans="1:11" x14ac:dyDescent="0.2">
      <c r="A16" s="271" t="s">
        <v>40</v>
      </c>
      <c r="B16" s="272" t="s">
        <v>41</v>
      </c>
      <c r="C16" s="275" t="s">
        <v>42</v>
      </c>
      <c r="D16" s="345">
        <f t="shared" si="0"/>
        <v>0.65</v>
      </c>
      <c r="E16" s="331">
        <v>0.54</v>
      </c>
      <c r="F16" s="331">
        <v>0.52</v>
      </c>
      <c r="G16" s="331">
        <v>0.56999999999999995</v>
      </c>
      <c r="H16" s="331">
        <v>0.61</v>
      </c>
      <c r="I16" s="331">
        <v>0.63</v>
      </c>
      <c r="J16" s="331">
        <v>0.53</v>
      </c>
      <c r="K16" s="331">
        <v>0.65</v>
      </c>
    </row>
    <row r="17" spans="1:11" x14ac:dyDescent="0.2">
      <c r="A17" s="271" t="s">
        <v>43</v>
      </c>
      <c r="B17" s="272" t="s">
        <v>44</v>
      </c>
      <c r="C17" s="275" t="s">
        <v>45</v>
      </c>
      <c r="D17" s="345">
        <f t="shared" si="0"/>
        <v>0.64</v>
      </c>
      <c r="E17" s="331">
        <v>0.6</v>
      </c>
      <c r="F17" s="331">
        <v>0.57999999999999996</v>
      </c>
      <c r="G17" s="331">
        <v>0.61</v>
      </c>
      <c r="H17" s="331">
        <v>0.61</v>
      </c>
      <c r="I17" s="331">
        <v>0.62</v>
      </c>
      <c r="J17" s="331">
        <v>0.56000000000000005</v>
      </c>
      <c r="K17" s="331">
        <v>0.64</v>
      </c>
    </row>
    <row r="18" spans="1:11" x14ac:dyDescent="0.2">
      <c r="A18" s="271" t="s">
        <v>46</v>
      </c>
      <c r="B18" s="272" t="s">
        <v>47</v>
      </c>
      <c r="C18" s="275" t="s">
        <v>48</v>
      </c>
      <c r="D18" s="345">
        <f t="shared" si="0"/>
        <v>0.51</v>
      </c>
      <c r="E18" s="331">
        <v>0.45</v>
      </c>
      <c r="F18" s="331">
        <v>0.54</v>
      </c>
      <c r="G18" s="331">
        <v>0.49</v>
      </c>
      <c r="H18" s="331">
        <v>0.52</v>
      </c>
      <c r="I18" s="331">
        <v>0.56000000000000005</v>
      </c>
      <c r="J18" s="331">
        <v>0.41</v>
      </c>
      <c r="K18" s="331">
        <v>0.51</v>
      </c>
    </row>
    <row r="19" spans="1:11" x14ac:dyDescent="0.2">
      <c r="A19" s="271" t="s">
        <v>49</v>
      </c>
      <c r="B19" s="272" t="s">
        <v>50</v>
      </c>
      <c r="C19" s="275" t="s">
        <v>51</v>
      </c>
      <c r="D19" s="345">
        <f t="shared" si="0"/>
        <v>0.41</v>
      </c>
      <c r="E19" s="331">
        <v>0.39</v>
      </c>
      <c r="F19" s="331">
        <v>0.44</v>
      </c>
      <c r="G19" s="331">
        <v>0.46</v>
      </c>
      <c r="H19" s="331">
        <v>0.56000000000000005</v>
      </c>
      <c r="I19" s="331">
        <v>0.64</v>
      </c>
      <c r="J19" s="331">
        <v>0.28000000000000003</v>
      </c>
      <c r="K19" s="331">
        <v>0.41</v>
      </c>
    </row>
    <row r="20" spans="1:11" x14ac:dyDescent="0.2">
      <c r="A20" s="271" t="s">
        <v>52</v>
      </c>
      <c r="B20" s="272" t="s">
        <v>53</v>
      </c>
      <c r="C20" s="275" t="s">
        <v>54</v>
      </c>
      <c r="D20" s="345">
        <f t="shared" si="0"/>
        <v>0.62</v>
      </c>
      <c r="E20" s="331">
        <v>0.61</v>
      </c>
      <c r="F20" s="331">
        <v>0.65</v>
      </c>
      <c r="G20" s="331">
        <v>0.68</v>
      </c>
      <c r="H20" s="331">
        <v>0.74</v>
      </c>
      <c r="I20" s="331">
        <v>0.78</v>
      </c>
      <c r="J20" s="331">
        <v>0.56999999999999995</v>
      </c>
      <c r="K20" s="331">
        <v>0.62</v>
      </c>
    </row>
    <row r="21" spans="1:11" x14ac:dyDescent="0.2">
      <c r="A21" s="271" t="s">
        <v>55</v>
      </c>
      <c r="B21" s="272" t="s">
        <v>56</v>
      </c>
      <c r="C21" s="275" t="s">
        <v>57</v>
      </c>
      <c r="D21" s="345">
        <f t="shared" si="0"/>
        <v>0.46</v>
      </c>
      <c r="E21" s="331">
        <v>0.51</v>
      </c>
      <c r="F21" s="331">
        <v>0.53</v>
      </c>
      <c r="G21" s="331">
        <v>0.54</v>
      </c>
      <c r="H21" s="331">
        <v>0.56999999999999995</v>
      </c>
      <c r="I21" s="331">
        <v>0.57999999999999996</v>
      </c>
      <c r="J21" s="331">
        <v>0.4</v>
      </c>
      <c r="K21" s="331">
        <v>0.46</v>
      </c>
    </row>
    <row r="22" spans="1:11" x14ac:dyDescent="0.2">
      <c r="A22" s="271" t="s">
        <v>447</v>
      </c>
      <c r="B22" s="272" t="s">
        <v>448</v>
      </c>
      <c r="C22" s="275" t="s">
        <v>449</v>
      </c>
      <c r="D22" s="345">
        <f t="shared" si="0"/>
        <v>0.6</v>
      </c>
      <c r="E22" s="331">
        <v>0.42</v>
      </c>
      <c r="F22" s="331">
        <v>0.46</v>
      </c>
      <c r="G22" s="331">
        <v>0.45</v>
      </c>
      <c r="H22" s="331">
        <v>0.56000000000000005</v>
      </c>
      <c r="I22" s="331">
        <v>0.61</v>
      </c>
      <c r="J22" s="331">
        <v>0.55000000000000004</v>
      </c>
      <c r="K22" s="331">
        <v>0.6</v>
      </c>
    </row>
    <row r="23" spans="1:11" x14ac:dyDescent="0.2">
      <c r="A23" s="271" t="s">
        <v>58</v>
      </c>
      <c r="B23" s="272" t="s">
        <v>59</v>
      </c>
      <c r="C23" s="275" t="s">
        <v>60</v>
      </c>
      <c r="D23" s="345">
        <f t="shared" si="0"/>
        <v>0.57999999999999996</v>
      </c>
      <c r="E23" s="331">
        <v>0.46</v>
      </c>
      <c r="F23" s="331">
        <v>0.48</v>
      </c>
      <c r="G23" s="331">
        <v>0.52</v>
      </c>
      <c r="H23" s="331">
        <v>0.52</v>
      </c>
      <c r="I23" s="331">
        <v>0.55000000000000004</v>
      </c>
      <c r="J23" s="331">
        <v>0.45</v>
      </c>
      <c r="K23" s="331">
        <v>0.57999999999999996</v>
      </c>
    </row>
    <row r="24" spans="1:11" x14ac:dyDescent="0.2">
      <c r="A24" s="271" t="s">
        <v>61</v>
      </c>
      <c r="B24" s="272" t="s">
        <v>62</v>
      </c>
      <c r="C24" s="275" t="s">
        <v>63</v>
      </c>
      <c r="D24" s="345">
        <f t="shared" si="0"/>
        <v>0.55000000000000004</v>
      </c>
      <c r="E24" s="331">
        <v>0.43</v>
      </c>
      <c r="F24" s="331">
        <v>0.51</v>
      </c>
      <c r="G24" s="331">
        <v>0.51</v>
      </c>
      <c r="H24" s="331">
        <v>0.56000000000000005</v>
      </c>
      <c r="I24" s="331">
        <v>0.6</v>
      </c>
      <c r="J24" s="331">
        <v>0.52</v>
      </c>
      <c r="K24" s="331">
        <v>0.55000000000000004</v>
      </c>
    </row>
    <row r="25" spans="1:11" x14ac:dyDescent="0.2">
      <c r="A25" s="271" t="s">
        <v>64</v>
      </c>
      <c r="B25" s="272" t="s">
        <v>65</v>
      </c>
      <c r="C25" s="275" t="s">
        <v>66</v>
      </c>
      <c r="D25" s="345">
        <f t="shared" si="0"/>
        <v>0.63</v>
      </c>
      <c r="E25" s="331">
        <v>0.54</v>
      </c>
      <c r="F25" s="331">
        <v>0.56999999999999995</v>
      </c>
      <c r="G25" s="331">
        <v>0.56000000000000005</v>
      </c>
      <c r="H25" s="331">
        <v>0.57999999999999996</v>
      </c>
      <c r="I25" s="331">
        <v>0.62</v>
      </c>
      <c r="J25" s="331">
        <v>0.51</v>
      </c>
      <c r="K25" s="331">
        <v>0.63</v>
      </c>
    </row>
    <row r="26" spans="1:11" x14ac:dyDescent="0.2">
      <c r="A26" s="271" t="s">
        <v>67</v>
      </c>
      <c r="B26" s="272" t="s">
        <v>68</v>
      </c>
      <c r="C26" s="275" t="s">
        <v>69</v>
      </c>
      <c r="D26" s="345">
        <f t="shared" si="0"/>
        <v>0.57999999999999996</v>
      </c>
      <c r="E26" s="331">
        <v>0.47</v>
      </c>
      <c r="F26" s="331">
        <v>0.5</v>
      </c>
      <c r="G26" s="331">
        <v>0.55000000000000004</v>
      </c>
      <c r="H26" s="331">
        <v>0.56999999999999995</v>
      </c>
      <c r="I26" s="331">
        <v>0.61</v>
      </c>
      <c r="J26" s="331">
        <v>0.5</v>
      </c>
      <c r="K26" s="331">
        <v>0.57999999999999996</v>
      </c>
    </row>
    <row r="27" spans="1:11" x14ac:dyDescent="0.2">
      <c r="A27" s="271" t="s">
        <v>70</v>
      </c>
      <c r="B27" s="272" t="s">
        <v>71</v>
      </c>
      <c r="C27" s="275" t="s">
        <v>72</v>
      </c>
      <c r="D27" s="345">
        <f t="shared" si="0"/>
        <v>0.7</v>
      </c>
      <c r="E27" s="331">
        <v>0.53</v>
      </c>
      <c r="F27" s="331">
        <v>0.57999999999999996</v>
      </c>
      <c r="G27" s="331">
        <v>0.62</v>
      </c>
      <c r="H27" s="331">
        <v>0.64</v>
      </c>
      <c r="I27" s="331">
        <v>0.71</v>
      </c>
      <c r="J27" s="331">
        <v>0.64</v>
      </c>
      <c r="K27" s="331">
        <v>0.7</v>
      </c>
    </row>
    <row r="28" spans="1:11" x14ac:dyDescent="0.2">
      <c r="A28" s="271" t="s">
        <v>73</v>
      </c>
      <c r="B28" s="272" t="s">
        <v>74</v>
      </c>
      <c r="C28" s="275" t="s">
        <v>75</v>
      </c>
      <c r="D28" s="345">
        <f t="shared" si="0"/>
        <v>0.72</v>
      </c>
      <c r="E28" s="331">
        <v>0.5</v>
      </c>
      <c r="F28" s="331">
        <v>0.5</v>
      </c>
      <c r="G28" s="331">
        <v>0.55000000000000004</v>
      </c>
      <c r="H28" s="331">
        <v>0.64</v>
      </c>
      <c r="I28" s="331">
        <v>0.7</v>
      </c>
      <c r="J28" s="331">
        <v>0.67</v>
      </c>
      <c r="K28" s="331">
        <v>0.72</v>
      </c>
    </row>
    <row r="29" spans="1:11" x14ac:dyDescent="0.2">
      <c r="A29" s="271" t="s">
        <v>76</v>
      </c>
      <c r="B29" s="272" t="s">
        <v>77</v>
      </c>
      <c r="C29" s="275" t="s">
        <v>78</v>
      </c>
      <c r="D29" s="345">
        <f t="shared" si="0"/>
        <v>0.57999999999999996</v>
      </c>
      <c r="E29" s="331">
        <v>0.45</v>
      </c>
      <c r="F29" s="331">
        <v>0.51</v>
      </c>
      <c r="G29" s="331">
        <v>0.56000000000000005</v>
      </c>
      <c r="H29" s="331">
        <v>0.56000000000000005</v>
      </c>
      <c r="I29" s="331">
        <v>0.61</v>
      </c>
      <c r="J29" s="331">
        <v>0.56999999999999995</v>
      </c>
      <c r="K29" s="331">
        <v>0.57999999999999996</v>
      </c>
    </row>
    <row r="30" spans="1:11" x14ac:dyDescent="0.2">
      <c r="A30" s="271" t="s">
        <v>79</v>
      </c>
      <c r="B30" s="272" t="s">
        <v>80</v>
      </c>
      <c r="C30" s="275" t="s">
        <v>81</v>
      </c>
      <c r="D30" s="345">
        <f t="shared" si="0"/>
        <v>0.61</v>
      </c>
      <c r="E30" s="331">
        <v>0.51</v>
      </c>
      <c r="F30" s="331">
        <v>0.46</v>
      </c>
      <c r="G30" s="331">
        <v>0.54</v>
      </c>
      <c r="H30" s="331">
        <v>0.56999999999999995</v>
      </c>
      <c r="I30" s="331" t="s">
        <v>453</v>
      </c>
      <c r="J30" s="331" t="s">
        <v>453</v>
      </c>
      <c r="K30" s="331">
        <v>0.61</v>
      </c>
    </row>
    <row r="31" spans="1:11" x14ac:dyDescent="0.2">
      <c r="A31" s="271" t="s">
        <v>82</v>
      </c>
      <c r="B31" s="272" t="s">
        <v>83</v>
      </c>
      <c r="C31" s="275" t="s">
        <v>84</v>
      </c>
      <c r="D31" s="345">
        <f t="shared" si="0"/>
        <v>0.67</v>
      </c>
      <c r="E31" s="331">
        <v>0.59</v>
      </c>
      <c r="F31" s="331">
        <v>0.56999999999999995</v>
      </c>
      <c r="G31" s="331">
        <v>0.55000000000000004</v>
      </c>
      <c r="H31" s="331">
        <v>0.64</v>
      </c>
      <c r="I31" s="331">
        <v>0.66</v>
      </c>
      <c r="J31" s="331">
        <v>0.56999999999999995</v>
      </c>
      <c r="K31" s="331">
        <v>0.67</v>
      </c>
    </row>
    <row r="32" spans="1:11" x14ac:dyDescent="0.2">
      <c r="A32" s="271" t="s">
        <v>85</v>
      </c>
      <c r="B32" s="272" t="s">
        <v>86</v>
      </c>
      <c r="C32" s="275" t="s">
        <v>87</v>
      </c>
      <c r="D32" s="345">
        <f t="shared" si="0"/>
        <v>0.6</v>
      </c>
      <c r="E32" s="331">
        <v>0.61</v>
      </c>
      <c r="F32" s="331">
        <v>0.62</v>
      </c>
      <c r="G32" s="331">
        <v>0.56000000000000005</v>
      </c>
      <c r="H32" s="331">
        <v>0.63</v>
      </c>
      <c r="I32" s="331">
        <v>0.68</v>
      </c>
      <c r="J32" s="331">
        <v>0.48</v>
      </c>
      <c r="K32" s="331">
        <v>0.6</v>
      </c>
    </row>
    <row r="33" spans="1:11" x14ac:dyDescent="0.2">
      <c r="A33" s="271" t="s">
        <v>88</v>
      </c>
      <c r="B33" s="272" t="s">
        <v>89</v>
      </c>
      <c r="C33" s="275" t="s">
        <v>90</v>
      </c>
      <c r="D33" s="345">
        <f t="shared" si="0"/>
        <v>0.61</v>
      </c>
      <c r="E33" s="331">
        <v>0.56000000000000005</v>
      </c>
      <c r="F33" s="331">
        <v>0.56000000000000005</v>
      </c>
      <c r="G33" s="331">
        <v>0.54</v>
      </c>
      <c r="H33" s="331">
        <v>0.6</v>
      </c>
      <c r="I33" s="331">
        <v>0.63</v>
      </c>
      <c r="J33" s="331">
        <v>0.55000000000000004</v>
      </c>
      <c r="K33" s="331">
        <v>0.61</v>
      </c>
    </row>
    <row r="34" spans="1:11" x14ac:dyDescent="0.2">
      <c r="A34" s="271" t="s">
        <v>91</v>
      </c>
      <c r="B34" s="272" t="s">
        <v>92</v>
      </c>
      <c r="C34" s="275" t="s">
        <v>93</v>
      </c>
      <c r="D34" s="345">
        <f t="shared" si="0"/>
        <v>0.59</v>
      </c>
      <c r="E34" s="331">
        <v>0.42</v>
      </c>
      <c r="F34" s="331">
        <v>0.48</v>
      </c>
      <c r="G34" s="331">
        <v>0.5</v>
      </c>
      <c r="H34" s="331">
        <v>0.55000000000000004</v>
      </c>
      <c r="I34" s="331">
        <v>0.56999999999999995</v>
      </c>
      <c r="J34" s="331">
        <v>0.47</v>
      </c>
      <c r="K34" s="331">
        <v>0.59</v>
      </c>
    </row>
    <row r="35" spans="1:11" x14ac:dyDescent="0.2">
      <c r="A35" s="271" t="s">
        <v>94</v>
      </c>
      <c r="B35" s="272" t="s">
        <v>95</v>
      </c>
      <c r="C35" s="275" t="s">
        <v>96</v>
      </c>
      <c r="D35" s="345">
        <f t="shared" si="0"/>
        <v>0.52</v>
      </c>
      <c r="E35" s="331">
        <v>0.44</v>
      </c>
      <c r="F35" s="331">
        <v>0.46</v>
      </c>
      <c r="G35" s="331">
        <v>0.49</v>
      </c>
      <c r="H35" s="331">
        <v>0.53</v>
      </c>
      <c r="I35" s="331">
        <v>0.55000000000000004</v>
      </c>
      <c r="J35" s="331">
        <v>0.47</v>
      </c>
      <c r="K35" s="331">
        <v>0.52</v>
      </c>
    </row>
    <row r="36" spans="1:11" x14ac:dyDescent="0.2">
      <c r="A36" s="271" t="s">
        <v>97</v>
      </c>
      <c r="B36" s="272" t="s">
        <v>98</v>
      </c>
      <c r="C36" s="275" t="s">
        <v>99</v>
      </c>
      <c r="D36" s="345">
        <f t="shared" si="0"/>
        <v>0.62</v>
      </c>
      <c r="E36" s="331">
        <v>0.5</v>
      </c>
      <c r="F36" s="331">
        <v>0.55000000000000004</v>
      </c>
      <c r="G36" s="331">
        <v>0.54</v>
      </c>
      <c r="H36" s="331">
        <v>0.57999999999999996</v>
      </c>
      <c r="I36" s="331">
        <v>0.59</v>
      </c>
      <c r="J36" s="331">
        <v>0.45</v>
      </c>
      <c r="K36" s="331">
        <v>0.62</v>
      </c>
    </row>
    <row r="37" spans="1:11" x14ac:dyDescent="0.2">
      <c r="A37" s="271" t="s">
        <v>100</v>
      </c>
      <c r="B37" s="272" t="s">
        <v>101</v>
      </c>
      <c r="C37" s="275" t="s">
        <v>102</v>
      </c>
      <c r="D37" s="345">
        <f t="shared" si="0"/>
        <v>0.66</v>
      </c>
      <c r="E37" s="331">
        <v>0.48</v>
      </c>
      <c r="F37" s="331">
        <v>0.45</v>
      </c>
      <c r="G37" s="331">
        <v>0.5</v>
      </c>
      <c r="H37" s="331">
        <v>0.56999999999999995</v>
      </c>
      <c r="I37" s="331">
        <v>0.64</v>
      </c>
      <c r="J37" s="331">
        <v>0.53</v>
      </c>
      <c r="K37" s="331">
        <v>0.66</v>
      </c>
    </row>
    <row r="38" spans="1:11" x14ac:dyDescent="0.2">
      <c r="A38" s="271" t="s">
        <v>103</v>
      </c>
      <c r="B38" s="272" t="s">
        <v>104</v>
      </c>
      <c r="C38" s="275" t="s">
        <v>105</v>
      </c>
      <c r="D38" s="345">
        <f t="shared" si="0"/>
        <v>0.64</v>
      </c>
      <c r="E38" s="331">
        <v>0.5</v>
      </c>
      <c r="F38" s="331">
        <v>0.52</v>
      </c>
      <c r="G38" s="331">
        <v>0.55000000000000004</v>
      </c>
      <c r="H38" s="331">
        <v>0.56999999999999995</v>
      </c>
      <c r="I38" s="331">
        <v>0.6</v>
      </c>
      <c r="J38" s="331">
        <v>0.56999999999999995</v>
      </c>
      <c r="K38" s="331">
        <v>0.64</v>
      </c>
    </row>
    <row r="39" spans="1:11" x14ac:dyDescent="0.2">
      <c r="A39" s="271" t="s">
        <v>106</v>
      </c>
      <c r="B39" s="272" t="s">
        <v>107</v>
      </c>
      <c r="C39" s="275" t="s">
        <v>108</v>
      </c>
      <c r="D39" s="345">
        <f t="shared" si="0"/>
        <v>0.63</v>
      </c>
      <c r="E39" s="331">
        <v>0.43</v>
      </c>
      <c r="F39" s="331">
        <v>0.51</v>
      </c>
      <c r="G39" s="331">
        <v>0.52</v>
      </c>
      <c r="H39" s="331">
        <v>0.54</v>
      </c>
      <c r="I39" s="331">
        <v>0.69</v>
      </c>
      <c r="J39" s="331">
        <v>0.57999999999999996</v>
      </c>
      <c r="K39" s="331">
        <v>0.63</v>
      </c>
    </row>
    <row r="40" spans="1:11" x14ac:dyDescent="0.2">
      <c r="A40" s="271" t="s">
        <v>109</v>
      </c>
      <c r="B40" s="272" t="s">
        <v>110</v>
      </c>
      <c r="C40" s="275" t="s">
        <v>111</v>
      </c>
      <c r="D40" s="345">
        <f t="shared" si="0"/>
        <v>0.65</v>
      </c>
      <c r="E40" s="331">
        <v>0.5</v>
      </c>
      <c r="F40" s="331">
        <v>0.56000000000000005</v>
      </c>
      <c r="G40" s="331">
        <v>0.61</v>
      </c>
      <c r="H40" s="331">
        <v>0.63</v>
      </c>
      <c r="I40" s="331">
        <v>0.68</v>
      </c>
      <c r="J40" s="331">
        <v>0.61</v>
      </c>
      <c r="K40" s="331">
        <v>0.65</v>
      </c>
    </row>
    <row r="41" spans="1:11" x14ac:dyDescent="0.2">
      <c r="A41" s="271" t="s">
        <v>112</v>
      </c>
      <c r="B41" s="272" t="s">
        <v>113</v>
      </c>
      <c r="C41" s="275" t="s">
        <v>114</v>
      </c>
      <c r="D41" s="345">
        <f t="shared" si="0"/>
        <v>0.64</v>
      </c>
      <c r="E41" s="331">
        <v>0.43</v>
      </c>
      <c r="F41" s="331">
        <v>0.54</v>
      </c>
      <c r="G41" s="331">
        <v>0.59</v>
      </c>
      <c r="H41" s="331">
        <v>0.64</v>
      </c>
      <c r="I41" s="331">
        <v>0.7</v>
      </c>
      <c r="J41" s="331">
        <v>0.51</v>
      </c>
      <c r="K41" s="331">
        <v>0.64</v>
      </c>
    </row>
    <row r="42" spans="1:11" x14ac:dyDescent="0.2">
      <c r="A42" s="271" t="s">
        <v>115</v>
      </c>
      <c r="B42" s="272" t="s">
        <v>116</v>
      </c>
      <c r="C42" s="275" t="s">
        <v>117</v>
      </c>
      <c r="D42" s="345">
        <f t="shared" si="0"/>
        <v>0.57999999999999996</v>
      </c>
      <c r="E42" s="331">
        <v>0.33</v>
      </c>
      <c r="F42" s="331">
        <v>0.46</v>
      </c>
      <c r="G42" s="331">
        <v>0.48</v>
      </c>
      <c r="H42" s="331">
        <v>0.62</v>
      </c>
      <c r="I42" s="331">
        <v>0.64</v>
      </c>
      <c r="J42" s="331">
        <v>0.5</v>
      </c>
      <c r="K42" s="331">
        <v>0.57999999999999996</v>
      </c>
    </row>
    <row r="43" spans="1:11" x14ac:dyDescent="0.2">
      <c r="A43" s="271" t="s">
        <v>118</v>
      </c>
      <c r="B43" s="272" t="s">
        <v>119</v>
      </c>
      <c r="C43" s="275" t="s">
        <v>120</v>
      </c>
      <c r="D43" s="345">
        <f t="shared" si="0"/>
        <v>0.66</v>
      </c>
      <c r="E43" s="331">
        <v>0.51</v>
      </c>
      <c r="F43" s="331">
        <v>0.53</v>
      </c>
      <c r="G43" s="331">
        <v>0.56000000000000005</v>
      </c>
      <c r="H43" s="331">
        <v>0.65</v>
      </c>
      <c r="I43" s="331">
        <v>0.72</v>
      </c>
      <c r="J43" s="331">
        <v>0.55000000000000004</v>
      </c>
      <c r="K43" s="331">
        <v>0.66</v>
      </c>
    </row>
    <row r="44" spans="1:11" x14ac:dyDescent="0.2">
      <c r="A44" s="271" t="s">
        <v>121</v>
      </c>
      <c r="B44" s="272" t="s">
        <v>122</v>
      </c>
      <c r="C44" s="275" t="s">
        <v>123</v>
      </c>
      <c r="D44" s="345">
        <f t="shared" si="0"/>
        <v>0.61</v>
      </c>
      <c r="E44" s="331">
        <v>0.39</v>
      </c>
      <c r="F44" s="331">
        <v>0.47</v>
      </c>
      <c r="G44" s="331">
        <v>0.55000000000000004</v>
      </c>
      <c r="H44" s="331">
        <v>0.62</v>
      </c>
      <c r="I44" s="331">
        <v>0.68</v>
      </c>
      <c r="J44" s="331">
        <v>0.47</v>
      </c>
      <c r="K44" s="331">
        <v>0.61</v>
      </c>
    </row>
    <row r="45" spans="1:11" x14ac:dyDescent="0.2">
      <c r="A45" s="271" t="s">
        <v>124</v>
      </c>
      <c r="B45" s="272" t="s">
        <v>125</v>
      </c>
      <c r="C45" s="275" t="s">
        <v>126</v>
      </c>
      <c r="D45" s="345">
        <f t="shared" si="0"/>
        <v>0.62</v>
      </c>
      <c r="E45" s="331">
        <v>0.53</v>
      </c>
      <c r="F45" s="331">
        <v>0.54</v>
      </c>
      <c r="G45" s="331">
        <v>0.62</v>
      </c>
      <c r="H45" s="331">
        <v>0.61</v>
      </c>
      <c r="I45" s="331">
        <v>0.67</v>
      </c>
      <c r="J45" s="331">
        <v>0.49</v>
      </c>
      <c r="K45" s="331">
        <v>0.62</v>
      </c>
    </row>
    <row r="46" spans="1:11" x14ac:dyDescent="0.2">
      <c r="A46" s="271" t="s">
        <v>127</v>
      </c>
      <c r="B46" s="272" t="s">
        <v>128</v>
      </c>
      <c r="C46" s="275" t="s">
        <v>129</v>
      </c>
      <c r="D46" s="345">
        <f t="shared" si="0"/>
        <v>0.6</v>
      </c>
      <c r="E46" s="331">
        <v>0.52</v>
      </c>
      <c r="F46" s="331">
        <v>0.56000000000000005</v>
      </c>
      <c r="G46" s="331">
        <v>0.63</v>
      </c>
      <c r="H46" s="331">
        <v>0.64</v>
      </c>
      <c r="I46" s="331">
        <v>0.67</v>
      </c>
      <c r="J46" s="331">
        <v>0.45</v>
      </c>
      <c r="K46" s="331">
        <v>0.6</v>
      </c>
    </row>
    <row r="47" spans="1:11" x14ac:dyDescent="0.2">
      <c r="A47" s="271" t="s">
        <v>130</v>
      </c>
      <c r="B47" s="272" t="s">
        <v>131</v>
      </c>
      <c r="C47" s="275" t="s">
        <v>132</v>
      </c>
      <c r="D47" s="345">
        <f t="shared" si="0"/>
        <v>0.65</v>
      </c>
      <c r="E47" s="331">
        <v>0.54</v>
      </c>
      <c r="F47" s="331">
        <v>0.54</v>
      </c>
      <c r="G47" s="331">
        <v>0.61</v>
      </c>
      <c r="H47" s="331">
        <v>0.64</v>
      </c>
      <c r="I47" s="331">
        <v>0.64</v>
      </c>
      <c r="J47" s="331">
        <v>0.55000000000000004</v>
      </c>
      <c r="K47" s="331">
        <v>0.65</v>
      </c>
    </row>
    <row r="48" spans="1:11" x14ac:dyDescent="0.2">
      <c r="A48" s="271" t="s">
        <v>133</v>
      </c>
      <c r="B48" s="272" t="s">
        <v>134</v>
      </c>
      <c r="C48" s="275" t="s">
        <v>135</v>
      </c>
      <c r="D48" s="345">
        <f t="shared" si="0"/>
        <v>0.62</v>
      </c>
      <c r="E48" s="331">
        <v>0.42</v>
      </c>
      <c r="F48" s="331">
        <v>0.48</v>
      </c>
      <c r="G48" s="331">
        <v>0.53</v>
      </c>
      <c r="H48" s="331">
        <v>0.56000000000000005</v>
      </c>
      <c r="I48" s="331">
        <v>0.56000000000000005</v>
      </c>
      <c r="J48" s="331">
        <v>0.51</v>
      </c>
      <c r="K48" s="331">
        <v>0.62</v>
      </c>
    </row>
    <row r="49" spans="1:11" x14ac:dyDescent="0.2">
      <c r="A49" s="271" t="s">
        <v>136</v>
      </c>
      <c r="B49" s="272" t="s">
        <v>137</v>
      </c>
      <c r="C49" s="275" t="s">
        <v>138</v>
      </c>
      <c r="D49" s="345">
        <f t="shared" si="0"/>
        <v>0.64</v>
      </c>
      <c r="E49" s="331">
        <v>0.52</v>
      </c>
      <c r="F49" s="331">
        <v>0.49</v>
      </c>
      <c r="G49" s="331">
        <v>0.56000000000000005</v>
      </c>
      <c r="H49" s="331">
        <v>0.6</v>
      </c>
      <c r="I49" s="331">
        <v>0.59</v>
      </c>
      <c r="J49" s="331">
        <v>0.45</v>
      </c>
      <c r="K49" s="331">
        <v>0.64</v>
      </c>
    </row>
    <row r="50" spans="1:11" x14ac:dyDescent="0.2">
      <c r="A50" s="271" t="s">
        <v>139</v>
      </c>
      <c r="B50" s="272" t="s">
        <v>140</v>
      </c>
      <c r="C50" s="273" t="s">
        <v>828</v>
      </c>
      <c r="D50" s="345">
        <f t="shared" si="0"/>
        <v>0.56999999999999995</v>
      </c>
      <c r="E50" s="331">
        <v>0.4</v>
      </c>
      <c r="F50" s="331">
        <v>0.49</v>
      </c>
      <c r="G50" s="331">
        <v>0.51</v>
      </c>
      <c r="H50" s="331">
        <v>0.54</v>
      </c>
      <c r="I50" s="331">
        <v>0.56999999999999995</v>
      </c>
      <c r="J50" s="331">
        <v>0.42</v>
      </c>
      <c r="K50" s="331">
        <v>0.56999999999999995</v>
      </c>
    </row>
    <row r="51" spans="1:11" x14ac:dyDescent="0.2">
      <c r="A51" s="271" t="s">
        <v>142</v>
      </c>
      <c r="B51" s="272" t="s">
        <v>143</v>
      </c>
      <c r="C51" s="275" t="s">
        <v>144</v>
      </c>
      <c r="D51" s="345">
        <f t="shared" si="0"/>
        <v>0.56999999999999995</v>
      </c>
      <c r="E51" s="331">
        <v>0.65</v>
      </c>
      <c r="F51" s="331">
        <v>0.59</v>
      </c>
      <c r="G51" s="331">
        <v>0.63</v>
      </c>
      <c r="H51" s="331">
        <v>0.66</v>
      </c>
      <c r="I51" s="331">
        <v>0.68</v>
      </c>
      <c r="J51" s="331">
        <v>0.49</v>
      </c>
      <c r="K51" s="331">
        <v>0.56999999999999995</v>
      </c>
    </row>
    <row r="52" spans="1:11" x14ac:dyDescent="0.2">
      <c r="A52" s="271" t="s">
        <v>145</v>
      </c>
      <c r="B52" s="272" t="s">
        <v>146</v>
      </c>
      <c r="C52" s="275" t="s">
        <v>147</v>
      </c>
      <c r="D52" s="345">
        <f t="shared" si="0"/>
        <v>0.62</v>
      </c>
      <c r="E52" s="331">
        <v>0.62</v>
      </c>
      <c r="F52" s="331">
        <v>0.61</v>
      </c>
      <c r="G52" s="331">
        <v>0.59</v>
      </c>
      <c r="H52" s="331">
        <v>0.68</v>
      </c>
      <c r="I52" s="331">
        <v>0.74</v>
      </c>
      <c r="J52" s="331">
        <v>0.56000000000000005</v>
      </c>
      <c r="K52" s="331">
        <v>0.62</v>
      </c>
    </row>
    <row r="53" spans="1:11" x14ac:dyDescent="0.2">
      <c r="A53" s="271" t="s">
        <v>148</v>
      </c>
      <c r="B53" s="272" t="s">
        <v>149</v>
      </c>
      <c r="C53" s="275" t="s">
        <v>150</v>
      </c>
      <c r="D53" s="345">
        <f t="shared" si="0"/>
        <v>0.61</v>
      </c>
      <c r="E53" s="331">
        <v>0.57999999999999996</v>
      </c>
      <c r="F53" s="331">
        <v>0.6</v>
      </c>
      <c r="G53" s="331">
        <v>0.57999999999999996</v>
      </c>
      <c r="H53" s="331">
        <v>0.56000000000000005</v>
      </c>
      <c r="I53" s="331">
        <v>0.64</v>
      </c>
      <c r="J53" s="331">
        <v>0.52</v>
      </c>
      <c r="K53" s="331">
        <v>0.61</v>
      </c>
    </row>
    <row r="54" spans="1:11" x14ac:dyDescent="0.2">
      <c r="A54" s="271" t="s">
        <v>151</v>
      </c>
      <c r="B54" s="272" t="s">
        <v>152</v>
      </c>
      <c r="C54" s="275" t="s">
        <v>153</v>
      </c>
      <c r="D54" s="345">
        <f t="shared" si="0"/>
        <v>0.64</v>
      </c>
      <c r="E54" s="331">
        <v>0.56999999999999995</v>
      </c>
      <c r="F54" s="331">
        <v>0.57999999999999996</v>
      </c>
      <c r="G54" s="331">
        <v>0.62</v>
      </c>
      <c r="H54" s="331">
        <v>0.65</v>
      </c>
      <c r="I54" s="331">
        <v>0.68</v>
      </c>
      <c r="J54" s="331">
        <v>0.52</v>
      </c>
      <c r="K54" s="331">
        <v>0.64</v>
      </c>
    </row>
    <row r="55" spans="1:11" x14ac:dyDescent="0.2">
      <c r="A55" s="271" t="s">
        <v>154</v>
      </c>
      <c r="B55" s="272" t="s">
        <v>155</v>
      </c>
      <c r="C55" s="275" t="s">
        <v>156</v>
      </c>
      <c r="D55" s="345">
        <f t="shared" si="0"/>
        <v>0.59</v>
      </c>
      <c r="E55" s="331">
        <v>0.49</v>
      </c>
      <c r="F55" s="331">
        <v>0.52</v>
      </c>
      <c r="G55" s="331">
        <v>0.56000000000000005</v>
      </c>
      <c r="H55" s="331">
        <v>0.57999999999999996</v>
      </c>
      <c r="I55" s="331">
        <v>0.63</v>
      </c>
      <c r="J55" s="331">
        <v>0.49</v>
      </c>
      <c r="K55" s="331">
        <v>0.59</v>
      </c>
    </row>
    <row r="56" spans="1:11" x14ac:dyDescent="0.2">
      <c r="A56" s="271" t="s">
        <v>450</v>
      </c>
      <c r="B56" s="272" t="s">
        <v>451</v>
      </c>
      <c r="C56" s="275" t="s">
        <v>452</v>
      </c>
      <c r="D56" s="345" t="str">
        <f t="shared" si="0"/>
        <v>-</v>
      </c>
      <c r="E56" s="331">
        <v>0.48</v>
      </c>
      <c r="F56" s="331">
        <v>0.19</v>
      </c>
      <c r="G56" s="331">
        <v>0.67</v>
      </c>
      <c r="H56" s="331">
        <v>0.62</v>
      </c>
      <c r="I56" s="331" t="s">
        <v>453</v>
      </c>
      <c r="J56" s="331" t="s">
        <v>453</v>
      </c>
      <c r="K56" s="331" t="s">
        <v>453</v>
      </c>
    </row>
    <row r="57" spans="1:11" x14ac:dyDescent="0.2">
      <c r="A57" s="271" t="s">
        <v>157</v>
      </c>
      <c r="B57" s="272" t="s">
        <v>158</v>
      </c>
      <c r="C57" s="275" t="s">
        <v>159</v>
      </c>
      <c r="D57" s="345">
        <f t="shared" si="0"/>
        <v>0.59</v>
      </c>
      <c r="E57" s="331">
        <v>0.56999999999999995</v>
      </c>
      <c r="F57" s="331">
        <v>0.57999999999999996</v>
      </c>
      <c r="G57" s="331">
        <v>0.6</v>
      </c>
      <c r="H57" s="331">
        <v>0.57999999999999996</v>
      </c>
      <c r="I57" s="331">
        <v>0.64</v>
      </c>
      <c r="J57" s="331">
        <v>0.52</v>
      </c>
      <c r="K57" s="331">
        <v>0.59</v>
      </c>
    </row>
    <row r="58" spans="1:11" x14ac:dyDescent="0.2">
      <c r="A58" s="271" t="s">
        <v>160</v>
      </c>
      <c r="B58" s="272" t="s">
        <v>161</v>
      </c>
      <c r="C58" s="275" t="s">
        <v>162</v>
      </c>
      <c r="D58" s="345">
        <f t="shared" si="0"/>
        <v>0.56999999999999995</v>
      </c>
      <c r="E58" s="331">
        <v>0.46</v>
      </c>
      <c r="F58" s="331">
        <v>0.47</v>
      </c>
      <c r="G58" s="331">
        <v>0.54</v>
      </c>
      <c r="H58" s="331">
        <v>0.56000000000000005</v>
      </c>
      <c r="I58" s="331">
        <v>0.61</v>
      </c>
      <c r="J58" s="331">
        <v>0.48</v>
      </c>
      <c r="K58" s="331">
        <v>0.56999999999999995</v>
      </c>
    </row>
    <row r="59" spans="1:11" x14ac:dyDescent="0.2">
      <c r="A59" s="271" t="s">
        <v>163</v>
      </c>
      <c r="B59" s="272" t="s">
        <v>164</v>
      </c>
      <c r="C59" s="275" t="s">
        <v>165</v>
      </c>
      <c r="D59" s="345">
        <f t="shared" si="0"/>
        <v>0.56999999999999995</v>
      </c>
      <c r="E59" s="331">
        <v>0.53</v>
      </c>
      <c r="F59" s="331">
        <v>0.53</v>
      </c>
      <c r="G59" s="331">
        <v>0.53</v>
      </c>
      <c r="H59" s="331">
        <v>0.55000000000000004</v>
      </c>
      <c r="I59" s="331">
        <v>0.63</v>
      </c>
      <c r="J59" s="331">
        <v>0.49</v>
      </c>
      <c r="K59" s="331">
        <v>0.56999999999999995</v>
      </c>
    </row>
    <row r="60" spans="1:11" x14ac:dyDescent="0.2">
      <c r="A60" s="271" t="s">
        <v>166</v>
      </c>
      <c r="B60" s="272" t="s">
        <v>167</v>
      </c>
      <c r="C60" s="275" t="s">
        <v>168</v>
      </c>
      <c r="D60" s="345">
        <f t="shared" si="0"/>
        <v>0.54</v>
      </c>
      <c r="E60" s="331">
        <v>0.55000000000000004</v>
      </c>
      <c r="F60" s="331">
        <v>0.51</v>
      </c>
      <c r="G60" s="331">
        <v>0.59</v>
      </c>
      <c r="H60" s="331">
        <v>0.6</v>
      </c>
      <c r="I60" s="331">
        <v>0.62</v>
      </c>
      <c r="J60" s="331">
        <v>0.48</v>
      </c>
      <c r="K60" s="331">
        <v>0.54</v>
      </c>
    </row>
    <row r="61" spans="1:11" x14ac:dyDescent="0.2">
      <c r="A61" s="271" t="s">
        <v>169</v>
      </c>
      <c r="B61" s="272" t="s">
        <v>170</v>
      </c>
      <c r="C61" s="275" t="s">
        <v>171</v>
      </c>
      <c r="D61" s="345">
        <f t="shared" si="0"/>
        <v>0.56000000000000005</v>
      </c>
      <c r="E61" s="331">
        <v>0.49</v>
      </c>
      <c r="F61" s="331">
        <v>0.45</v>
      </c>
      <c r="G61" s="331">
        <v>0.48</v>
      </c>
      <c r="H61" s="331">
        <v>0.52</v>
      </c>
      <c r="I61" s="331">
        <v>0.57999999999999996</v>
      </c>
      <c r="J61" s="331">
        <v>0.51</v>
      </c>
      <c r="K61" s="331">
        <v>0.56000000000000005</v>
      </c>
    </row>
    <row r="62" spans="1:11" x14ac:dyDescent="0.2">
      <c r="A62" s="271" t="s">
        <v>172</v>
      </c>
      <c r="B62" s="272" t="s">
        <v>173</v>
      </c>
      <c r="C62" s="275" t="s">
        <v>174</v>
      </c>
      <c r="D62" s="345">
        <f t="shared" si="0"/>
        <v>0.53</v>
      </c>
      <c r="E62" s="331">
        <v>0.48</v>
      </c>
      <c r="F62" s="331">
        <v>0.54</v>
      </c>
      <c r="G62" s="331">
        <v>0.53</v>
      </c>
      <c r="H62" s="331">
        <v>0.54</v>
      </c>
      <c r="I62" s="331">
        <v>0.57999999999999996</v>
      </c>
      <c r="J62" s="331">
        <v>0.47</v>
      </c>
      <c r="K62" s="331">
        <v>0.53</v>
      </c>
    </row>
    <row r="63" spans="1:11" x14ac:dyDescent="0.2">
      <c r="A63" s="271" t="s">
        <v>175</v>
      </c>
      <c r="B63" s="272" t="s">
        <v>176</v>
      </c>
      <c r="C63" s="275" t="s">
        <v>177</v>
      </c>
      <c r="D63" s="345">
        <f t="shared" si="0"/>
        <v>0.52</v>
      </c>
      <c r="E63" s="331">
        <v>0.45</v>
      </c>
      <c r="F63" s="331">
        <v>0.47</v>
      </c>
      <c r="G63" s="331">
        <v>0.46</v>
      </c>
      <c r="H63" s="331">
        <v>0.52</v>
      </c>
      <c r="I63" s="331">
        <v>0.55000000000000004</v>
      </c>
      <c r="J63" s="331">
        <v>0.41</v>
      </c>
      <c r="K63" s="331">
        <v>0.52</v>
      </c>
    </row>
    <row r="64" spans="1:11" x14ac:dyDescent="0.2">
      <c r="A64" s="271" t="s">
        <v>178</v>
      </c>
      <c r="B64" s="272" t="s">
        <v>179</v>
      </c>
      <c r="C64" s="275" t="s">
        <v>180</v>
      </c>
      <c r="D64" s="345">
        <f t="shared" si="0"/>
        <v>0.5</v>
      </c>
      <c r="E64" s="331">
        <v>0.46</v>
      </c>
      <c r="F64" s="331">
        <v>0.46</v>
      </c>
      <c r="G64" s="331">
        <v>0.53</v>
      </c>
      <c r="H64" s="331">
        <v>0.54</v>
      </c>
      <c r="I64" s="331">
        <v>0.56000000000000005</v>
      </c>
      <c r="J64" s="331">
        <v>0.42</v>
      </c>
      <c r="K64" s="331">
        <v>0.5</v>
      </c>
    </row>
    <row r="65" spans="1:11" x14ac:dyDescent="0.2">
      <c r="A65" s="271" t="s">
        <v>181</v>
      </c>
      <c r="B65" s="272" t="s">
        <v>182</v>
      </c>
      <c r="C65" s="275" t="s">
        <v>183</v>
      </c>
      <c r="D65" s="345">
        <f t="shared" si="0"/>
        <v>0.56999999999999995</v>
      </c>
      <c r="E65" s="331">
        <v>0.53</v>
      </c>
      <c r="F65" s="331">
        <v>0.52</v>
      </c>
      <c r="G65" s="331">
        <v>0.56999999999999995</v>
      </c>
      <c r="H65" s="331">
        <v>0.56999999999999995</v>
      </c>
      <c r="I65" s="331">
        <v>0.6</v>
      </c>
      <c r="J65" s="331">
        <v>0.53</v>
      </c>
      <c r="K65" s="331">
        <v>0.56999999999999995</v>
      </c>
    </row>
    <row r="66" spans="1:11" x14ac:dyDescent="0.2">
      <c r="A66" s="271" t="s">
        <v>184</v>
      </c>
      <c r="B66" s="272" t="s">
        <v>185</v>
      </c>
      <c r="C66" s="275" t="s">
        <v>186</v>
      </c>
      <c r="D66" s="345">
        <f t="shared" si="0"/>
        <v>0.62</v>
      </c>
      <c r="E66" s="331">
        <v>0.59</v>
      </c>
      <c r="F66" s="331">
        <v>0.56999999999999995</v>
      </c>
      <c r="G66" s="331">
        <v>0.63</v>
      </c>
      <c r="H66" s="331">
        <v>0.66</v>
      </c>
      <c r="I66" s="331">
        <v>0.69</v>
      </c>
      <c r="J66" s="331">
        <v>0.54</v>
      </c>
      <c r="K66" s="331">
        <v>0.62</v>
      </c>
    </row>
    <row r="67" spans="1:11" x14ac:dyDescent="0.2">
      <c r="A67" s="271" t="s">
        <v>187</v>
      </c>
      <c r="B67" s="272" t="s">
        <v>188</v>
      </c>
      <c r="C67" s="275" t="s">
        <v>189</v>
      </c>
      <c r="D67" s="345">
        <f t="shared" si="0"/>
        <v>0.52</v>
      </c>
      <c r="E67" s="331">
        <v>0.49</v>
      </c>
      <c r="F67" s="331">
        <v>0.49</v>
      </c>
      <c r="G67" s="331">
        <v>0.54</v>
      </c>
      <c r="H67" s="331">
        <v>0.56999999999999995</v>
      </c>
      <c r="I67" s="331">
        <v>0.59</v>
      </c>
      <c r="J67" s="331">
        <v>0.42</v>
      </c>
      <c r="K67" s="331">
        <v>0.52</v>
      </c>
    </row>
    <row r="68" spans="1:11" x14ac:dyDescent="0.2">
      <c r="A68" s="271" t="s">
        <v>190</v>
      </c>
      <c r="B68" s="272" t="s">
        <v>191</v>
      </c>
      <c r="C68" s="275" t="s">
        <v>192</v>
      </c>
      <c r="D68" s="345">
        <f t="shared" si="0"/>
        <v>0.69</v>
      </c>
      <c r="E68" s="331">
        <v>0.63</v>
      </c>
      <c r="F68" s="331">
        <v>0.63</v>
      </c>
      <c r="G68" s="331">
        <v>0.66</v>
      </c>
      <c r="H68" s="331">
        <v>0.69</v>
      </c>
      <c r="I68" s="331">
        <v>0.75</v>
      </c>
      <c r="J68" s="331">
        <v>0.61</v>
      </c>
      <c r="K68" s="331">
        <v>0.69</v>
      </c>
    </row>
    <row r="69" spans="1:11" x14ac:dyDescent="0.2">
      <c r="A69" s="271" t="s">
        <v>193</v>
      </c>
      <c r="B69" s="272" t="s">
        <v>194</v>
      </c>
      <c r="C69" s="275" t="s">
        <v>195</v>
      </c>
      <c r="D69" s="345">
        <f t="shared" ref="D69:D132" si="1">K69</f>
        <v>0.55000000000000004</v>
      </c>
      <c r="E69" s="331">
        <v>0.59</v>
      </c>
      <c r="F69" s="331">
        <v>0.59</v>
      </c>
      <c r="G69" s="331">
        <v>0.59</v>
      </c>
      <c r="H69" s="331">
        <v>0.57999999999999996</v>
      </c>
      <c r="I69" s="331">
        <v>0.61</v>
      </c>
      <c r="J69" s="331">
        <v>0.38</v>
      </c>
      <c r="K69" s="331">
        <v>0.55000000000000004</v>
      </c>
    </row>
    <row r="70" spans="1:11" x14ac:dyDescent="0.2">
      <c r="A70" s="271" t="s">
        <v>196</v>
      </c>
      <c r="B70" s="272" t="s">
        <v>197</v>
      </c>
      <c r="C70" s="275" t="s">
        <v>198</v>
      </c>
      <c r="D70" s="345">
        <f t="shared" si="1"/>
        <v>0.6</v>
      </c>
      <c r="E70" s="331">
        <v>0.5</v>
      </c>
      <c r="F70" s="331">
        <v>0.51</v>
      </c>
      <c r="G70" s="331">
        <v>0.56999999999999995</v>
      </c>
      <c r="H70" s="331">
        <v>0.61</v>
      </c>
      <c r="I70" s="331">
        <v>0.66</v>
      </c>
      <c r="J70" s="331">
        <v>0.55000000000000004</v>
      </c>
      <c r="K70" s="331">
        <v>0.6</v>
      </c>
    </row>
    <row r="71" spans="1:11" x14ac:dyDescent="0.2">
      <c r="A71" s="271" t="s">
        <v>199</v>
      </c>
      <c r="B71" s="272" t="s">
        <v>200</v>
      </c>
      <c r="C71" s="275" t="s">
        <v>201</v>
      </c>
      <c r="D71" s="345">
        <f t="shared" si="1"/>
        <v>0.54</v>
      </c>
      <c r="E71" s="331">
        <v>0.41</v>
      </c>
      <c r="F71" s="331">
        <v>0.47</v>
      </c>
      <c r="G71" s="331">
        <v>0.46</v>
      </c>
      <c r="H71" s="331">
        <v>0.51</v>
      </c>
      <c r="I71" s="331">
        <v>0.55000000000000004</v>
      </c>
      <c r="J71" s="331">
        <v>0.51</v>
      </c>
      <c r="K71" s="331">
        <v>0.54</v>
      </c>
    </row>
    <row r="72" spans="1:11" x14ac:dyDescent="0.2">
      <c r="A72" s="271" t="s">
        <v>202</v>
      </c>
      <c r="B72" s="272" t="s">
        <v>203</v>
      </c>
      <c r="C72" s="275" t="s">
        <v>204</v>
      </c>
      <c r="D72" s="345">
        <f t="shared" si="1"/>
        <v>0.62</v>
      </c>
      <c r="E72" s="331">
        <v>0.55000000000000004</v>
      </c>
      <c r="F72" s="331">
        <v>0.56999999999999995</v>
      </c>
      <c r="G72" s="331">
        <v>0.55000000000000004</v>
      </c>
      <c r="H72" s="331">
        <v>0.6</v>
      </c>
      <c r="I72" s="331">
        <v>0.66</v>
      </c>
      <c r="J72" s="331">
        <v>0.56999999999999995</v>
      </c>
      <c r="K72" s="331">
        <v>0.62</v>
      </c>
    </row>
    <row r="73" spans="1:11" x14ac:dyDescent="0.2">
      <c r="A73" s="271" t="s">
        <v>205</v>
      </c>
      <c r="B73" s="272" t="s">
        <v>206</v>
      </c>
      <c r="C73" s="275" t="s">
        <v>207</v>
      </c>
      <c r="D73" s="345">
        <f t="shared" si="1"/>
        <v>0.57999999999999996</v>
      </c>
      <c r="E73" s="331">
        <v>0.44</v>
      </c>
      <c r="F73" s="331">
        <v>0.47</v>
      </c>
      <c r="G73" s="331">
        <v>0.55000000000000004</v>
      </c>
      <c r="H73" s="331">
        <v>0.59</v>
      </c>
      <c r="I73" s="331">
        <v>0.63</v>
      </c>
      <c r="J73" s="331">
        <v>0.51</v>
      </c>
      <c r="K73" s="331">
        <v>0.57999999999999996</v>
      </c>
    </row>
    <row r="74" spans="1:11" x14ac:dyDescent="0.2">
      <c r="A74" s="271" t="s">
        <v>208</v>
      </c>
      <c r="B74" s="272" t="s">
        <v>209</v>
      </c>
      <c r="C74" s="275" t="s">
        <v>210</v>
      </c>
      <c r="D74" s="345">
        <f t="shared" si="1"/>
        <v>0.63</v>
      </c>
      <c r="E74" s="331">
        <v>0.49</v>
      </c>
      <c r="F74" s="331">
        <v>0.52</v>
      </c>
      <c r="G74" s="331">
        <v>0.57999999999999996</v>
      </c>
      <c r="H74" s="331">
        <v>0.56999999999999995</v>
      </c>
      <c r="I74" s="331">
        <v>0.61</v>
      </c>
      <c r="J74" s="331">
        <v>0.47</v>
      </c>
      <c r="K74" s="331">
        <v>0.63</v>
      </c>
    </row>
    <row r="75" spans="1:11" x14ac:dyDescent="0.2">
      <c r="A75" s="271" t="s">
        <v>211</v>
      </c>
      <c r="B75" s="272" t="s">
        <v>212</v>
      </c>
      <c r="C75" s="275" t="s">
        <v>213</v>
      </c>
      <c r="D75" s="345">
        <f t="shared" si="1"/>
        <v>0.56000000000000005</v>
      </c>
      <c r="E75" s="331">
        <v>0.28000000000000003</v>
      </c>
      <c r="F75" s="331">
        <v>0.46</v>
      </c>
      <c r="G75" s="331">
        <v>0.5</v>
      </c>
      <c r="H75" s="331">
        <v>0.54</v>
      </c>
      <c r="I75" s="331">
        <v>0.59</v>
      </c>
      <c r="J75" s="331">
        <v>0.5</v>
      </c>
      <c r="K75" s="331">
        <v>0.56000000000000005</v>
      </c>
    </row>
    <row r="76" spans="1:11" x14ac:dyDescent="0.2">
      <c r="A76" s="271" t="s">
        <v>214</v>
      </c>
      <c r="B76" s="272" t="s">
        <v>215</v>
      </c>
      <c r="C76" s="275" t="s">
        <v>216</v>
      </c>
      <c r="D76" s="345">
        <f t="shared" si="1"/>
        <v>0.53</v>
      </c>
      <c r="E76" s="331">
        <v>0.51</v>
      </c>
      <c r="F76" s="331">
        <v>0.54</v>
      </c>
      <c r="G76" s="331">
        <v>0.57999999999999996</v>
      </c>
      <c r="H76" s="331">
        <v>0.56999999999999995</v>
      </c>
      <c r="I76" s="331">
        <v>0.62</v>
      </c>
      <c r="J76" s="331">
        <v>0.43</v>
      </c>
      <c r="K76" s="331">
        <v>0.53</v>
      </c>
    </row>
    <row r="77" spans="1:11" x14ac:dyDescent="0.2">
      <c r="A77" s="271" t="s">
        <v>217</v>
      </c>
      <c r="B77" s="272" t="s">
        <v>218</v>
      </c>
      <c r="C77" s="275" t="s">
        <v>219</v>
      </c>
      <c r="D77" s="345">
        <f t="shared" si="1"/>
        <v>0.62</v>
      </c>
      <c r="E77" s="331">
        <v>0.44</v>
      </c>
      <c r="F77" s="331">
        <v>0.5</v>
      </c>
      <c r="G77" s="331">
        <v>0.56999999999999995</v>
      </c>
      <c r="H77" s="331">
        <v>0.57999999999999996</v>
      </c>
      <c r="I77" s="331">
        <v>0.6</v>
      </c>
      <c r="J77" s="331">
        <v>0.56000000000000005</v>
      </c>
      <c r="K77" s="331">
        <v>0.62</v>
      </c>
    </row>
    <row r="78" spans="1:11" x14ac:dyDescent="0.2">
      <c r="A78" s="271" t="s">
        <v>220</v>
      </c>
      <c r="B78" s="272" t="s">
        <v>221</v>
      </c>
      <c r="C78" s="275" t="s">
        <v>222</v>
      </c>
      <c r="D78" s="345">
        <f t="shared" si="1"/>
        <v>0.6</v>
      </c>
      <c r="E78" s="331">
        <v>0.45</v>
      </c>
      <c r="F78" s="331">
        <v>0.49</v>
      </c>
      <c r="G78" s="331">
        <v>0.52</v>
      </c>
      <c r="H78" s="331">
        <v>0.59</v>
      </c>
      <c r="I78" s="331">
        <v>0.63</v>
      </c>
      <c r="J78" s="331">
        <v>0.51</v>
      </c>
      <c r="K78" s="331">
        <v>0.6</v>
      </c>
    </row>
    <row r="79" spans="1:11" x14ac:dyDescent="0.2">
      <c r="A79" s="271" t="s">
        <v>223</v>
      </c>
      <c r="B79" s="272" t="s">
        <v>224</v>
      </c>
      <c r="C79" s="275" t="s">
        <v>225</v>
      </c>
      <c r="D79" s="345">
        <f t="shared" si="1"/>
        <v>0.56999999999999995</v>
      </c>
      <c r="E79" s="331">
        <v>0.49</v>
      </c>
      <c r="F79" s="331">
        <v>0.45</v>
      </c>
      <c r="G79" s="331">
        <v>0.51</v>
      </c>
      <c r="H79" s="331">
        <v>0.53</v>
      </c>
      <c r="I79" s="331">
        <v>0.56999999999999995</v>
      </c>
      <c r="J79" s="331">
        <v>0.34</v>
      </c>
      <c r="K79" s="331">
        <v>0.56999999999999995</v>
      </c>
    </row>
    <row r="80" spans="1:11" x14ac:dyDescent="0.2">
      <c r="A80" s="271" t="s">
        <v>226</v>
      </c>
      <c r="B80" s="272" t="s">
        <v>227</v>
      </c>
      <c r="C80" s="275" t="s">
        <v>228</v>
      </c>
      <c r="D80" s="345">
        <f t="shared" si="1"/>
        <v>0.54</v>
      </c>
      <c r="E80" s="331">
        <v>0.42</v>
      </c>
      <c r="F80" s="331">
        <v>0.46</v>
      </c>
      <c r="G80" s="331">
        <v>0.5</v>
      </c>
      <c r="H80" s="331">
        <v>0.56999999999999995</v>
      </c>
      <c r="I80" s="331">
        <v>0.61</v>
      </c>
      <c r="J80" s="331">
        <v>0.44</v>
      </c>
      <c r="K80" s="331">
        <v>0.54</v>
      </c>
    </row>
    <row r="81" spans="1:11" x14ac:dyDescent="0.2">
      <c r="A81" s="271" t="s">
        <v>229</v>
      </c>
      <c r="B81" s="272" t="s">
        <v>230</v>
      </c>
      <c r="C81" s="275" t="s">
        <v>231</v>
      </c>
      <c r="D81" s="345">
        <f t="shared" si="1"/>
        <v>0.59</v>
      </c>
      <c r="E81" s="331">
        <v>0.57999999999999996</v>
      </c>
      <c r="F81" s="331">
        <v>0.54</v>
      </c>
      <c r="G81" s="331">
        <v>0.59</v>
      </c>
      <c r="H81" s="331">
        <v>0.61</v>
      </c>
      <c r="I81" s="331">
        <v>0.61</v>
      </c>
      <c r="J81" s="331">
        <v>0.48</v>
      </c>
      <c r="K81" s="331">
        <v>0.59</v>
      </c>
    </row>
    <row r="82" spans="1:11" x14ac:dyDescent="0.2">
      <c r="A82" s="271" t="s">
        <v>232</v>
      </c>
      <c r="B82" s="272" t="s">
        <v>233</v>
      </c>
      <c r="C82" s="275" t="s">
        <v>234</v>
      </c>
      <c r="D82" s="345">
        <f t="shared" si="1"/>
        <v>0.56000000000000005</v>
      </c>
      <c r="E82" s="331">
        <v>0.36</v>
      </c>
      <c r="F82" s="331">
        <v>0.46</v>
      </c>
      <c r="G82" s="331">
        <v>0.49</v>
      </c>
      <c r="H82" s="331">
        <v>0.51</v>
      </c>
      <c r="I82" s="331">
        <v>0.52</v>
      </c>
      <c r="J82" s="331">
        <v>0.5</v>
      </c>
      <c r="K82" s="331">
        <v>0.56000000000000005</v>
      </c>
    </row>
    <row r="83" spans="1:11" x14ac:dyDescent="0.2">
      <c r="A83" s="271" t="s">
        <v>235</v>
      </c>
      <c r="B83" s="272" t="s">
        <v>236</v>
      </c>
      <c r="C83" s="275" t="s">
        <v>237</v>
      </c>
      <c r="D83" s="345">
        <f t="shared" si="1"/>
        <v>0.6</v>
      </c>
      <c r="E83" s="331">
        <v>0.44</v>
      </c>
      <c r="F83" s="331">
        <v>0.53</v>
      </c>
      <c r="G83" s="331">
        <v>0.57999999999999996</v>
      </c>
      <c r="H83" s="331">
        <v>0.61</v>
      </c>
      <c r="I83" s="331">
        <v>0.64</v>
      </c>
      <c r="J83" s="331">
        <v>0.53</v>
      </c>
      <c r="K83" s="331">
        <v>0.6</v>
      </c>
    </row>
    <row r="84" spans="1:11" x14ac:dyDescent="0.2">
      <c r="A84" s="271" t="s">
        <v>238</v>
      </c>
      <c r="B84" s="272" t="s">
        <v>239</v>
      </c>
      <c r="C84" s="275" t="s">
        <v>240</v>
      </c>
      <c r="D84" s="345">
        <f t="shared" si="1"/>
        <v>0.56000000000000005</v>
      </c>
      <c r="E84" s="331">
        <v>0.44</v>
      </c>
      <c r="F84" s="331">
        <v>0.51</v>
      </c>
      <c r="G84" s="331">
        <v>0.55000000000000004</v>
      </c>
      <c r="H84" s="331">
        <v>0.6</v>
      </c>
      <c r="I84" s="331">
        <v>0.62</v>
      </c>
      <c r="J84" s="331">
        <v>0.5</v>
      </c>
      <c r="K84" s="331">
        <v>0.56000000000000005</v>
      </c>
    </row>
    <row r="85" spans="1:11" x14ac:dyDescent="0.2">
      <c r="A85" s="271" t="s">
        <v>241</v>
      </c>
      <c r="B85" s="272" t="s">
        <v>242</v>
      </c>
      <c r="C85" s="275" t="s">
        <v>243</v>
      </c>
      <c r="D85" s="345">
        <f t="shared" si="1"/>
        <v>0.6</v>
      </c>
      <c r="E85" s="331">
        <v>0.49</v>
      </c>
      <c r="F85" s="331">
        <v>0.49</v>
      </c>
      <c r="G85" s="331">
        <v>0.53</v>
      </c>
      <c r="H85" s="331">
        <v>0.59</v>
      </c>
      <c r="I85" s="331">
        <v>0.62</v>
      </c>
      <c r="J85" s="331">
        <v>0.55000000000000004</v>
      </c>
      <c r="K85" s="331">
        <v>0.6</v>
      </c>
    </row>
    <row r="86" spans="1:11" x14ac:dyDescent="0.2">
      <c r="A86" s="271" t="s">
        <v>244</v>
      </c>
      <c r="B86" s="272" t="s">
        <v>245</v>
      </c>
      <c r="C86" s="275" t="s">
        <v>246</v>
      </c>
      <c r="D86" s="345">
        <f t="shared" si="1"/>
        <v>0.56999999999999995</v>
      </c>
      <c r="E86" s="331">
        <v>0.38</v>
      </c>
      <c r="F86" s="331">
        <v>0.43</v>
      </c>
      <c r="G86" s="331">
        <v>0.52</v>
      </c>
      <c r="H86" s="331">
        <v>0.54</v>
      </c>
      <c r="I86" s="331">
        <v>0.6</v>
      </c>
      <c r="J86" s="331">
        <v>0.51</v>
      </c>
      <c r="K86" s="331">
        <v>0.56999999999999995</v>
      </c>
    </row>
    <row r="87" spans="1:11" x14ac:dyDescent="0.2">
      <c r="A87" s="271" t="s">
        <v>247</v>
      </c>
      <c r="B87" s="272" t="s">
        <v>248</v>
      </c>
      <c r="C87" s="275" t="s">
        <v>249</v>
      </c>
      <c r="D87" s="345">
        <f t="shared" si="1"/>
        <v>0.54</v>
      </c>
      <c r="E87" s="331">
        <v>0.45</v>
      </c>
      <c r="F87" s="331">
        <v>0.45</v>
      </c>
      <c r="G87" s="331">
        <v>0.49</v>
      </c>
      <c r="H87" s="331">
        <v>0.55000000000000004</v>
      </c>
      <c r="I87" s="331">
        <v>0.59</v>
      </c>
      <c r="J87" s="331">
        <v>0.46</v>
      </c>
      <c r="K87" s="331">
        <v>0.54</v>
      </c>
    </row>
    <row r="88" spans="1:11" x14ac:dyDescent="0.2">
      <c r="A88" s="271" t="s">
        <v>250</v>
      </c>
      <c r="B88" s="272" t="s">
        <v>251</v>
      </c>
      <c r="C88" s="275" t="s">
        <v>252</v>
      </c>
      <c r="D88" s="345">
        <f t="shared" si="1"/>
        <v>0.61</v>
      </c>
      <c r="E88" s="331">
        <v>0.65</v>
      </c>
      <c r="F88" s="331">
        <v>0.66</v>
      </c>
      <c r="G88" s="331">
        <v>0.69</v>
      </c>
      <c r="H88" s="331">
        <v>0.69</v>
      </c>
      <c r="I88" s="331">
        <v>0.72</v>
      </c>
      <c r="J88" s="331">
        <v>0.56000000000000005</v>
      </c>
      <c r="K88" s="331">
        <v>0.61</v>
      </c>
    </row>
    <row r="89" spans="1:11" x14ac:dyDescent="0.2">
      <c r="A89" s="271" t="s">
        <v>253</v>
      </c>
      <c r="B89" s="272" t="s">
        <v>254</v>
      </c>
      <c r="C89" s="275" t="s">
        <v>255</v>
      </c>
      <c r="D89" s="345">
        <f t="shared" si="1"/>
        <v>0.53</v>
      </c>
      <c r="E89" s="331">
        <v>0.42</v>
      </c>
      <c r="F89" s="331">
        <v>0.49</v>
      </c>
      <c r="G89" s="331">
        <v>0.51</v>
      </c>
      <c r="H89" s="331">
        <v>0.51</v>
      </c>
      <c r="I89" s="331">
        <v>0.57999999999999996</v>
      </c>
      <c r="J89" s="331">
        <v>0.46</v>
      </c>
      <c r="K89" s="331">
        <v>0.53</v>
      </c>
    </row>
    <row r="90" spans="1:11" x14ac:dyDescent="0.2">
      <c r="A90" s="271" t="s">
        <v>256</v>
      </c>
      <c r="B90" s="272" t="s">
        <v>257</v>
      </c>
      <c r="C90" s="275" t="s">
        <v>258</v>
      </c>
      <c r="D90" s="345">
        <f t="shared" si="1"/>
        <v>0.56000000000000005</v>
      </c>
      <c r="E90" s="331">
        <v>0.4</v>
      </c>
      <c r="F90" s="331">
        <v>0.45</v>
      </c>
      <c r="G90" s="331">
        <v>0.52</v>
      </c>
      <c r="H90" s="331">
        <v>0.52</v>
      </c>
      <c r="I90" s="331">
        <v>0.57999999999999996</v>
      </c>
      <c r="J90" s="331">
        <v>0.44</v>
      </c>
      <c r="K90" s="331">
        <v>0.56000000000000005</v>
      </c>
    </row>
    <row r="91" spans="1:11" x14ac:dyDescent="0.2">
      <c r="A91" s="271" t="s">
        <v>259</v>
      </c>
      <c r="B91" s="272" t="s">
        <v>260</v>
      </c>
      <c r="C91" s="275" t="s">
        <v>261</v>
      </c>
      <c r="D91" s="345">
        <f t="shared" si="1"/>
        <v>0.56000000000000005</v>
      </c>
      <c r="E91" s="331">
        <v>0.45</v>
      </c>
      <c r="F91" s="331">
        <v>0.47</v>
      </c>
      <c r="G91" s="331">
        <v>0.51</v>
      </c>
      <c r="H91" s="331">
        <v>0.55000000000000004</v>
      </c>
      <c r="I91" s="331">
        <v>0.57999999999999996</v>
      </c>
      <c r="J91" s="331">
        <v>0.49</v>
      </c>
      <c r="K91" s="331">
        <v>0.56000000000000005</v>
      </c>
    </row>
    <row r="92" spans="1:11" x14ac:dyDescent="0.2">
      <c r="A92" s="271" t="s">
        <v>262</v>
      </c>
      <c r="B92" s="272" t="s">
        <v>263</v>
      </c>
      <c r="C92" s="275" t="s">
        <v>264</v>
      </c>
      <c r="D92" s="345">
        <f t="shared" si="1"/>
        <v>0.55000000000000004</v>
      </c>
      <c r="E92" s="331">
        <v>0.49</v>
      </c>
      <c r="F92" s="331">
        <v>0.5</v>
      </c>
      <c r="G92" s="331">
        <v>0.53</v>
      </c>
      <c r="H92" s="331">
        <v>0.56000000000000005</v>
      </c>
      <c r="I92" s="331">
        <v>0.6</v>
      </c>
      <c r="J92" s="331">
        <v>0.45</v>
      </c>
      <c r="K92" s="331">
        <v>0.55000000000000004</v>
      </c>
    </row>
    <row r="93" spans="1:11" x14ac:dyDescent="0.2">
      <c r="A93" s="271" t="s">
        <v>265</v>
      </c>
      <c r="B93" s="272" t="s">
        <v>266</v>
      </c>
      <c r="C93" s="275" t="s">
        <v>267</v>
      </c>
      <c r="D93" s="345">
        <f t="shared" si="1"/>
        <v>0.61</v>
      </c>
      <c r="E93" s="331">
        <v>0.56000000000000005</v>
      </c>
      <c r="F93" s="331">
        <v>0.54</v>
      </c>
      <c r="G93" s="331">
        <v>0.62</v>
      </c>
      <c r="H93" s="331">
        <v>0.63</v>
      </c>
      <c r="I93" s="331">
        <v>0.68</v>
      </c>
      <c r="J93" s="331">
        <v>0.53</v>
      </c>
      <c r="K93" s="331">
        <v>0.61</v>
      </c>
    </row>
    <row r="94" spans="1:11" x14ac:dyDescent="0.2">
      <c r="A94" s="271" t="s">
        <v>268</v>
      </c>
      <c r="B94" s="272" t="s">
        <v>269</v>
      </c>
      <c r="C94" s="275" t="s">
        <v>270</v>
      </c>
      <c r="D94" s="345">
        <f t="shared" si="1"/>
        <v>0.57999999999999996</v>
      </c>
      <c r="E94" s="331">
        <v>0.47</v>
      </c>
      <c r="F94" s="331">
        <v>0.51</v>
      </c>
      <c r="G94" s="331">
        <v>0.53</v>
      </c>
      <c r="H94" s="331">
        <v>0.57999999999999996</v>
      </c>
      <c r="I94" s="331">
        <v>0.63</v>
      </c>
      <c r="J94" s="331">
        <v>0.51</v>
      </c>
      <c r="K94" s="331">
        <v>0.57999999999999996</v>
      </c>
    </row>
    <row r="95" spans="1:11" x14ac:dyDescent="0.2">
      <c r="A95" s="271" t="s">
        <v>271</v>
      </c>
      <c r="B95" s="272" t="s">
        <v>272</v>
      </c>
      <c r="C95" s="275" t="s">
        <v>273</v>
      </c>
      <c r="D95" s="345">
        <f t="shared" si="1"/>
        <v>0.6</v>
      </c>
      <c r="E95" s="331">
        <v>0.37</v>
      </c>
      <c r="F95" s="331">
        <v>0.47</v>
      </c>
      <c r="G95" s="331">
        <v>0.59</v>
      </c>
      <c r="H95" s="331">
        <v>0.59</v>
      </c>
      <c r="I95" s="331">
        <v>0.63</v>
      </c>
      <c r="J95" s="331">
        <v>0.56999999999999995</v>
      </c>
      <c r="K95" s="331">
        <v>0.6</v>
      </c>
    </row>
    <row r="96" spans="1:11" x14ac:dyDescent="0.2">
      <c r="A96" s="271" t="s">
        <v>274</v>
      </c>
      <c r="B96" s="272" t="s">
        <v>275</v>
      </c>
      <c r="C96" s="276" t="s">
        <v>276</v>
      </c>
      <c r="D96" s="345">
        <f t="shared" si="1"/>
        <v>0.6</v>
      </c>
      <c r="E96" s="331">
        <v>0.4</v>
      </c>
      <c r="F96" s="331">
        <v>0.47</v>
      </c>
      <c r="G96" s="331">
        <v>0.51</v>
      </c>
      <c r="H96" s="331">
        <v>0.55000000000000004</v>
      </c>
      <c r="I96" s="331">
        <v>0.61</v>
      </c>
      <c r="J96" s="331">
        <v>0.46</v>
      </c>
      <c r="K96" s="331">
        <v>0.6</v>
      </c>
    </row>
    <row r="97" spans="1:11" x14ac:dyDescent="0.2">
      <c r="A97" s="271" t="s">
        <v>277</v>
      </c>
      <c r="B97" s="272" t="s">
        <v>278</v>
      </c>
      <c r="C97" s="275" t="s">
        <v>279</v>
      </c>
      <c r="D97" s="345">
        <f t="shared" si="1"/>
        <v>0.65</v>
      </c>
      <c r="E97" s="331">
        <v>0.53</v>
      </c>
      <c r="F97" s="331">
        <v>0.56999999999999995</v>
      </c>
      <c r="G97" s="331">
        <v>0.64</v>
      </c>
      <c r="H97" s="331">
        <v>0.69</v>
      </c>
      <c r="I97" s="331">
        <v>0.69</v>
      </c>
      <c r="J97" s="331">
        <v>0.6</v>
      </c>
      <c r="K97" s="331">
        <v>0.65</v>
      </c>
    </row>
    <row r="98" spans="1:11" x14ac:dyDescent="0.2">
      <c r="A98" s="271" t="s">
        <v>280</v>
      </c>
      <c r="B98" s="272" t="s">
        <v>281</v>
      </c>
      <c r="C98" s="275" t="s">
        <v>282</v>
      </c>
      <c r="D98" s="345">
        <f t="shared" si="1"/>
        <v>0.73</v>
      </c>
      <c r="E98" s="331">
        <v>0.44</v>
      </c>
      <c r="F98" s="331">
        <v>0.49</v>
      </c>
      <c r="G98" s="331">
        <v>0.6</v>
      </c>
      <c r="H98" s="331">
        <v>0.68</v>
      </c>
      <c r="I98" s="331">
        <v>0.71</v>
      </c>
      <c r="J98" s="331">
        <v>0.64</v>
      </c>
      <c r="K98" s="331">
        <v>0.73</v>
      </c>
    </row>
    <row r="99" spans="1:11" x14ac:dyDescent="0.2">
      <c r="A99" s="271" t="s">
        <v>283</v>
      </c>
      <c r="B99" s="272" t="s">
        <v>284</v>
      </c>
      <c r="C99" s="275" t="s">
        <v>285</v>
      </c>
      <c r="D99" s="345">
        <f t="shared" si="1"/>
        <v>0.57999999999999996</v>
      </c>
      <c r="E99" s="331">
        <v>0.41</v>
      </c>
      <c r="F99" s="331">
        <v>0.45</v>
      </c>
      <c r="G99" s="331">
        <v>0.43</v>
      </c>
      <c r="H99" s="331">
        <v>0.56999999999999995</v>
      </c>
      <c r="I99" s="331">
        <v>0.64</v>
      </c>
      <c r="J99" s="331">
        <v>0.56000000000000005</v>
      </c>
      <c r="K99" s="331">
        <v>0.57999999999999996</v>
      </c>
    </row>
    <row r="100" spans="1:11" x14ac:dyDescent="0.2">
      <c r="A100" s="271" t="s">
        <v>286</v>
      </c>
      <c r="B100" s="272" t="s">
        <v>287</v>
      </c>
      <c r="C100" s="275" t="s">
        <v>288</v>
      </c>
      <c r="D100" s="345">
        <f t="shared" si="1"/>
        <v>0.67</v>
      </c>
      <c r="E100" s="331">
        <v>0.46</v>
      </c>
      <c r="F100" s="331">
        <v>0.53</v>
      </c>
      <c r="G100" s="331">
        <v>0.54</v>
      </c>
      <c r="H100" s="331">
        <v>0.57999999999999996</v>
      </c>
      <c r="I100" s="331">
        <v>0.68</v>
      </c>
      <c r="J100" s="331">
        <v>0.61</v>
      </c>
      <c r="K100" s="331">
        <v>0.67</v>
      </c>
    </row>
    <row r="101" spans="1:11" x14ac:dyDescent="0.2">
      <c r="A101" s="271" t="s">
        <v>289</v>
      </c>
      <c r="B101" s="272" t="s">
        <v>290</v>
      </c>
      <c r="C101" s="275" t="s">
        <v>291</v>
      </c>
      <c r="D101" s="345">
        <f t="shared" si="1"/>
        <v>0.56000000000000005</v>
      </c>
      <c r="E101" s="331">
        <v>0.48</v>
      </c>
      <c r="F101" s="331">
        <v>0.5</v>
      </c>
      <c r="G101" s="331">
        <v>0.57999999999999996</v>
      </c>
      <c r="H101" s="331">
        <v>0.57999999999999996</v>
      </c>
      <c r="I101" s="331">
        <v>0.62</v>
      </c>
      <c r="J101" s="331">
        <v>0.47</v>
      </c>
      <c r="K101" s="331">
        <v>0.56000000000000005</v>
      </c>
    </row>
    <row r="102" spans="1:11" x14ac:dyDescent="0.2">
      <c r="A102" s="271" t="s">
        <v>444</v>
      </c>
      <c r="B102" s="272" t="s">
        <v>445</v>
      </c>
      <c r="C102" s="275" t="s">
        <v>446</v>
      </c>
      <c r="D102" s="345">
        <f t="shared" si="1"/>
        <v>0.67</v>
      </c>
      <c r="E102" s="331">
        <v>0.67</v>
      </c>
      <c r="F102" s="331">
        <v>0.67</v>
      </c>
      <c r="G102" s="331">
        <v>0.79</v>
      </c>
      <c r="H102" s="331">
        <v>0.87</v>
      </c>
      <c r="I102" s="331">
        <v>0.75</v>
      </c>
      <c r="J102" s="331">
        <v>0.64</v>
      </c>
      <c r="K102" s="331">
        <v>0.67</v>
      </c>
    </row>
    <row r="103" spans="1:11" x14ac:dyDescent="0.2">
      <c r="A103" s="271" t="s">
        <v>292</v>
      </c>
      <c r="B103" s="272" t="s">
        <v>293</v>
      </c>
      <c r="C103" s="275" t="s">
        <v>294</v>
      </c>
      <c r="D103" s="345">
        <f t="shared" si="1"/>
        <v>0.56999999999999995</v>
      </c>
      <c r="E103" s="331">
        <v>0.53</v>
      </c>
      <c r="F103" s="331">
        <v>0.52</v>
      </c>
      <c r="G103" s="331">
        <v>0.57999999999999996</v>
      </c>
      <c r="H103" s="331">
        <v>0.63</v>
      </c>
      <c r="I103" s="331">
        <v>0.65</v>
      </c>
      <c r="J103" s="331">
        <v>0.46</v>
      </c>
      <c r="K103" s="331">
        <v>0.56999999999999995</v>
      </c>
    </row>
    <row r="104" spans="1:11" x14ac:dyDescent="0.2">
      <c r="A104" s="271" t="s">
        <v>295</v>
      </c>
      <c r="B104" s="272" t="s">
        <v>296</v>
      </c>
      <c r="C104" s="275" t="s">
        <v>297</v>
      </c>
      <c r="D104" s="345">
        <f t="shared" si="1"/>
        <v>0.64</v>
      </c>
      <c r="E104" s="331">
        <v>0.49</v>
      </c>
      <c r="F104" s="331">
        <v>0.51</v>
      </c>
      <c r="G104" s="331">
        <v>0.53</v>
      </c>
      <c r="H104" s="331">
        <v>0.6</v>
      </c>
      <c r="I104" s="331">
        <v>0.61</v>
      </c>
      <c r="J104" s="331">
        <v>0.56000000000000005</v>
      </c>
      <c r="K104" s="331">
        <v>0.64</v>
      </c>
    </row>
    <row r="105" spans="1:11" x14ac:dyDescent="0.2">
      <c r="A105" s="271" t="s">
        <v>298</v>
      </c>
      <c r="B105" s="272" t="s">
        <v>299</v>
      </c>
      <c r="C105" s="275" t="s">
        <v>300</v>
      </c>
      <c r="D105" s="345">
        <f t="shared" si="1"/>
        <v>0.57999999999999996</v>
      </c>
      <c r="E105" s="331">
        <v>0.39</v>
      </c>
      <c r="F105" s="331">
        <v>0.48</v>
      </c>
      <c r="G105" s="331">
        <v>0.51</v>
      </c>
      <c r="H105" s="331">
        <v>0.56999999999999995</v>
      </c>
      <c r="I105" s="331">
        <v>0.59</v>
      </c>
      <c r="J105" s="331">
        <v>0.49</v>
      </c>
      <c r="K105" s="331">
        <v>0.57999999999999996</v>
      </c>
    </row>
    <row r="106" spans="1:11" x14ac:dyDescent="0.2">
      <c r="A106" s="271" t="s">
        <v>301</v>
      </c>
      <c r="B106" s="272" t="s">
        <v>302</v>
      </c>
      <c r="C106" s="275" t="s">
        <v>303</v>
      </c>
      <c r="D106" s="345">
        <f t="shared" si="1"/>
        <v>0.73</v>
      </c>
      <c r="E106" s="331">
        <v>0.48</v>
      </c>
      <c r="F106" s="331">
        <v>0.56999999999999995</v>
      </c>
      <c r="G106" s="331">
        <v>0.61</v>
      </c>
      <c r="H106" s="331">
        <v>0.63</v>
      </c>
      <c r="I106" s="331">
        <v>0.74</v>
      </c>
      <c r="J106" s="331">
        <v>0.69</v>
      </c>
      <c r="K106" s="331">
        <v>0.73</v>
      </c>
    </row>
    <row r="107" spans="1:11" x14ac:dyDescent="0.2">
      <c r="A107" s="271" t="s">
        <v>304</v>
      </c>
      <c r="B107" s="272" t="s">
        <v>305</v>
      </c>
      <c r="C107" s="275" t="s">
        <v>306</v>
      </c>
      <c r="D107" s="345">
        <f t="shared" si="1"/>
        <v>0.65</v>
      </c>
      <c r="E107" s="331">
        <v>0.4</v>
      </c>
      <c r="F107" s="331">
        <v>0.35</v>
      </c>
      <c r="G107" s="331">
        <v>0.48</v>
      </c>
      <c r="H107" s="331">
        <v>0.54</v>
      </c>
      <c r="I107" s="331">
        <v>0.63</v>
      </c>
      <c r="J107" s="331">
        <v>0.56999999999999995</v>
      </c>
      <c r="K107" s="331">
        <v>0.65</v>
      </c>
    </row>
    <row r="108" spans="1:11" x14ac:dyDescent="0.2">
      <c r="A108" s="271" t="s">
        <v>307</v>
      </c>
      <c r="B108" s="272" t="s">
        <v>308</v>
      </c>
      <c r="C108" s="275" t="s">
        <v>309</v>
      </c>
      <c r="D108" s="345">
        <f t="shared" si="1"/>
        <v>0.61</v>
      </c>
      <c r="E108" s="331">
        <v>0.55000000000000004</v>
      </c>
      <c r="F108" s="331">
        <v>0.51</v>
      </c>
      <c r="G108" s="331">
        <v>0.62</v>
      </c>
      <c r="H108" s="331">
        <v>0.68</v>
      </c>
      <c r="I108" s="331">
        <v>0.7</v>
      </c>
      <c r="J108" s="331">
        <v>0.53</v>
      </c>
      <c r="K108" s="331">
        <v>0.61</v>
      </c>
    </row>
    <row r="109" spans="1:11" x14ac:dyDescent="0.2">
      <c r="A109" s="271" t="s">
        <v>310</v>
      </c>
      <c r="B109" s="272" t="s">
        <v>311</v>
      </c>
      <c r="C109" s="275" t="s">
        <v>312</v>
      </c>
      <c r="D109" s="345">
        <f t="shared" si="1"/>
        <v>0.61</v>
      </c>
      <c r="E109" s="331">
        <v>0.43</v>
      </c>
      <c r="F109" s="331">
        <v>0.43</v>
      </c>
      <c r="G109" s="331">
        <v>0.42</v>
      </c>
      <c r="H109" s="331">
        <v>0.54</v>
      </c>
      <c r="I109" s="331">
        <v>0.56000000000000005</v>
      </c>
      <c r="J109" s="331">
        <v>0.5</v>
      </c>
      <c r="K109" s="331">
        <v>0.61</v>
      </c>
    </row>
    <row r="110" spans="1:11" x14ac:dyDescent="0.2">
      <c r="A110" s="271" t="s">
        <v>313</v>
      </c>
      <c r="B110" s="272" t="s">
        <v>314</v>
      </c>
      <c r="C110" s="275" t="s">
        <v>315</v>
      </c>
      <c r="D110" s="345">
        <f t="shared" si="1"/>
        <v>0.61</v>
      </c>
      <c r="E110" s="331">
        <v>0.44</v>
      </c>
      <c r="F110" s="331">
        <v>0.5</v>
      </c>
      <c r="G110" s="331">
        <v>0.53</v>
      </c>
      <c r="H110" s="331">
        <v>0.56000000000000005</v>
      </c>
      <c r="I110" s="331">
        <v>0.6</v>
      </c>
      <c r="J110" s="331">
        <v>0.45</v>
      </c>
      <c r="K110" s="331">
        <v>0.61</v>
      </c>
    </row>
    <row r="111" spans="1:11" x14ac:dyDescent="0.2">
      <c r="A111" s="271" t="s">
        <v>316</v>
      </c>
      <c r="B111" s="272" t="s">
        <v>317</v>
      </c>
      <c r="C111" s="275" t="s">
        <v>318</v>
      </c>
      <c r="D111" s="345">
        <f t="shared" si="1"/>
        <v>0.66</v>
      </c>
      <c r="E111" s="331">
        <v>0.55000000000000004</v>
      </c>
      <c r="F111" s="331">
        <v>0.56000000000000005</v>
      </c>
      <c r="G111" s="331">
        <v>0.6</v>
      </c>
      <c r="H111" s="331">
        <v>0.59</v>
      </c>
      <c r="I111" s="331">
        <v>0.6</v>
      </c>
      <c r="J111" s="331">
        <v>0.59</v>
      </c>
      <c r="K111" s="331">
        <v>0.66</v>
      </c>
    </row>
    <row r="112" spans="1:11" x14ac:dyDescent="0.2">
      <c r="A112" s="271" t="s">
        <v>319</v>
      </c>
      <c r="B112" s="272" t="s">
        <v>320</v>
      </c>
      <c r="C112" s="275" t="s">
        <v>321</v>
      </c>
      <c r="D112" s="345">
        <f t="shared" si="1"/>
        <v>0.52</v>
      </c>
      <c r="E112" s="331">
        <v>0.54</v>
      </c>
      <c r="F112" s="331">
        <v>0.56999999999999995</v>
      </c>
      <c r="G112" s="331">
        <v>0.6</v>
      </c>
      <c r="H112" s="331">
        <v>0.59</v>
      </c>
      <c r="I112" s="331">
        <v>0.63</v>
      </c>
      <c r="J112" s="331">
        <v>0.41</v>
      </c>
      <c r="K112" s="331">
        <v>0.52</v>
      </c>
    </row>
    <row r="113" spans="1:11" x14ac:dyDescent="0.2">
      <c r="A113" s="271" t="s">
        <v>322</v>
      </c>
      <c r="B113" s="272" t="s">
        <v>323</v>
      </c>
      <c r="C113" s="275" t="s">
        <v>324</v>
      </c>
      <c r="D113" s="345">
        <f t="shared" si="1"/>
        <v>0.57999999999999996</v>
      </c>
      <c r="E113" s="331">
        <v>0.41</v>
      </c>
      <c r="F113" s="331">
        <v>0.47</v>
      </c>
      <c r="G113" s="331">
        <v>0.54</v>
      </c>
      <c r="H113" s="331">
        <v>0.52</v>
      </c>
      <c r="I113" s="331">
        <v>0.59</v>
      </c>
      <c r="J113" s="331">
        <v>0.4</v>
      </c>
      <c r="K113" s="331">
        <v>0.57999999999999996</v>
      </c>
    </row>
    <row r="114" spans="1:11" x14ac:dyDescent="0.2">
      <c r="A114" s="271" t="s">
        <v>325</v>
      </c>
      <c r="B114" s="272" t="s">
        <v>326</v>
      </c>
      <c r="C114" s="275" t="s">
        <v>327</v>
      </c>
      <c r="D114" s="345">
        <f t="shared" si="1"/>
        <v>0.57999999999999996</v>
      </c>
      <c r="E114" s="331">
        <v>0.36</v>
      </c>
      <c r="F114" s="331">
        <v>0.39</v>
      </c>
      <c r="G114" s="331">
        <v>0.47</v>
      </c>
      <c r="H114" s="331">
        <v>0.55000000000000004</v>
      </c>
      <c r="I114" s="331">
        <v>0.6</v>
      </c>
      <c r="J114" s="331">
        <v>0.44</v>
      </c>
      <c r="K114" s="331">
        <v>0.57999999999999996</v>
      </c>
    </row>
    <row r="115" spans="1:11" x14ac:dyDescent="0.2">
      <c r="A115" s="271" t="s">
        <v>328</v>
      </c>
      <c r="B115" s="272" t="s">
        <v>329</v>
      </c>
      <c r="C115" s="275" t="s">
        <v>330</v>
      </c>
      <c r="D115" s="345">
        <f t="shared" si="1"/>
        <v>0.56999999999999995</v>
      </c>
      <c r="E115" s="331">
        <v>0.47</v>
      </c>
      <c r="F115" s="331">
        <v>0.54</v>
      </c>
      <c r="G115" s="331">
        <v>0.59</v>
      </c>
      <c r="H115" s="331">
        <v>0.63</v>
      </c>
      <c r="I115" s="331">
        <v>0.69</v>
      </c>
      <c r="J115" s="331">
        <v>0.48</v>
      </c>
      <c r="K115" s="331">
        <v>0.56999999999999995</v>
      </c>
    </row>
    <row r="116" spans="1:11" x14ac:dyDescent="0.2">
      <c r="A116" s="271" t="s">
        <v>331</v>
      </c>
      <c r="B116" s="272" t="s">
        <v>332</v>
      </c>
      <c r="C116" s="275" t="s">
        <v>333</v>
      </c>
      <c r="D116" s="345">
        <f t="shared" si="1"/>
        <v>0.65</v>
      </c>
      <c r="E116" s="331">
        <v>0.56999999999999995</v>
      </c>
      <c r="F116" s="331">
        <v>0.56999999999999995</v>
      </c>
      <c r="G116" s="331">
        <v>0.66</v>
      </c>
      <c r="H116" s="331">
        <v>0.66</v>
      </c>
      <c r="I116" s="331">
        <v>0.71</v>
      </c>
      <c r="J116" s="331">
        <v>0.56999999999999995</v>
      </c>
      <c r="K116" s="331">
        <v>0.65</v>
      </c>
    </row>
    <row r="117" spans="1:11" x14ac:dyDescent="0.2">
      <c r="A117" s="271" t="s">
        <v>334</v>
      </c>
      <c r="B117" s="272" t="s">
        <v>335</v>
      </c>
      <c r="C117" s="275" t="s">
        <v>336</v>
      </c>
      <c r="D117" s="345">
        <f t="shared" si="1"/>
        <v>0.56000000000000005</v>
      </c>
      <c r="E117" s="331">
        <v>0.42</v>
      </c>
      <c r="F117" s="331">
        <v>0.45</v>
      </c>
      <c r="G117" s="331">
        <v>0.55000000000000004</v>
      </c>
      <c r="H117" s="331">
        <v>0.59</v>
      </c>
      <c r="I117" s="331">
        <v>0.63</v>
      </c>
      <c r="J117" s="331">
        <v>0.46</v>
      </c>
      <c r="K117" s="331">
        <v>0.56000000000000005</v>
      </c>
    </row>
    <row r="118" spans="1:11" x14ac:dyDescent="0.2">
      <c r="A118" s="271" t="s">
        <v>337</v>
      </c>
      <c r="B118" s="272" t="s">
        <v>338</v>
      </c>
      <c r="C118" s="275" t="s">
        <v>339</v>
      </c>
      <c r="D118" s="345">
        <f t="shared" si="1"/>
        <v>0.75</v>
      </c>
      <c r="E118" s="331">
        <v>0.4</v>
      </c>
      <c r="F118" s="331">
        <v>0.49</v>
      </c>
      <c r="G118" s="331">
        <v>0.56000000000000005</v>
      </c>
      <c r="H118" s="331">
        <v>0.61</v>
      </c>
      <c r="I118" s="331">
        <v>0.68</v>
      </c>
      <c r="J118" s="331">
        <v>0.68</v>
      </c>
      <c r="K118" s="331">
        <v>0.75</v>
      </c>
    </row>
    <row r="119" spans="1:11" x14ac:dyDescent="0.2">
      <c r="A119" s="271" t="s">
        <v>340</v>
      </c>
      <c r="B119" s="272" t="s">
        <v>341</v>
      </c>
      <c r="C119" s="275" t="s">
        <v>342</v>
      </c>
      <c r="D119" s="345">
        <f t="shared" si="1"/>
        <v>0.6</v>
      </c>
      <c r="E119" s="331">
        <v>0.56000000000000005</v>
      </c>
      <c r="F119" s="331">
        <v>0.56999999999999995</v>
      </c>
      <c r="G119" s="331">
        <v>0.62</v>
      </c>
      <c r="H119" s="331">
        <v>0.61</v>
      </c>
      <c r="I119" s="331">
        <v>0.66</v>
      </c>
      <c r="J119" s="331">
        <v>0.46</v>
      </c>
      <c r="K119" s="331">
        <v>0.6</v>
      </c>
    </row>
    <row r="120" spans="1:11" x14ac:dyDescent="0.2">
      <c r="A120" s="271" t="s">
        <v>343</v>
      </c>
      <c r="B120" s="272" t="s">
        <v>344</v>
      </c>
      <c r="C120" s="275" t="s">
        <v>345</v>
      </c>
      <c r="D120" s="345">
        <f t="shared" si="1"/>
        <v>0.65</v>
      </c>
      <c r="E120" s="331">
        <v>0.32</v>
      </c>
      <c r="F120" s="331">
        <v>0.42</v>
      </c>
      <c r="G120" s="331">
        <v>0.44</v>
      </c>
      <c r="H120" s="331">
        <v>0.56999999999999995</v>
      </c>
      <c r="I120" s="331">
        <v>0.64</v>
      </c>
      <c r="J120" s="331">
        <v>0.55000000000000004</v>
      </c>
      <c r="K120" s="331">
        <v>0.65</v>
      </c>
    </row>
    <row r="121" spans="1:11" x14ac:dyDescent="0.2">
      <c r="A121" s="271" t="s">
        <v>346</v>
      </c>
      <c r="B121" s="272" t="s">
        <v>347</v>
      </c>
      <c r="C121" s="275" t="s">
        <v>348</v>
      </c>
      <c r="D121" s="345">
        <f t="shared" si="1"/>
        <v>0.64</v>
      </c>
      <c r="E121" s="331">
        <v>0.46</v>
      </c>
      <c r="F121" s="331">
        <v>0.49</v>
      </c>
      <c r="G121" s="331">
        <v>0.56999999999999995</v>
      </c>
      <c r="H121" s="331">
        <v>0.6</v>
      </c>
      <c r="I121" s="331">
        <v>0.63</v>
      </c>
      <c r="J121" s="331">
        <v>0.6</v>
      </c>
      <c r="K121" s="331">
        <v>0.64</v>
      </c>
    </row>
    <row r="122" spans="1:11" x14ac:dyDescent="0.2">
      <c r="A122" s="271" t="s">
        <v>349</v>
      </c>
      <c r="B122" s="272" t="s">
        <v>350</v>
      </c>
      <c r="C122" s="275" t="s">
        <v>351</v>
      </c>
      <c r="D122" s="345">
        <f t="shared" si="1"/>
        <v>0.64</v>
      </c>
      <c r="E122" s="331">
        <v>0.65</v>
      </c>
      <c r="F122" s="331">
        <v>0.65</v>
      </c>
      <c r="G122" s="331">
        <v>0.68</v>
      </c>
      <c r="H122" s="331">
        <v>0.69</v>
      </c>
      <c r="I122" s="331">
        <v>0.72</v>
      </c>
      <c r="J122" s="331">
        <v>0.43</v>
      </c>
      <c r="K122" s="331">
        <v>0.64</v>
      </c>
    </row>
    <row r="123" spans="1:11" x14ac:dyDescent="0.2">
      <c r="A123" s="271" t="s">
        <v>352</v>
      </c>
      <c r="B123" s="272" t="s">
        <v>353</v>
      </c>
      <c r="C123" s="275" t="s">
        <v>354</v>
      </c>
      <c r="D123" s="345">
        <f t="shared" si="1"/>
        <v>0.66</v>
      </c>
      <c r="E123" s="331">
        <v>0.4</v>
      </c>
      <c r="F123" s="331">
        <v>0.43</v>
      </c>
      <c r="G123" s="331">
        <v>0.56000000000000005</v>
      </c>
      <c r="H123" s="331">
        <v>0.64</v>
      </c>
      <c r="I123" s="331">
        <v>0.69</v>
      </c>
      <c r="J123" s="331">
        <v>0.6</v>
      </c>
      <c r="K123" s="331">
        <v>0.66</v>
      </c>
    </row>
    <row r="124" spans="1:11" x14ac:dyDescent="0.2">
      <c r="A124" s="271" t="s">
        <v>355</v>
      </c>
      <c r="B124" s="272" t="s">
        <v>356</v>
      </c>
      <c r="C124" s="275" t="s">
        <v>357</v>
      </c>
      <c r="D124" s="345">
        <f t="shared" si="1"/>
        <v>0.6</v>
      </c>
      <c r="E124" s="331">
        <v>0.56999999999999995</v>
      </c>
      <c r="F124" s="331">
        <v>0.62</v>
      </c>
      <c r="G124" s="331">
        <v>0.63</v>
      </c>
      <c r="H124" s="331">
        <v>0.65</v>
      </c>
      <c r="I124" s="331">
        <v>0.68</v>
      </c>
      <c r="J124" s="331">
        <v>0.41</v>
      </c>
      <c r="K124" s="331">
        <v>0.6</v>
      </c>
    </row>
    <row r="125" spans="1:11" x14ac:dyDescent="0.2">
      <c r="A125" s="271" t="s">
        <v>358</v>
      </c>
      <c r="B125" s="272" t="s">
        <v>359</v>
      </c>
      <c r="C125" s="275" t="s">
        <v>360</v>
      </c>
      <c r="D125" s="345">
        <f t="shared" si="1"/>
        <v>0.55000000000000004</v>
      </c>
      <c r="E125" s="331">
        <v>0.4</v>
      </c>
      <c r="F125" s="331">
        <v>0.43</v>
      </c>
      <c r="G125" s="331">
        <v>0.46</v>
      </c>
      <c r="H125" s="331">
        <v>0.5</v>
      </c>
      <c r="I125" s="331">
        <v>0.55000000000000004</v>
      </c>
      <c r="J125" s="331">
        <v>0.46</v>
      </c>
      <c r="K125" s="331">
        <v>0.55000000000000004</v>
      </c>
    </row>
    <row r="126" spans="1:11" x14ac:dyDescent="0.2">
      <c r="A126" s="271" t="s">
        <v>361</v>
      </c>
      <c r="B126" s="272" t="s">
        <v>362</v>
      </c>
      <c r="C126" s="275" t="s">
        <v>363</v>
      </c>
      <c r="D126" s="345">
        <f t="shared" si="1"/>
        <v>0.63</v>
      </c>
      <c r="E126" s="331">
        <v>0.39</v>
      </c>
      <c r="F126" s="331">
        <v>0.4</v>
      </c>
      <c r="G126" s="331">
        <v>0.45</v>
      </c>
      <c r="H126" s="331">
        <v>0.51</v>
      </c>
      <c r="I126" s="331">
        <v>0.63</v>
      </c>
      <c r="J126" s="331">
        <v>0.56000000000000005</v>
      </c>
      <c r="K126" s="331">
        <v>0.63</v>
      </c>
    </row>
    <row r="127" spans="1:11" x14ac:dyDescent="0.2">
      <c r="A127" s="271" t="s">
        <v>364</v>
      </c>
      <c r="B127" s="272" t="s">
        <v>365</v>
      </c>
      <c r="C127" s="275" t="s">
        <v>366</v>
      </c>
      <c r="D127" s="345">
        <f t="shared" si="1"/>
        <v>0.64</v>
      </c>
      <c r="E127" s="331">
        <v>0.53</v>
      </c>
      <c r="F127" s="331">
        <v>0.61</v>
      </c>
      <c r="G127" s="331">
        <v>0.63</v>
      </c>
      <c r="H127" s="331">
        <v>0.65</v>
      </c>
      <c r="I127" s="331">
        <v>0.67</v>
      </c>
      <c r="J127" s="331">
        <v>0.54</v>
      </c>
      <c r="K127" s="331">
        <v>0.64</v>
      </c>
    </row>
    <row r="128" spans="1:11" x14ac:dyDescent="0.2">
      <c r="A128" s="271" t="s">
        <v>367</v>
      </c>
      <c r="B128" s="272" t="s">
        <v>368</v>
      </c>
      <c r="C128" s="275" t="s">
        <v>369</v>
      </c>
      <c r="D128" s="345">
        <f t="shared" si="1"/>
        <v>0.57999999999999996</v>
      </c>
      <c r="E128" s="331">
        <v>0.4</v>
      </c>
      <c r="F128" s="331">
        <v>0.46</v>
      </c>
      <c r="G128" s="331">
        <v>0.46</v>
      </c>
      <c r="H128" s="331">
        <v>0.55000000000000004</v>
      </c>
      <c r="I128" s="331">
        <v>0.64</v>
      </c>
      <c r="J128" s="331">
        <v>0.5</v>
      </c>
      <c r="K128" s="331">
        <v>0.57999999999999996</v>
      </c>
    </row>
    <row r="129" spans="1:11" x14ac:dyDescent="0.2">
      <c r="A129" s="271" t="s">
        <v>370</v>
      </c>
      <c r="B129" s="272">
        <v>11</v>
      </c>
      <c r="C129" s="275" t="s">
        <v>371</v>
      </c>
      <c r="D129" s="345">
        <f t="shared" si="1"/>
        <v>0.64</v>
      </c>
      <c r="E129" s="331">
        <v>0.5</v>
      </c>
      <c r="F129" s="331">
        <v>0.56000000000000005</v>
      </c>
      <c r="G129" s="331">
        <v>0.56999999999999995</v>
      </c>
      <c r="H129" s="331">
        <v>0.59</v>
      </c>
      <c r="I129" s="331">
        <v>0.65</v>
      </c>
      <c r="J129" s="331">
        <v>0.55000000000000004</v>
      </c>
      <c r="K129" s="331">
        <v>0.64</v>
      </c>
    </row>
    <row r="130" spans="1:11" x14ac:dyDescent="0.2">
      <c r="A130" s="271" t="s">
        <v>372</v>
      </c>
      <c r="B130" s="272">
        <v>12</v>
      </c>
      <c r="C130" s="275" t="s">
        <v>373</v>
      </c>
      <c r="D130" s="345">
        <f t="shared" si="1"/>
        <v>0.61</v>
      </c>
      <c r="E130" s="331">
        <v>0.55000000000000004</v>
      </c>
      <c r="F130" s="331">
        <v>0.5</v>
      </c>
      <c r="G130" s="331">
        <v>0.55000000000000004</v>
      </c>
      <c r="H130" s="331">
        <v>0.6</v>
      </c>
      <c r="I130" s="331">
        <v>0.64</v>
      </c>
      <c r="J130" s="331">
        <v>0.51</v>
      </c>
      <c r="K130" s="331">
        <v>0.61</v>
      </c>
    </row>
    <row r="131" spans="1:11" x14ac:dyDescent="0.2">
      <c r="A131" s="271" t="s">
        <v>374</v>
      </c>
      <c r="B131" s="272">
        <v>16</v>
      </c>
      <c r="C131" s="275" t="s">
        <v>375</v>
      </c>
      <c r="D131" s="345">
        <f t="shared" si="1"/>
        <v>0.59</v>
      </c>
      <c r="E131" s="331">
        <v>0.42</v>
      </c>
      <c r="F131" s="331">
        <v>0.44</v>
      </c>
      <c r="G131" s="331">
        <v>0.48</v>
      </c>
      <c r="H131" s="331">
        <v>0.49</v>
      </c>
      <c r="I131" s="331">
        <v>0.61</v>
      </c>
      <c r="J131" s="331">
        <v>0.5</v>
      </c>
      <c r="K131" s="331">
        <v>0.59</v>
      </c>
    </row>
    <row r="132" spans="1:11" x14ac:dyDescent="0.2">
      <c r="A132" s="271" t="s">
        <v>376</v>
      </c>
      <c r="B132" s="272">
        <v>17</v>
      </c>
      <c r="C132" s="275" t="s">
        <v>377</v>
      </c>
      <c r="D132" s="345">
        <f t="shared" si="1"/>
        <v>0.62</v>
      </c>
      <c r="E132" s="331">
        <v>0.6</v>
      </c>
      <c r="F132" s="331">
        <v>0.61</v>
      </c>
      <c r="G132" s="331">
        <v>0.61</v>
      </c>
      <c r="H132" s="331">
        <v>0.61</v>
      </c>
      <c r="I132" s="331">
        <v>0.68</v>
      </c>
      <c r="J132" s="331">
        <v>0.5</v>
      </c>
      <c r="K132" s="331">
        <v>0.62</v>
      </c>
    </row>
    <row r="133" spans="1:11" x14ac:dyDescent="0.2">
      <c r="A133" s="271" t="s">
        <v>378</v>
      </c>
      <c r="B133" s="272">
        <v>18</v>
      </c>
      <c r="C133" s="275" t="s">
        <v>379</v>
      </c>
      <c r="D133" s="345">
        <f t="shared" ref="D133:D165" si="2">K133</f>
        <v>0.68</v>
      </c>
      <c r="E133" s="331">
        <v>0.43</v>
      </c>
      <c r="F133" s="331">
        <v>0.47</v>
      </c>
      <c r="G133" s="331">
        <v>0.52</v>
      </c>
      <c r="H133" s="331">
        <v>0.53</v>
      </c>
      <c r="I133" s="331">
        <v>0.68</v>
      </c>
      <c r="J133" s="331">
        <v>0.64</v>
      </c>
      <c r="K133" s="331">
        <v>0.68</v>
      </c>
    </row>
    <row r="134" spans="1:11" x14ac:dyDescent="0.2">
      <c r="A134" s="271" t="s">
        <v>380</v>
      </c>
      <c r="B134" s="272">
        <v>19</v>
      </c>
      <c r="C134" s="275" t="s">
        <v>381</v>
      </c>
      <c r="D134" s="345">
        <f t="shared" si="2"/>
        <v>0.68</v>
      </c>
      <c r="E134" s="331">
        <v>0.62</v>
      </c>
      <c r="F134" s="331">
        <v>0.64</v>
      </c>
      <c r="G134" s="331">
        <v>0.67</v>
      </c>
      <c r="H134" s="331">
        <v>0.67</v>
      </c>
      <c r="I134" s="331">
        <v>0.75</v>
      </c>
      <c r="J134" s="331">
        <v>0.61</v>
      </c>
      <c r="K134" s="331">
        <v>0.68</v>
      </c>
    </row>
    <row r="135" spans="1:11" x14ac:dyDescent="0.2">
      <c r="A135" s="271" t="s">
        <v>382</v>
      </c>
      <c r="B135" s="272">
        <v>21</v>
      </c>
      <c r="C135" s="275" t="s">
        <v>383</v>
      </c>
      <c r="D135" s="345">
        <f t="shared" si="2"/>
        <v>0.66</v>
      </c>
      <c r="E135" s="331">
        <v>0.56000000000000005</v>
      </c>
      <c r="F135" s="331">
        <v>0.55000000000000004</v>
      </c>
      <c r="G135" s="331">
        <v>0.56000000000000005</v>
      </c>
      <c r="H135" s="331">
        <v>0.52</v>
      </c>
      <c r="I135" s="331">
        <v>0.56999999999999995</v>
      </c>
      <c r="J135" s="331">
        <v>0.44</v>
      </c>
      <c r="K135" s="331">
        <v>0.66</v>
      </c>
    </row>
    <row r="136" spans="1:11" x14ac:dyDescent="0.2">
      <c r="A136" s="271" t="s">
        <v>384</v>
      </c>
      <c r="B136" s="272">
        <v>22</v>
      </c>
      <c r="C136" s="275" t="s">
        <v>385</v>
      </c>
      <c r="D136" s="345">
        <f t="shared" si="2"/>
        <v>0.61</v>
      </c>
      <c r="E136" s="331">
        <v>0.43</v>
      </c>
      <c r="F136" s="331">
        <v>0.45</v>
      </c>
      <c r="G136" s="331">
        <v>0.5</v>
      </c>
      <c r="H136" s="331">
        <v>0.52</v>
      </c>
      <c r="I136" s="331">
        <v>0.6</v>
      </c>
      <c r="J136" s="331">
        <v>0.53</v>
      </c>
      <c r="K136" s="331">
        <v>0.61</v>
      </c>
    </row>
    <row r="137" spans="1:11" x14ac:dyDescent="0.2">
      <c r="A137" s="271" t="s">
        <v>386</v>
      </c>
      <c r="B137" s="272">
        <v>23</v>
      </c>
      <c r="C137" s="275" t="s">
        <v>387</v>
      </c>
      <c r="D137" s="345">
        <f t="shared" si="2"/>
        <v>0.56999999999999995</v>
      </c>
      <c r="E137" s="331">
        <v>0.59</v>
      </c>
      <c r="F137" s="331">
        <v>0.59</v>
      </c>
      <c r="G137" s="331">
        <v>0.6</v>
      </c>
      <c r="H137" s="331">
        <v>0.59</v>
      </c>
      <c r="I137" s="331">
        <v>0.64</v>
      </c>
      <c r="J137" s="331">
        <v>0.52</v>
      </c>
      <c r="K137" s="331">
        <v>0.56999999999999995</v>
      </c>
    </row>
    <row r="138" spans="1:11" x14ac:dyDescent="0.2">
      <c r="A138" s="271" t="s">
        <v>388</v>
      </c>
      <c r="B138" s="272">
        <v>24</v>
      </c>
      <c r="C138" s="275" t="s">
        <v>389</v>
      </c>
      <c r="D138" s="345">
        <f t="shared" si="2"/>
        <v>0.67</v>
      </c>
      <c r="E138" s="331">
        <v>0.5</v>
      </c>
      <c r="F138" s="331">
        <v>0.51</v>
      </c>
      <c r="G138" s="331">
        <v>0.54</v>
      </c>
      <c r="H138" s="331">
        <v>0.57999999999999996</v>
      </c>
      <c r="I138" s="331">
        <v>0.64</v>
      </c>
      <c r="J138" s="331">
        <v>0.59</v>
      </c>
      <c r="K138" s="331">
        <v>0.67</v>
      </c>
    </row>
    <row r="139" spans="1:11" x14ac:dyDescent="0.2">
      <c r="A139" s="271" t="s">
        <v>390</v>
      </c>
      <c r="B139" s="272">
        <v>26</v>
      </c>
      <c r="C139" s="275" t="s">
        <v>391</v>
      </c>
      <c r="D139" s="345">
        <f t="shared" si="2"/>
        <v>0.66</v>
      </c>
      <c r="E139" s="331">
        <v>0.56999999999999995</v>
      </c>
      <c r="F139" s="331">
        <v>0.6</v>
      </c>
      <c r="G139" s="331">
        <v>0.61</v>
      </c>
      <c r="H139" s="331">
        <v>0.61</v>
      </c>
      <c r="I139" s="331">
        <v>0.68</v>
      </c>
      <c r="J139" s="331">
        <v>0.61</v>
      </c>
      <c r="K139" s="331">
        <v>0.66</v>
      </c>
    </row>
    <row r="140" spans="1:11" x14ac:dyDescent="0.2">
      <c r="A140" s="271" t="s">
        <v>392</v>
      </c>
      <c r="B140" s="272">
        <v>29</v>
      </c>
      <c r="C140" s="275" t="s">
        <v>393</v>
      </c>
      <c r="D140" s="345">
        <f t="shared" si="2"/>
        <v>0.69</v>
      </c>
      <c r="E140" s="331">
        <v>0.46</v>
      </c>
      <c r="F140" s="331">
        <v>0.51</v>
      </c>
      <c r="G140" s="331">
        <v>0.61</v>
      </c>
      <c r="H140" s="331">
        <v>0.65</v>
      </c>
      <c r="I140" s="331">
        <v>0.72</v>
      </c>
      <c r="J140" s="331">
        <v>0.63</v>
      </c>
      <c r="K140" s="331">
        <v>0.69</v>
      </c>
    </row>
    <row r="141" spans="1:11" x14ac:dyDescent="0.2">
      <c r="A141" s="271" t="s">
        <v>394</v>
      </c>
      <c r="B141" s="272">
        <v>30</v>
      </c>
      <c r="C141" s="275" t="s">
        <v>395</v>
      </c>
      <c r="D141" s="345">
        <f t="shared" si="2"/>
        <v>0.63</v>
      </c>
      <c r="E141" s="331">
        <v>0.54</v>
      </c>
      <c r="F141" s="331">
        <v>0.54</v>
      </c>
      <c r="G141" s="331">
        <v>0.56000000000000005</v>
      </c>
      <c r="H141" s="331">
        <v>0.59</v>
      </c>
      <c r="I141" s="331">
        <v>0.64</v>
      </c>
      <c r="J141" s="331">
        <v>0.59</v>
      </c>
      <c r="K141" s="331">
        <v>0.63</v>
      </c>
    </row>
    <row r="142" spans="1:11" x14ac:dyDescent="0.2">
      <c r="A142" s="271" t="s">
        <v>396</v>
      </c>
      <c r="B142" s="272">
        <v>31</v>
      </c>
      <c r="C142" s="275" t="s">
        <v>397</v>
      </c>
      <c r="D142" s="345">
        <f t="shared" si="2"/>
        <v>0.57999999999999996</v>
      </c>
      <c r="E142" s="331">
        <v>0.51</v>
      </c>
      <c r="F142" s="331">
        <v>0.54</v>
      </c>
      <c r="G142" s="331">
        <v>0.56000000000000005</v>
      </c>
      <c r="H142" s="331">
        <v>0.59</v>
      </c>
      <c r="I142" s="331">
        <v>0.63</v>
      </c>
      <c r="J142" s="331">
        <v>0.46</v>
      </c>
      <c r="K142" s="331">
        <v>0.57999999999999996</v>
      </c>
    </row>
    <row r="143" spans="1:11" x14ac:dyDescent="0.2">
      <c r="A143" s="271" t="s">
        <v>398</v>
      </c>
      <c r="B143" s="272">
        <v>32</v>
      </c>
      <c r="C143" s="275" t="s">
        <v>399</v>
      </c>
      <c r="D143" s="345">
        <f t="shared" si="2"/>
        <v>0.67</v>
      </c>
      <c r="E143" s="331">
        <v>0.46</v>
      </c>
      <c r="F143" s="331">
        <v>0.47</v>
      </c>
      <c r="G143" s="331">
        <v>0.57999999999999996</v>
      </c>
      <c r="H143" s="331">
        <v>0.65</v>
      </c>
      <c r="I143" s="331">
        <v>0.7</v>
      </c>
      <c r="J143" s="331">
        <v>0.65</v>
      </c>
      <c r="K143" s="331">
        <v>0.67</v>
      </c>
    </row>
    <row r="144" spans="1:11" x14ac:dyDescent="0.2">
      <c r="A144" s="271" t="s">
        <v>400</v>
      </c>
      <c r="B144" s="272">
        <v>33</v>
      </c>
      <c r="C144" s="275" t="s">
        <v>401</v>
      </c>
      <c r="D144" s="345">
        <f t="shared" si="2"/>
        <v>0.57999999999999996</v>
      </c>
      <c r="E144" s="331">
        <v>0.48</v>
      </c>
      <c r="F144" s="331">
        <v>0.48</v>
      </c>
      <c r="G144" s="331">
        <v>0.5</v>
      </c>
      <c r="H144" s="331">
        <v>0.53</v>
      </c>
      <c r="I144" s="331">
        <v>0.56999999999999995</v>
      </c>
      <c r="J144" s="331">
        <v>0.46</v>
      </c>
      <c r="K144" s="331">
        <v>0.57999999999999996</v>
      </c>
    </row>
    <row r="145" spans="1:11" x14ac:dyDescent="0.2">
      <c r="A145" s="271" t="s">
        <v>402</v>
      </c>
      <c r="B145" s="272">
        <v>34</v>
      </c>
      <c r="C145" s="275" t="s">
        <v>403</v>
      </c>
      <c r="D145" s="345">
        <f t="shared" si="2"/>
        <v>0.56999999999999995</v>
      </c>
      <c r="E145" s="331">
        <v>0.51</v>
      </c>
      <c r="F145" s="331">
        <v>0.54</v>
      </c>
      <c r="G145" s="331">
        <v>0.57999999999999996</v>
      </c>
      <c r="H145" s="331">
        <v>0.61</v>
      </c>
      <c r="I145" s="331">
        <v>0.64</v>
      </c>
      <c r="J145" s="331">
        <v>0.5</v>
      </c>
      <c r="K145" s="331">
        <v>0.56999999999999995</v>
      </c>
    </row>
    <row r="146" spans="1:11" x14ac:dyDescent="0.2">
      <c r="A146" s="271" t="s">
        <v>404</v>
      </c>
      <c r="B146" s="272">
        <v>36</v>
      </c>
      <c r="C146" s="275" t="s">
        <v>405</v>
      </c>
      <c r="D146" s="345">
        <f t="shared" si="2"/>
        <v>0.61</v>
      </c>
      <c r="E146" s="331">
        <v>0.53</v>
      </c>
      <c r="F146" s="331">
        <v>0.56000000000000005</v>
      </c>
      <c r="G146" s="331">
        <v>0.56999999999999995</v>
      </c>
      <c r="H146" s="331">
        <v>0.56000000000000005</v>
      </c>
      <c r="I146" s="331">
        <v>0.62</v>
      </c>
      <c r="J146" s="331">
        <v>0.44</v>
      </c>
      <c r="K146" s="331">
        <v>0.61</v>
      </c>
    </row>
    <row r="147" spans="1:11" x14ac:dyDescent="0.2">
      <c r="A147" s="271" t="s">
        <v>406</v>
      </c>
      <c r="B147" s="272">
        <v>37</v>
      </c>
      <c r="C147" s="275" t="s">
        <v>407</v>
      </c>
      <c r="D147" s="345">
        <f t="shared" si="2"/>
        <v>0.62</v>
      </c>
      <c r="E147" s="331">
        <v>0.5</v>
      </c>
      <c r="F147" s="331">
        <v>0.49</v>
      </c>
      <c r="G147" s="331">
        <v>0.53</v>
      </c>
      <c r="H147" s="331">
        <v>0.56000000000000005</v>
      </c>
      <c r="I147" s="331">
        <v>0.64</v>
      </c>
      <c r="J147" s="331">
        <v>0.56999999999999995</v>
      </c>
      <c r="K147" s="331">
        <v>0.62</v>
      </c>
    </row>
    <row r="148" spans="1:11" x14ac:dyDescent="0.2">
      <c r="A148" s="271" t="s">
        <v>408</v>
      </c>
      <c r="B148" s="272">
        <v>38</v>
      </c>
      <c r="C148" s="275" t="s">
        <v>409</v>
      </c>
      <c r="D148" s="345">
        <f t="shared" si="2"/>
        <v>0.6</v>
      </c>
      <c r="E148" s="331">
        <v>0.5</v>
      </c>
      <c r="F148" s="331">
        <v>0.52</v>
      </c>
      <c r="G148" s="331">
        <v>0.59</v>
      </c>
      <c r="H148" s="331">
        <v>0.63</v>
      </c>
      <c r="I148" s="331">
        <v>0.68</v>
      </c>
      <c r="J148" s="331">
        <v>0.48</v>
      </c>
      <c r="K148" s="331">
        <v>0.6</v>
      </c>
    </row>
    <row r="149" spans="1:11" x14ac:dyDescent="0.2">
      <c r="A149" s="271" t="s">
        <v>410</v>
      </c>
      <c r="B149" s="272">
        <v>40</v>
      </c>
      <c r="C149" s="275" t="s">
        <v>411</v>
      </c>
      <c r="D149" s="345">
        <f t="shared" si="2"/>
        <v>0.61</v>
      </c>
      <c r="E149" s="331">
        <v>0.52</v>
      </c>
      <c r="F149" s="331">
        <v>0.54</v>
      </c>
      <c r="G149" s="331">
        <v>0.55000000000000004</v>
      </c>
      <c r="H149" s="331">
        <v>0.56999999999999995</v>
      </c>
      <c r="I149" s="331">
        <v>0.63</v>
      </c>
      <c r="J149" s="331">
        <v>0.53</v>
      </c>
      <c r="K149" s="331">
        <v>0.61</v>
      </c>
    </row>
    <row r="150" spans="1:11" x14ac:dyDescent="0.2">
      <c r="A150" s="271" t="s">
        <v>412</v>
      </c>
      <c r="B150" s="272">
        <v>41</v>
      </c>
      <c r="C150" s="275" t="s">
        <v>413</v>
      </c>
      <c r="D150" s="345">
        <f t="shared" si="2"/>
        <v>0.64</v>
      </c>
      <c r="E150" s="331">
        <v>0.59</v>
      </c>
      <c r="F150" s="331">
        <v>0.63</v>
      </c>
      <c r="G150" s="331">
        <v>0.64</v>
      </c>
      <c r="H150" s="331">
        <v>0.65</v>
      </c>
      <c r="I150" s="331">
        <v>0.68</v>
      </c>
      <c r="J150" s="331">
        <v>0.54</v>
      </c>
      <c r="K150" s="331">
        <v>0.64</v>
      </c>
    </row>
    <row r="151" spans="1:11" x14ac:dyDescent="0.2">
      <c r="A151" s="271" t="s">
        <v>414</v>
      </c>
      <c r="B151" s="272">
        <v>42</v>
      </c>
      <c r="C151" s="275" t="s">
        <v>415</v>
      </c>
      <c r="D151" s="345">
        <f t="shared" si="2"/>
        <v>0.59</v>
      </c>
      <c r="E151" s="331">
        <v>0.48</v>
      </c>
      <c r="F151" s="331">
        <v>0.46</v>
      </c>
      <c r="G151" s="331">
        <v>0.5</v>
      </c>
      <c r="H151" s="331">
        <v>0.52</v>
      </c>
      <c r="I151" s="331">
        <v>0.61</v>
      </c>
      <c r="J151" s="331">
        <v>0.49</v>
      </c>
      <c r="K151" s="331">
        <v>0.59</v>
      </c>
    </row>
    <row r="152" spans="1:11" x14ac:dyDescent="0.2">
      <c r="A152" s="271" t="s">
        <v>416</v>
      </c>
      <c r="B152" s="272">
        <v>43</v>
      </c>
      <c r="C152" s="275" t="s">
        <v>417</v>
      </c>
      <c r="D152" s="345">
        <f t="shared" si="2"/>
        <v>0.63</v>
      </c>
      <c r="E152" s="331">
        <v>0.6</v>
      </c>
      <c r="F152" s="331">
        <v>0.61</v>
      </c>
      <c r="G152" s="331">
        <v>0.64</v>
      </c>
      <c r="H152" s="331">
        <v>0.66</v>
      </c>
      <c r="I152" s="331">
        <v>0.7</v>
      </c>
      <c r="J152" s="331">
        <v>0.52</v>
      </c>
      <c r="K152" s="331">
        <v>0.63</v>
      </c>
    </row>
    <row r="153" spans="1:11" x14ac:dyDescent="0.2">
      <c r="A153" s="271" t="s">
        <v>418</v>
      </c>
      <c r="B153" s="272">
        <v>44</v>
      </c>
      <c r="C153" s="275" t="s">
        <v>419</v>
      </c>
      <c r="D153" s="345">
        <f t="shared" si="2"/>
        <v>0.6</v>
      </c>
      <c r="E153" s="331">
        <v>0.54</v>
      </c>
      <c r="F153" s="331">
        <v>0.56000000000000005</v>
      </c>
      <c r="G153" s="331">
        <v>0.62</v>
      </c>
      <c r="H153" s="331">
        <v>0.66</v>
      </c>
      <c r="I153" s="331">
        <v>0.67</v>
      </c>
      <c r="J153" s="331">
        <v>0.45</v>
      </c>
      <c r="K153" s="331">
        <v>0.6</v>
      </c>
    </row>
    <row r="154" spans="1:11" x14ac:dyDescent="0.2">
      <c r="A154" s="271" t="s">
        <v>420</v>
      </c>
      <c r="B154" s="272">
        <v>45</v>
      </c>
      <c r="C154" s="275" t="s">
        <v>421</v>
      </c>
      <c r="D154" s="345">
        <f t="shared" si="2"/>
        <v>0.59</v>
      </c>
      <c r="E154" s="331">
        <v>0.5</v>
      </c>
      <c r="F154" s="331">
        <v>0.5</v>
      </c>
      <c r="G154" s="331">
        <v>0.56000000000000005</v>
      </c>
      <c r="H154" s="331">
        <v>0.57999999999999996</v>
      </c>
      <c r="I154" s="331">
        <v>0.62</v>
      </c>
      <c r="J154" s="331">
        <v>0.52</v>
      </c>
      <c r="K154" s="331">
        <v>0.59</v>
      </c>
    </row>
    <row r="155" spans="1:11" x14ac:dyDescent="0.2">
      <c r="A155" s="271" t="s">
        <v>422</v>
      </c>
      <c r="B155" s="272">
        <v>47</v>
      </c>
      <c r="C155" s="277" t="s">
        <v>423</v>
      </c>
      <c r="D155" s="345">
        <f t="shared" si="2"/>
        <v>0.57999999999999996</v>
      </c>
      <c r="E155" s="331">
        <v>0.4</v>
      </c>
      <c r="F155" s="331">
        <v>0.45</v>
      </c>
      <c r="G155" s="331">
        <v>0.56000000000000005</v>
      </c>
      <c r="H155" s="331">
        <v>0.61</v>
      </c>
      <c r="I155" s="331">
        <v>0.64</v>
      </c>
      <c r="J155" s="331">
        <v>0.49</v>
      </c>
      <c r="K155" s="331">
        <v>0.57999999999999996</v>
      </c>
    </row>
    <row r="156" spans="1:11" x14ac:dyDescent="0.2">
      <c r="A156" s="278" t="s">
        <v>489</v>
      </c>
      <c r="B156" s="278"/>
      <c r="C156" s="279" t="s">
        <v>428</v>
      </c>
      <c r="D156" s="345">
        <f t="shared" si="2"/>
        <v>0.56000000000000005</v>
      </c>
      <c r="E156" s="331">
        <v>0.48</v>
      </c>
      <c r="F156" s="331">
        <v>0.51</v>
      </c>
      <c r="G156" s="331">
        <v>0.55000000000000004</v>
      </c>
      <c r="H156" s="331">
        <v>0.57999999999999996</v>
      </c>
      <c r="I156" s="331">
        <v>0.61</v>
      </c>
      <c r="J156" s="331">
        <v>0.45</v>
      </c>
      <c r="K156" s="331">
        <v>0.56000000000000005</v>
      </c>
    </row>
    <row r="157" spans="1:11" x14ac:dyDescent="0.2">
      <c r="A157" s="278" t="s">
        <v>490</v>
      </c>
      <c r="B157" s="278"/>
      <c r="C157" s="279" t="s">
        <v>429</v>
      </c>
      <c r="D157" s="345">
        <f t="shared" si="2"/>
        <v>0.57999999999999996</v>
      </c>
      <c r="E157" s="331">
        <v>0.51</v>
      </c>
      <c r="F157" s="331">
        <v>0.52</v>
      </c>
      <c r="G157" s="331">
        <v>0.55000000000000004</v>
      </c>
      <c r="H157" s="331">
        <v>0.57999999999999996</v>
      </c>
      <c r="I157" s="331">
        <v>0.62</v>
      </c>
      <c r="J157" s="331">
        <v>0.5</v>
      </c>
      <c r="K157" s="331">
        <v>0.57999999999999996</v>
      </c>
    </row>
    <row r="158" spans="1:11" x14ac:dyDescent="0.2">
      <c r="A158" s="278" t="s">
        <v>491</v>
      </c>
      <c r="B158" s="278"/>
      <c r="C158" s="279" t="s">
        <v>734</v>
      </c>
      <c r="D158" s="345">
        <f t="shared" si="2"/>
        <v>0.59</v>
      </c>
      <c r="E158" s="331">
        <v>0.47</v>
      </c>
      <c r="F158" s="331">
        <v>0.5</v>
      </c>
      <c r="G158" s="331">
        <v>0.55000000000000004</v>
      </c>
      <c r="H158" s="331">
        <v>0.56999999999999995</v>
      </c>
      <c r="I158" s="331">
        <v>0.61</v>
      </c>
      <c r="J158" s="331">
        <v>0.5</v>
      </c>
      <c r="K158" s="331">
        <v>0.59</v>
      </c>
    </row>
    <row r="159" spans="1:11" x14ac:dyDescent="0.2">
      <c r="A159" s="278" t="s">
        <v>492</v>
      </c>
      <c r="B159" s="278"/>
      <c r="C159" s="279" t="s">
        <v>431</v>
      </c>
      <c r="D159" s="345">
        <f t="shared" si="2"/>
        <v>0.57999999999999996</v>
      </c>
      <c r="E159" s="331">
        <v>0.5</v>
      </c>
      <c r="F159" s="331">
        <v>0.53</v>
      </c>
      <c r="G159" s="331">
        <v>0.56000000000000005</v>
      </c>
      <c r="H159" s="331">
        <v>0.59</v>
      </c>
      <c r="I159" s="331">
        <v>0.65</v>
      </c>
      <c r="J159" s="331">
        <v>0.5</v>
      </c>
      <c r="K159" s="331">
        <v>0.57999999999999996</v>
      </c>
    </row>
    <row r="160" spans="1:11" x14ac:dyDescent="0.2">
      <c r="A160" s="278" t="s">
        <v>493</v>
      </c>
      <c r="B160" s="278"/>
      <c r="C160" s="279" t="s">
        <v>432</v>
      </c>
      <c r="D160" s="345">
        <f t="shared" si="2"/>
        <v>0.57999999999999996</v>
      </c>
      <c r="E160" s="331">
        <v>0.48</v>
      </c>
      <c r="F160" s="331">
        <v>0.52</v>
      </c>
      <c r="G160" s="331">
        <v>0.56000000000000005</v>
      </c>
      <c r="H160" s="331">
        <v>0.6</v>
      </c>
      <c r="I160" s="331">
        <v>0.63</v>
      </c>
      <c r="J160" s="331">
        <v>0.5</v>
      </c>
      <c r="K160" s="331">
        <v>0.57999999999999996</v>
      </c>
    </row>
    <row r="161" spans="1:13" x14ac:dyDescent="0.2">
      <c r="A161" s="278" t="s">
        <v>494</v>
      </c>
      <c r="B161" s="278"/>
      <c r="C161" s="279" t="s">
        <v>735</v>
      </c>
      <c r="D161" s="345">
        <f t="shared" si="2"/>
        <v>0.61</v>
      </c>
      <c r="E161" s="331">
        <v>0.49</v>
      </c>
      <c r="F161" s="331">
        <v>0.5</v>
      </c>
      <c r="G161" s="331">
        <v>0.53</v>
      </c>
      <c r="H161" s="331">
        <v>0.55000000000000004</v>
      </c>
      <c r="I161" s="331">
        <v>0.62</v>
      </c>
      <c r="J161" s="331">
        <v>0.52</v>
      </c>
      <c r="K161" s="331">
        <v>0.61</v>
      </c>
    </row>
    <row r="162" spans="1:13" x14ac:dyDescent="0.2">
      <c r="A162" s="278" t="s">
        <v>495</v>
      </c>
      <c r="B162" s="278"/>
      <c r="C162" s="279" t="s">
        <v>427</v>
      </c>
      <c r="D162" s="345">
        <f t="shared" si="2"/>
        <v>0.62</v>
      </c>
      <c r="E162" s="331">
        <v>0.46</v>
      </c>
      <c r="F162" s="331">
        <v>0.5</v>
      </c>
      <c r="G162" s="331">
        <v>0.55000000000000004</v>
      </c>
      <c r="H162" s="331">
        <v>0.6</v>
      </c>
      <c r="I162" s="331">
        <v>0.64</v>
      </c>
      <c r="J162" s="331">
        <v>0.53</v>
      </c>
      <c r="K162" s="331">
        <v>0.62</v>
      </c>
    </row>
    <row r="163" spans="1:13" x14ac:dyDescent="0.2">
      <c r="A163" s="278" t="s">
        <v>496</v>
      </c>
      <c r="B163" s="278"/>
      <c r="C163" s="279" t="s">
        <v>426</v>
      </c>
      <c r="D163" s="345">
        <f t="shared" si="2"/>
        <v>0.64</v>
      </c>
      <c r="E163" s="331">
        <v>0.5</v>
      </c>
      <c r="F163" s="331">
        <v>0.53</v>
      </c>
      <c r="G163" s="331">
        <v>0.57999999999999996</v>
      </c>
      <c r="H163" s="331">
        <v>0.61</v>
      </c>
      <c r="I163" s="331">
        <v>0.66</v>
      </c>
      <c r="J163" s="331">
        <v>0.54</v>
      </c>
      <c r="K163" s="331">
        <v>0.64</v>
      </c>
    </row>
    <row r="164" spans="1:13" x14ac:dyDescent="0.2">
      <c r="A164" s="278" t="s">
        <v>497</v>
      </c>
      <c r="B164" s="278"/>
      <c r="C164" s="279" t="s">
        <v>433</v>
      </c>
      <c r="D164" s="345">
        <f t="shared" si="2"/>
        <v>0.62</v>
      </c>
      <c r="E164" s="331">
        <v>0.52</v>
      </c>
      <c r="F164" s="331">
        <v>0.54</v>
      </c>
      <c r="G164" s="331">
        <v>0.56999999999999995</v>
      </c>
      <c r="H164" s="331">
        <v>0.59</v>
      </c>
      <c r="I164" s="331">
        <v>0.65</v>
      </c>
      <c r="J164" s="331">
        <v>0.56000000000000005</v>
      </c>
      <c r="K164" s="331">
        <v>0.62</v>
      </c>
    </row>
    <row r="165" spans="1:13" s="282" customFormat="1" x14ac:dyDescent="0.2">
      <c r="A165" s="280" t="s">
        <v>498</v>
      </c>
      <c r="B165" s="280"/>
      <c r="C165" s="281" t="s">
        <v>424</v>
      </c>
      <c r="D165" s="350">
        <f t="shared" si="2"/>
        <v>0.6</v>
      </c>
      <c r="E165" s="351">
        <v>0.49</v>
      </c>
      <c r="F165" s="351">
        <v>0.52</v>
      </c>
      <c r="G165" s="351">
        <v>0.56000000000000005</v>
      </c>
      <c r="H165" s="351">
        <v>0.59</v>
      </c>
      <c r="I165" s="351">
        <v>0.64</v>
      </c>
      <c r="J165" s="351">
        <v>0.52</v>
      </c>
      <c r="K165" s="351">
        <v>0.6</v>
      </c>
    </row>
    <row r="167" spans="1:13" x14ac:dyDescent="0.2">
      <c r="A167" s="323" t="s">
        <v>814</v>
      </c>
      <c r="B167" s="324"/>
      <c r="C167" s="324"/>
      <c r="D167" s="324"/>
      <c r="E167" s="324"/>
      <c r="F167" s="324"/>
      <c r="G167" s="324"/>
      <c r="H167" s="324"/>
      <c r="I167" s="324"/>
      <c r="J167" s="325"/>
      <c r="K167" s="325"/>
      <c r="L167" s="326"/>
      <c r="M167" s="326"/>
    </row>
    <row r="168" spans="1:13" x14ac:dyDescent="0.2">
      <c r="A168" s="323" t="s">
        <v>815</v>
      </c>
      <c r="B168" s="324"/>
      <c r="C168" s="324"/>
      <c r="D168" s="324"/>
      <c r="E168" s="324"/>
      <c r="F168" s="324"/>
      <c r="G168" s="324"/>
      <c r="H168" s="324"/>
      <c r="I168" s="324"/>
      <c r="J168" s="325"/>
      <c r="K168" s="325"/>
      <c r="L168" s="326"/>
      <c r="M168" s="326"/>
    </row>
    <row r="169" spans="1:13" x14ac:dyDescent="0.2">
      <c r="A169" s="595" t="s">
        <v>816</v>
      </c>
      <c r="B169" s="595"/>
      <c r="C169" s="595"/>
      <c r="D169" s="595"/>
      <c r="E169" s="595"/>
      <c r="F169" s="595"/>
      <c r="G169" s="595"/>
      <c r="H169" s="595"/>
      <c r="I169" s="595"/>
      <c r="J169" s="595"/>
      <c r="K169" s="595"/>
      <c r="L169" s="595"/>
      <c r="M169" s="327"/>
    </row>
    <row r="170" spans="1:13" x14ac:dyDescent="0.2">
      <c r="A170" s="317" t="s">
        <v>817</v>
      </c>
      <c r="B170" s="328"/>
      <c r="C170" s="328"/>
      <c r="D170" s="328"/>
      <c r="E170" s="328"/>
      <c r="F170" s="328"/>
      <c r="G170" s="328"/>
      <c r="H170" s="328"/>
      <c r="I170" s="328"/>
      <c r="J170" s="328"/>
      <c r="K170" s="328"/>
      <c r="L170" s="328"/>
      <c r="M170" s="327"/>
    </row>
    <row r="171" spans="1:13" x14ac:dyDescent="0.2">
      <c r="A171" s="317" t="s">
        <v>818</v>
      </c>
      <c r="B171" s="328"/>
      <c r="C171" s="328"/>
      <c r="D171" s="328"/>
      <c r="E171" s="328"/>
      <c r="F171" s="328"/>
      <c r="G171" s="328"/>
      <c r="H171" s="328"/>
      <c r="I171" s="328"/>
      <c r="J171" s="328"/>
      <c r="K171" s="328"/>
      <c r="L171" s="328"/>
      <c r="M171" s="327"/>
    </row>
    <row r="172" spans="1:13" x14ac:dyDescent="0.2">
      <c r="A172" s="317" t="s">
        <v>819</v>
      </c>
      <c r="B172" s="328"/>
      <c r="C172" s="328"/>
      <c r="D172" s="328"/>
      <c r="E172" s="328"/>
      <c r="F172" s="328"/>
      <c r="G172" s="328"/>
      <c r="H172" s="328"/>
      <c r="I172" s="328"/>
      <c r="J172" s="328"/>
      <c r="K172" s="328"/>
      <c r="L172" s="328"/>
      <c r="M172" s="327"/>
    </row>
    <row r="173" spans="1:13" x14ac:dyDescent="0.2">
      <c r="A173" s="329" t="s">
        <v>820</v>
      </c>
      <c r="B173" s="329"/>
      <c r="C173" s="329"/>
      <c r="D173" s="329"/>
      <c r="E173" s="329"/>
      <c r="F173" s="329"/>
      <c r="G173" s="329"/>
      <c r="H173" s="329"/>
      <c r="I173" s="329"/>
      <c r="J173" s="330"/>
      <c r="K173" s="330"/>
      <c r="L173" s="330"/>
      <c r="M173" s="330"/>
    </row>
    <row r="174" spans="1:13" x14ac:dyDescent="0.2">
      <c r="A174" s="329" t="s">
        <v>821</v>
      </c>
      <c r="B174" s="330"/>
      <c r="C174" s="330"/>
      <c r="D174" s="330"/>
      <c r="E174" s="330"/>
      <c r="F174" s="330"/>
      <c r="G174" s="330"/>
      <c r="H174" s="330"/>
      <c r="I174" s="330"/>
      <c r="J174" s="330"/>
      <c r="K174" s="330"/>
      <c r="L174" s="330"/>
      <c r="M174" s="330"/>
    </row>
    <row r="175" spans="1:13" x14ac:dyDescent="0.2">
      <c r="A175" s="595" t="s">
        <v>822</v>
      </c>
      <c r="B175" s="592"/>
      <c r="C175" s="592"/>
      <c r="D175" s="592"/>
      <c r="E175" s="592"/>
      <c r="F175" s="592"/>
      <c r="G175" s="592"/>
      <c r="H175" s="592"/>
      <c r="I175" s="592"/>
      <c r="J175" s="592"/>
      <c r="K175" s="592"/>
      <c r="L175" s="592"/>
      <c r="M175" s="592"/>
    </row>
    <row r="177" spans="1:1" x14ac:dyDescent="0.2">
      <c r="A177" s="334" t="s">
        <v>826</v>
      </c>
    </row>
  </sheetData>
  <mergeCells count="3">
    <mergeCell ref="A169:L169"/>
    <mergeCell ref="A175:M175"/>
    <mergeCell ref="E2:K2"/>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FF00"/>
  </sheetPr>
  <dimension ref="A1:H179"/>
  <sheetViews>
    <sheetView topLeftCell="A77" zoomScale="90" zoomScaleNormal="90" workbookViewId="0">
      <selection activeCell="C102" sqref="C102"/>
    </sheetView>
  </sheetViews>
  <sheetFormatPr defaultRowHeight="12.75" x14ac:dyDescent="0.2"/>
  <cols>
    <col min="1" max="1" width="10.21875" style="9" bestFit="1" customWidth="1"/>
    <col min="2" max="2" width="8.88671875" style="9"/>
    <col min="3" max="3" width="34.88671875" style="9" bestFit="1" customWidth="1"/>
    <col min="4" max="4" width="8.88671875" style="9"/>
    <col min="5" max="7" width="13.88671875" style="9" customWidth="1"/>
    <col min="8" max="8" width="13.5546875" style="9" customWidth="1"/>
    <col min="9" max="16384" width="8.88671875" style="9"/>
  </cols>
  <sheetData>
    <row r="1" spans="1:8" ht="18" x14ac:dyDescent="0.25">
      <c r="A1" s="8" t="s">
        <v>488</v>
      </c>
    </row>
    <row r="2" spans="1:8" ht="18" x14ac:dyDescent="0.25">
      <c r="A2" s="8"/>
      <c r="E2" s="575" t="s">
        <v>737</v>
      </c>
      <c r="F2" s="575"/>
      <c r="G2" s="575"/>
      <c r="H2" s="575"/>
    </row>
    <row r="3" spans="1:8" ht="51" x14ac:dyDescent="0.2">
      <c r="A3" s="2" t="s">
        <v>0</v>
      </c>
      <c r="B3" s="14" t="s">
        <v>1</v>
      </c>
      <c r="C3" s="17" t="s">
        <v>2</v>
      </c>
      <c r="D3" s="17" t="s">
        <v>3</v>
      </c>
      <c r="E3" s="17" t="s">
        <v>463</v>
      </c>
      <c r="F3" s="17" t="s">
        <v>465</v>
      </c>
      <c r="G3" s="2" t="s">
        <v>464</v>
      </c>
      <c r="H3" s="67" t="s">
        <v>1029</v>
      </c>
    </row>
    <row r="4" spans="1:8" x14ac:dyDescent="0.2">
      <c r="A4" s="271" t="s">
        <v>4</v>
      </c>
      <c r="B4" s="272" t="s">
        <v>5</v>
      </c>
      <c r="C4" s="273" t="s">
        <v>6</v>
      </c>
      <c r="D4" s="345">
        <f>H4</f>
        <v>0.05</v>
      </c>
      <c r="E4" s="331">
        <v>0.09</v>
      </c>
      <c r="F4" s="331">
        <v>0.06</v>
      </c>
      <c r="G4" s="331">
        <v>0.05</v>
      </c>
      <c r="H4" s="331">
        <v>0.05</v>
      </c>
    </row>
    <row r="5" spans="1:8" x14ac:dyDescent="0.2">
      <c r="A5" s="271" t="s">
        <v>7</v>
      </c>
      <c r="B5" s="272" t="s">
        <v>8</v>
      </c>
      <c r="C5" s="275" t="s">
        <v>9</v>
      </c>
      <c r="D5" s="345">
        <f t="shared" ref="D5:D68" si="0">H5</f>
        <v>0.06</v>
      </c>
      <c r="E5" s="331">
        <v>0.1</v>
      </c>
      <c r="F5" s="331">
        <v>7.0000000000000007E-2</v>
      </c>
      <c r="G5" s="331">
        <v>7.0000000000000007E-2</v>
      </c>
      <c r="H5" s="331">
        <v>0.06</v>
      </c>
    </row>
    <row r="6" spans="1:8" x14ac:dyDescent="0.2">
      <c r="A6" s="271" t="s">
        <v>10</v>
      </c>
      <c r="B6" s="272" t="s">
        <v>11</v>
      </c>
      <c r="C6" s="275" t="s">
        <v>12</v>
      </c>
      <c r="D6" s="345">
        <f t="shared" si="0"/>
        <v>0.05</v>
      </c>
      <c r="E6" s="331">
        <v>7.0000000000000007E-2</v>
      </c>
      <c r="F6" s="331">
        <v>0.05</v>
      </c>
      <c r="G6" s="331">
        <v>0.06</v>
      </c>
      <c r="H6" s="331">
        <v>0.05</v>
      </c>
    </row>
    <row r="7" spans="1:8" x14ac:dyDescent="0.2">
      <c r="A7" s="271" t="s">
        <v>13</v>
      </c>
      <c r="B7" s="272" t="s">
        <v>14</v>
      </c>
      <c r="C7" s="275" t="s">
        <v>15</v>
      </c>
      <c r="D7" s="345">
        <f t="shared" si="0"/>
        <v>0.04</v>
      </c>
      <c r="E7" s="331">
        <v>0.08</v>
      </c>
      <c r="F7" s="331">
        <v>0.05</v>
      </c>
      <c r="G7" s="331">
        <v>0.05</v>
      </c>
      <c r="H7" s="331">
        <v>0.04</v>
      </c>
    </row>
    <row r="8" spans="1:8" x14ac:dyDescent="0.2">
      <c r="A8" s="271" t="s">
        <v>16</v>
      </c>
      <c r="B8" s="272" t="s">
        <v>17</v>
      </c>
      <c r="C8" s="275" t="s">
        <v>18</v>
      </c>
      <c r="D8" s="345">
        <f t="shared" si="0"/>
        <v>0.05</v>
      </c>
      <c r="E8" s="331">
        <v>7.0000000000000007E-2</v>
      </c>
      <c r="F8" s="331">
        <v>0.05</v>
      </c>
      <c r="G8" s="331">
        <v>0.06</v>
      </c>
      <c r="H8" s="331">
        <v>0.05</v>
      </c>
    </row>
    <row r="9" spans="1:8" x14ac:dyDescent="0.2">
      <c r="A9" s="271" t="s">
        <v>19</v>
      </c>
      <c r="B9" s="272" t="s">
        <v>20</v>
      </c>
      <c r="C9" s="275" t="s">
        <v>21</v>
      </c>
      <c r="D9" s="345">
        <f t="shared" si="0"/>
        <v>0.04</v>
      </c>
      <c r="E9" s="331">
        <v>7.0000000000000007E-2</v>
      </c>
      <c r="F9" s="331">
        <v>0.04</v>
      </c>
      <c r="G9" s="331">
        <v>0.05</v>
      </c>
      <c r="H9" s="331">
        <v>0.04</v>
      </c>
    </row>
    <row r="10" spans="1:8" x14ac:dyDescent="0.2">
      <c r="A10" s="271" t="s">
        <v>22</v>
      </c>
      <c r="B10" s="272" t="s">
        <v>23</v>
      </c>
      <c r="C10" s="275" t="s">
        <v>24</v>
      </c>
      <c r="D10" s="345">
        <f t="shared" si="0"/>
        <v>0.04</v>
      </c>
      <c r="E10" s="331">
        <v>0.06</v>
      </c>
      <c r="F10" s="331">
        <v>0.05</v>
      </c>
      <c r="G10" s="331">
        <v>0.04</v>
      </c>
      <c r="H10" s="331">
        <v>0.04</v>
      </c>
    </row>
    <row r="11" spans="1:8" x14ac:dyDescent="0.2">
      <c r="A11" s="271" t="s">
        <v>25</v>
      </c>
      <c r="B11" s="272" t="s">
        <v>26</v>
      </c>
      <c r="C11" s="275" t="s">
        <v>27</v>
      </c>
      <c r="D11" s="345">
        <f t="shared" si="0"/>
        <v>0.04</v>
      </c>
      <c r="E11" s="331">
        <v>0.09</v>
      </c>
      <c r="F11" s="331">
        <v>0.05</v>
      </c>
      <c r="G11" s="331">
        <v>0.05</v>
      </c>
      <c r="H11" s="331">
        <v>0.04</v>
      </c>
    </row>
    <row r="12" spans="1:8" x14ac:dyDescent="0.2">
      <c r="A12" s="271" t="s">
        <v>28</v>
      </c>
      <c r="B12" s="272" t="s">
        <v>29</v>
      </c>
      <c r="C12" s="275" t="s">
        <v>30</v>
      </c>
      <c r="D12" s="345">
        <f t="shared" si="0"/>
        <v>0.05</v>
      </c>
      <c r="E12" s="331">
        <v>0.1</v>
      </c>
      <c r="F12" s="331">
        <v>0.08</v>
      </c>
      <c r="G12" s="331">
        <v>0.08</v>
      </c>
      <c r="H12" s="331">
        <v>0.05</v>
      </c>
    </row>
    <row r="13" spans="1:8" x14ac:dyDescent="0.2">
      <c r="A13" s="271" t="s">
        <v>31</v>
      </c>
      <c r="B13" s="272" t="s">
        <v>32</v>
      </c>
      <c r="C13" s="275" t="s">
        <v>33</v>
      </c>
      <c r="D13" s="345">
        <f t="shared" si="0"/>
        <v>0.05</v>
      </c>
      <c r="E13" s="331">
        <v>0.11</v>
      </c>
      <c r="F13" s="331">
        <v>7.0000000000000007E-2</v>
      </c>
      <c r="G13" s="331">
        <v>0.06</v>
      </c>
      <c r="H13" s="331">
        <v>0.05</v>
      </c>
    </row>
    <row r="14" spans="1:8" x14ac:dyDescent="0.2">
      <c r="A14" s="271" t="s">
        <v>34</v>
      </c>
      <c r="B14" s="272" t="s">
        <v>35</v>
      </c>
      <c r="C14" s="275" t="s">
        <v>36</v>
      </c>
      <c r="D14" s="345">
        <f t="shared" si="0"/>
        <v>0.04</v>
      </c>
      <c r="E14" s="331">
        <v>7.0000000000000007E-2</v>
      </c>
      <c r="F14" s="331">
        <v>0.05</v>
      </c>
      <c r="G14" s="331">
        <v>0.04</v>
      </c>
      <c r="H14" s="331">
        <v>0.04</v>
      </c>
    </row>
    <row r="15" spans="1:8" x14ac:dyDescent="0.2">
      <c r="A15" s="271" t="s">
        <v>37</v>
      </c>
      <c r="B15" s="272" t="s">
        <v>38</v>
      </c>
      <c r="C15" s="275" t="s">
        <v>39</v>
      </c>
      <c r="D15" s="345">
        <f t="shared" si="0"/>
        <v>0.04</v>
      </c>
      <c r="E15" s="331">
        <v>7.0000000000000007E-2</v>
      </c>
      <c r="F15" s="331">
        <v>0.05</v>
      </c>
      <c r="G15" s="331">
        <v>0.05</v>
      </c>
      <c r="H15" s="331">
        <v>0.04</v>
      </c>
    </row>
    <row r="16" spans="1:8" x14ac:dyDescent="0.2">
      <c r="A16" s="271" t="s">
        <v>40</v>
      </c>
      <c r="B16" s="272" t="s">
        <v>41</v>
      </c>
      <c r="C16" s="275" t="s">
        <v>42</v>
      </c>
      <c r="D16" s="345">
        <f t="shared" si="0"/>
        <v>0.04</v>
      </c>
      <c r="E16" s="331">
        <v>0.06</v>
      </c>
      <c r="F16" s="331">
        <v>0.04</v>
      </c>
      <c r="G16" s="331">
        <v>0.04</v>
      </c>
      <c r="H16" s="331">
        <v>0.04</v>
      </c>
    </row>
    <row r="17" spans="1:8" x14ac:dyDescent="0.2">
      <c r="A17" s="271" t="s">
        <v>43</v>
      </c>
      <c r="B17" s="272" t="s">
        <v>44</v>
      </c>
      <c r="C17" s="275" t="s">
        <v>45</v>
      </c>
      <c r="D17" s="345">
        <f t="shared" si="0"/>
        <v>0.03</v>
      </c>
      <c r="E17" s="331">
        <v>0.06</v>
      </c>
      <c r="F17" s="331">
        <v>0.04</v>
      </c>
      <c r="G17" s="331">
        <v>0.04</v>
      </c>
      <c r="H17" s="331">
        <v>0.03</v>
      </c>
    </row>
    <row r="18" spans="1:8" x14ac:dyDescent="0.2">
      <c r="A18" s="271" t="s">
        <v>46</v>
      </c>
      <c r="B18" s="272" t="s">
        <v>47</v>
      </c>
      <c r="C18" s="275" t="s">
        <v>48</v>
      </c>
      <c r="D18" s="345">
        <f t="shared" si="0"/>
        <v>0.06</v>
      </c>
      <c r="E18" s="331">
        <v>0.09</v>
      </c>
      <c r="F18" s="331">
        <v>0.06</v>
      </c>
      <c r="G18" s="331">
        <v>0.06</v>
      </c>
      <c r="H18" s="331">
        <v>0.06</v>
      </c>
    </row>
    <row r="19" spans="1:8" x14ac:dyDescent="0.2">
      <c r="A19" s="271" t="s">
        <v>49</v>
      </c>
      <c r="B19" s="272" t="s">
        <v>50</v>
      </c>
      <c r="C19" s="275" t="s">
        <v>51</v>
      </c>
      <c r="D19" s="345">
        <f t="shared" si="0"/>
        <v>0.05</v>
      </c>
      <c r="E19" s="331">
        <v>0.1</v>
      </c>
      <c r="F19" s="331">
        <v>0.06</v>
      </c>
      <c r="G19" s="331">
        <v>0.05</v>
      </c>
      <c r="H19" s="331">
        <v>0.05</v>
      </c>
    </row>
    <row r="20" spans="1:8" x14ac:dyDescent="0.2">
      <c r="A20" s="271" t="s">
        <v>52</v>
      </c>
      <c r="B20" s="272" t="s">
        <v>53</v>
      </c>
      <c r="C20" s="275" t="s">
        <v>54</v>
      </c>
      <c r="D20" s="345">
        <f t="shared" si="0"/>
        <v>0.03</v>
      </c>
      <c r="E20" s="331">
        <v>0.05</v>
      </c>
      <c r="F20" s="331">
        <v>0.04</v>
      </c>
      <c r="G20" s="331">
        <v>0.03</v>
      </c>
      <c r="H20" s="331">
        <v>0.03</v>
      </c>
    </row>
    <row r="21" spans="1:8" x14ac:dyDescent="0.2">
      <c r="A21" s="271" t="s">
        <v>55</v>
      </c>
      <c r="B21" s="272" t="s">
        <v>56</v>
      </c>
      <c r="C21" s="275" t="s">
        <v>57</v>
      </c>
      <c r="D21" s="345">
        <f t="shared" si="0"/>
        <v>0.05</v>
      </c>
      <c r="E21" s="331">
        <v>0.12</v>
      </c>
      <c r="F21" s="331">
        <v>0.08</v>
      </c>
      <c r="G21" s="331">
        <v>7.0000000000000007E-2</v>
      </c>
      <c r="H21" s="331">
        <v>0.05</v>
      </c>
    </row>
    <row r="22" spans="1:8" x14ac:dyDescent="0.2">
      <c r="A22" s="271" t="s">
        <v>447</v>
      </c>
      <c r="B22" s="272" t="s">
        <v>448</v>
      </c>
      <c r="C22" s="275" t="s">
        <v>449</v>
      </c>
      <c r="D22" s="345">
        <f t="shared" si="0"/>
        <v>0.04</v>
      </c>
      <c r="E22" s="331">
        <v>7.0000000000000007E-2</v>
      </c>
      <c r="F22" s="331">
        <v>0.05</v>
      </c>
      <c r="G22" s="331">
        <v>0.05</v>
      </c>
      <c r="H22" s="331">
        <v>0.04</v>
      </c>
    </row>
    <row r="23" spans="1:8" x14ac:dyDescent="0.2">
      <c r="A23" s="271" t="s">
        <v>58</v>
      </c>
      <c r="B23" s="272" t="s">
        <v>59</v>
      </c>
      <c r="C23" s="275" t="s">
        <v>60</v>
      </c>
      <c r="D23" s="345">
        <f t="shared" si="0"/>
        <v>0.04</v>
      </c>
      <c r="E23" s="331">
        <v>0.06</v>
      </c>
      <c r="F23" s="331">
        <v>0.05</v>
      </c>
      <c r="G23" s="331">
        <v>0.05</v>
      </c>
      <c r="H23" s="331">
        <v>0.04</v>
      </c>
    </row>
    <row r="24" spans="1:8" x14ac:dyDescent="0.2">
      <c r="A24" s="271" t="s">
        <v>61</v>
      </c>
      <c r="B24" s="272" t="s">
        <v>62</v>
      </c>
      <c r="C24" s="275" t="s">
        <v>63</v>
      </c>
      <c r="D24" s="345">
        <f t="shared" si="0"/>
        <v>0.06</v>
      </c>
      <c r="E24" s="331">
        <v>0.08</v>
      </c>
      <c r="F24" s="331">
        <v>7.0000000000000007E-2</v>
      </c>
      <c r="G24" s="331">
        <v>7.0000000000000007E-2</v>
      </c>
      <c r="H24" s="331">
        <v>0.06</v>
      </c>
    </row>
    <row r="25" spans="1:8" x14ac:dyDescent="0.2">
      <c r="A25" s="271" t="s">
        <v>64</v>
      </c>
      <c r="B25" s="272" t="s">
        <v>65</v>
      </c>
      <c r="C25" s="275" t="s">
        <v>66</v>
      </c>
      <c r="D25" s="345">
        <f t="shared" si="0"/>
        <v>0.04</v>
      </c>
      <c r="E25" s="331">
        <v>0.06</v>
      </c>
      <c r="F25" s="331">
        <v>0.04</v>
      </c>
      <c r="G25" s="331">
        <v>0.04</v>
      </c>
      <c r="H25" s="331">
        <v>0.04</v>
      </c>
    </row>
    <row r="26" spans="1:8" x14ac:dyDescent="0.2">
      <c r="A26" s="271" t="s">
        <v>67</v>
      </c>
      <c r="B26" s="272" t="s">
        <v>68</v>
      </c>
      <c r="C26" s="275" t="s">
        <v>69</v>
      </c>
      <c r="D26" s="345">
        <f t="shared" si="0"/>
        <v>0.05</v>
      </c>
      <c r="E26" s="331">
        <v>0.1</v>
      </c>
      <c r="F26" s="331">
        <v>0.06</v>
      </c>
      <c r="G26" s="331">
        <v>0.05</v>
      </c>
      <c r="H26" s="331">
        <v>0.05</v>
      </c>
    </row>
    <row r="27" spans="1:8" x14ac:dyDescent="0.2">
      <c r="A27" s="271" t="s">
        <v>70</v>
      </c>
      <c r="B27" s="272" t="s">
        <v>71</v>
      </c>
      <c r="C27" s="275" t="s">
        <v>72</v>
      </c>
      <c r="D27" s="345">
        <f t="shared" si="0"/>
        <v>0.05</v>
      </c>
      <c r="E27" s="331">
        <v>7.0000000000000007E-2</v>
      </c>
      <c r="F27" s="331">
        <v>0.05</v>
      </c>
      <c r="G27" s="331">
        <v>0.05</v>
      </c>
      <c r="H27" s="331">
        <v>0.05</v>
      </c>
    </row>
    <row r="28" spans="1:8" x14ac:dyDescent="0.2">
      <c r="A28" s="271" t="s">
        <v>73</v>
      </c>
      <c r="B28" s="272" t="s">
        <v>74</v>
      </c>
      <c r="C28" s="275" t="s">
        <v>75</v>
      </c>
      <c r="D28" s="345">
        <f t="shared" si="0"/>
        <v>0.04</v>
      </c>
      <c r="E28" s="331">
        <v>0.06</v>
      </c>
      <c r="F28" s="331">
        <v>0.04</v>
      </c>
      <c r="G28" s="331">
        <v>0.04</v>
      </c>
      <c r="H28" s="331">
        <v>0.04</v>
      </c>
    </row>
    <row r="29" spans="1:8" x14ac:dyDescent="0.2">
      <c r="A29" s="271" t="s">
        <v>76</v>
      </c>
      <c r="B29" s="272" t="s">
        <v>77</v>
      </c>
      <c r="C29" s="275" t="s">
        <v>78</v>
      </c>
      <c r="D29" s="345">
        <f t="shared" si="0"/>
        <v>0.04</v>
      </c>
      <c r="E29" s="331">
        <v>0.08</v>
      </c>
      <c r="F29" s="331">
        <v>0.05</v>
      </c>
      <c r="G29" s="331">
        <v>0.05</v>
      </c>
      <c r="H29" s="331">
        <v>0.04</v>
      </c>
    </row>
    <row r="30" spans="1:8" x14ac:dyDescent="0.2">
      <c r="A30" s="271" t="s">
        <v>79</v>
      </c>
      <c r="B30" s="272" t="s">
        <v>80</v>
      </c>
      <c r="C30" s="275" t="s">
        <v>81</v>
      </c>
      <c r="D30" s="345">
        <f t="shared" si="0"/>
        <v>0.05</v>
      </c>
      <c r="E30" s="331">
        <v>7.0000000000000007E-2</v>
      </c>
      <c r="F30" s="331">
        <v>0.06</v>
      </c>
      <c r="G30" s="331">
        <v>0.06</v>
      </c>
      <c r="H30" s="331">
        <v>0.05</v>
      </c>
    </row>
    <row r="31" spans="1:8" x14ac:dyDescent="0.2">
      <c r="A31" s="271" t="s">
        <v>82</v>
      </c>
      <c r="B31" s="272" t="s">
        <v>83</v>
      </c>
      <c r="C31" s="275" t="s">
        <v>84</v>
      </c>
      <c r="D31" s="345">
        <f t="shared" si="0"/>
        <v>0.03</v>
      </c>
      <c r="E31" s="331">
        <v>7.0000000000000007E-2</v>
      </c>
      <c r="F31" s="331">
        <v>0.05</v>
      </c>
      <c r="G31" s="331">
        <v>0.05</v>
      </c>
      <c r="H31" s="331">
        <v>0.03</v>
      </c>
    </row>
    <row r="32" spans="1:8" x14ac:dyDescent="0.2">
      <c r="A32" s="271" t="s">
        <v>85</v>
      </c>
      <c r="B32" s="272" t="s">
        <v>86</v>
      </c>
      <c r="C32" s="275" t="s">
        <v>87</v>
      </c>
      <c r="D32" s="345">
        <f t="shared" si="0"/>
        <v>0.04</v>
      </c>
      <c r="E32" s="331">
        <v>0.06</v>
      </c>
      <c r="F32" s="331">
        <v>0.04</v>
      </c>
      <c r="G32" s="331">
        <v>0.05</v>
      </c>
      <c r="H32" s="331">
        <v>0.04</v>
      </c>
    </row>
    <row r="33" spans="1:8" x14ac:dyDescent="0.2">
      <c r="A33" s="271" t="s">
        <v>88</v>
      </c>
      <c r="B33" s="272" t="s">
        <v>89</v>
      </c>
      <c r="C33" s="275" t="s">
        <v>90</v>
      </c>
      <c r="D33" s="345">
        <f t="shared" si="0"/>
        <v>0.04</v>
      </c>
      <c r="E33" s="331">
        <v>7.0000000000000007E-2</v>
      </c>
      <c r="F33" s="331">
        <v>0.05</v>
      </c>
      <c r="G33" s="331">
        <v>0.04</v>
      </c>
      <c r="H33" s="331">
        <v>0.04</v>
      </c>
    </row>
    <row r="34" spans="1:8" x14ac:dyDescent="0.2">
      <c r="A34" s="271" t="s">
        <v>91</v>
      </c>
      <c r="B34" s="272" t="s">
        <v>92</v>
      </c>
      <c r="C34" s="275" t="s">
        <v>93</v>
      </c>
      <c r="D34" s="345">
        <f t="shared" si="0"/>
        <v>0.04</v>
      </c>
      <c r="E34" s="331">
        <v>0.08</v>
      </c>
      <c r="F34" s="331">
        <v>0.05</v>
      </c>
      <c r="G34" s="331">
        <v>0.05</v>
      </c>
      <c r="H34" s="331">
        <v>0.04</v>
      </c>
    </row>
    <row r="35" spans="1:8" x14ac:dyDescent="0.2">
      <c r="A35" s="271" t="s">
        <v>94</v>
      </c>
      <c r="B35" s="272" t="s">
        <v>95</v>
      </c>
      <c r="C35" s="275" t="s">
        <v>96</v>
      </c>
      <c r="D35" s="345">
        <f t="shared" si="0"/>
        <v>0.04</v>
      </c>
      <c r="E35" s="331">
        <v>0.08</v>
      </c>
      <c r="F35" s="331">
        <v>0.05</v>
      </c>
      <c r="G35" s="331">
        <v>0.04</v>
      </c>
      <c r="H35" s="331">
        <v>0.04</v>
      </c>
    </row>
    <row r="36" spans="1:8" x14ac:dyDescent="0.2">
      <c r="A36" s="271" t="s">
        <v>97</v>
      </c>
      <c r="B36" s="272" t="s">
        <v>98</v>
      </c>
      <c r="C36" s="275" t="s">
        <v>99</v>
      </c>
      <c r="D36" s="345">
        <f t="shared" si="0"/>
        <v>0.04</v>
      </c>
      <c r="E36" s="331">
        <v>7.0000000000000007E-2</v>
      </c>
      <c r="F36" s="331">
        <v>0.06</v>
      </c>
      <c r="G36" s="331">
        <v>0.06</v>
      </c>
      <c r="H36" s="331">
        <v>0.04</v>
      </c>
    </row>
    <row r="37" spans="1:8" x14ac:dyDescent="0.2">
      <c r="A37" s="271" t="s">
        <v>100</v>
      </c>
      <c r="B37" s="272" t="s">
        <v>101</v>
      </c>
      <c r="C37" s="275" t="s">
        <v>102</v>
      </c>
      <c r="D37" s="345">
        <f t="shared" si="0"/>
        <v>0.04</v>
      </c>
      <c r="E37" s="331">
        <v>7.0000000000000007E-2</v>
      </c>
      <c r="F37" s="331">
        <v>0.06</v>
      </c>
      <c r="G37" s="331">
        <v>0.05</v>
      </c>
      <c r="H37" s="331">
        <v>0.04</v>
      </c>
    </row>
    <row r="38" spans="1:8" x14ac:dyDescent="0.2">
      <c r="A38" s="271" t="s">
        <v>103</v>
      </c>
      <c r="B38" s="272" t="s">
        <v>104</v>
      </c>
      <c r="C38" s="275" t="s">
        <v>105</v>
      </c>
      <c r="D38" s="345">
        <f t="shared" si="0"/>
        <v>0.05</v>
      </c>
      <c r="E38" s="331">
        <v>7.0000000000000007E-2</v>
      </c>
      <c r="F38" s="331">
        <v>0.05</v>
      </c>
      <c r="G38" s="331">
        <v>0.05</v>
      </c>
      <c r="H38" s="331">
        <v>0.05</v>
      </c>
    </row>
    <row r="39" spans="1:8" x14ac:dyDescent="0.2">
      <c r="A39" s="271" t="s">
        <v>106</v>
      </c>
      <c r="B39" s="272" t="s">
        <v>107</v>
      </c>
      <c r="C39" s="275" t="s">
        <v>108</v>
      </c>
      <c r="D39" s="345">
        <f t="shared" si="0"/>
        <v>0.03</v>
      </c>
      <c r="E39" s="331">
        <v>0.05</v>
      </c>
      <c r="F39" s="331">
        <v>0.04</v>
      </c>
      <c r="G39" s="331">
        <v>0.04</v>
      </c>
      <c r="H39" s="331">
        <v>0.03</v>
      </c>
    </row>
    <row r="40" spans="1:8" x14ac:dyDescent="0.2">
      <c r="A40" s="271" t="s">
        <v>109</v>
      </c>
      <c r="B40" s="272" t="s">
        <v>110</v>
      </c>
      <c r="C40" s="275" t="s">
        <v>111</v>
      </c>
      <c r="D40" s="345">
        <f t="shared" si="0"/>
        <v>0.03</v>
      </c>
      <c r="E40" s="331">
        <v>0.06</v>
      </c>
      <c r="F40" s="331">
        <v>0.04</v>
      </c>
      <c r="G40" s="331">
        <v>0.04</v>
      </c>
      <c r="H40" s="331">
        <v>0.03</v>
      </c>
    </row>
    <row r="41" spans="1:8" x14ac:dyDescent="0.2">
      <c r="A41" s="271" t="s">
        <v>112</v>
      </c>
      <c r="B41" s="272" t="s">
        <v>113</v>
      </c>
      <c r="C41" s="275" t="s">
        <v>114</v>
      </c>
      <c r="D41" s="345">
        <f t="shared" si="0"/>
        <v>0.04</v>
      </c>
      <c r="E41" s="331">
        <v>0.06</v>
      </c>
      <c r="F41" s="331">
        <v>0.05</v>
      </c>
      <c r="G41" s="331">
        <v>0.05</v>
      </c>
      <c r="H41" s="331">
        <v>0.04</v>
      </c>
    </row>
    <row r="42" spans="1:8" x14ac:dyDescent="0.2">
      <c r="A42" s="271" t="s">
        <v>115</v>
      </c>
      <c r="B42" s="272" t="s">
        <v>116</v>
      </c>
      <c r="C42" s="275" t="s">
        <v>117</v>
      </c>
      <c r="D42" s="345">
        <f t="shared" si="0"/>
        <v>0.02</v>
      </c>
      <c r="E42" s="331">
        <v>0.08</v>
      </c>
      <c r="F42" s="331">
        <v>0.04</v>
      </c>
      <c r="G42" s="331">
        <v>0.03</v>
      </c>
      <c r="H42" s="331">
        <v>0.02</v>
      </c>
    </row>
    <row r="43" spans="1:8" x14ac:dyDescent="0.2">
      <c r="A43" s="271" t="s">
        <v>118</v>
      </c>
      <c r="B43" s="272" t="s">
        <v>119</v>
      </c>
      <c r="C43" s="275" t="s">
        <v>120</v>
      </c>
      <c r="D43" s="345">
        <f t="shared" si="0"/>
        <v>0.03</v>
      </c>
      <c r="E43" s="331">
        <v>0.06</v>
      </c>
      <c r="F43" s="331">
        <v>0.04</v>
      </c>
      <c r="G43" s="331">
        <v>0.04</v>
      </c>
      <c r="H43" s="331">
        <v>0.03</v>
      </c>
    </row>
    <row r="44" spans="1:8" x14ac:dyDescent="0.2">
      <c r="A44" s="271" t="s">
        <v>121</v>
      </c>
      <c r="B44" s="272" t="s">
        <v>122</v>
      </c>
      <c r="C44" s="275" t="s">
        <v>123</v>
      </c>
      <c r="D44" s="345">
        <f t="shared" si="0"/>
        <v>0.03</v>
      </c>
      <c r="E44" s="331">
        <v>0.05</v>
      </c>
      <c r="F44" s="331">
        <v>0.04</v>
      </c>
      <c r="G44" s="331">
        <v>0.04</v>
      </c>
      <c r="H44" s="331">
        <v>0.03</v>
      </c>
    </row>
    <row r="45" spans="1:8" x14ac:dyDescent="0.2">
      <c r="A45" s="271" t="s">
        <v>124</v>
      </c>
      <c r="B45" s="272" t="s">
        <v>125</v>
      </c>
      <c r="C45" s="275" t="s">
        <v>126</v>
      </c>
      <c r="D45" s="345">
        <f t="shared" si="0"/>
        <v>0.04</v>
      </c>
      <c r="E45" s="331">
        <v>7.0000000000000007E-2</v>
      </c>
      <c r="F45" s="331">
        <v>0.04</v>
      </c>
      <c r="G45" s="331">
        <v>0.05</v>
      </c>
      <c r="H45" s="331">
        <v>0.04</v>
      </c>
    </row>
    <row r="46" spans="1:8" x14ac:dyDescent="0.2">
      <c r="A46" s="271" t="s">
        <v>127</v>
      </c>
      <c r="B46" s="272" t="s">
        <v>128</v>
      </c>
      <c r="C46" s="275" t="s">
        <v>129</v>
      </c>
      <c r="D46" s="345">
        <f t="shared" si="0"/>
        <v>0.04</v>
      </c>
      <c r="E46" s="331">
        <v>7.0000000000000007E-2</v>
      </c>
      <c r="F46" s="331">
        <v>0.06</v>
      </c>
      <c r="G46" s="331">
        <v>0.06</v>
      </c>
      <c r="H46" s="331">
        <v>0.04</v>
      </c>
    </row>
    <row r="47" spans="1:8" x14ac:dyDescent="0.2">
      <c r="A47" s="271" t="s">
        <v>130</v>
      </c>
      <c r="B47" s="272" t="s">
        <v>131</v>
      </c>
      <c r="C47" s="275" t="s">
        <v>132</v>
      </c>
      <c r="D47" s="345">
        <f t="shared" si="0"/>
        <v>0.05</v>
      </c>
      <c r="E47" s="331">
        <v>0.08</v>
      </c>
      <c r="F47" s="331">
        <v>0.06</v>
      </c>
      <c r="G47" s="331">
        <v>0.06</v>
      </c>
      <c r="H47" s="331">
        <v>0.05</v>
      </c>
    </row>
    <row r="48" spans="1:8" x14ac:dyDescent="0.2">
      <c r="A48" s="271" t="s">
        <v>133</v>
      </c>
      <c r="B48" s="272" t="s">
        <v>134</v>
      </c>
      <c r="C48" s="275" t="s">
        <v>135</v>
      </c>
      <c r="D48" s="345">
        <f t="shared" si="0"/>
        <v>0.05</v>
      </c>
      <c r="E48" s="331">
        <v>0.09</v>
      </c>
      <c r="F48" s="331">
        <v>7.0000000000000007E-2</v>
      </c>
      <c r="G48" s="331">
        <v>7.0000000000000007E-2</v>
      </c>
      <c r="H48" s="331">
        <v>0.05</v>
      </c>
    </row>
    <row r="49" spans="1:8" x14ac:dyDescent="0.2">
      <c r="A49" s="271" t="s">
        <v>136</v>
      </c>
      <c r="B49" s="272" t="s">
        <v>137</v>
      </c>
      <c r="C49" s="275" t="s">
        <v>138</v>
      </c>
      <c r="D49" s="345">
        <f t="shared" si="0"/>
        <v>0.04</v>
      </c>
      <c r="E49" s="331">
        <v>0.09</v>
      </c>
      <c r="F49" s="331">
        <v>0.08</v>
      </c>
      <c r="G49" s="331">
        <v>7.0000000000000007E-2</v>
      </c>
      <c r="H49" s="331">
        <v>0.04</v>
      </c>
    </row>
    <row r="50" spans="1:8" x14ac:dyDescent="0.2">
      <c r="A50" s="271" t="s">
        <v>139</v>
      </c>
      <c r="B50" s="272" t="s">
        <v>140</v>
      </c>
      <c r="C50" s="273" t="s">
        <v>828</v>
      </c>
      <c r="D50" s="345">
        <f t="shared" si="0"/>
        <v>0.04</v>
      </c>
      <c r="E50" s="331">
        <v>0.08</v>
      </c>
      <c r="F50" s="331">
        <v>0.05</v>
      </c>
      <c r="G50" s="331">
        <v>0.06</v>
      </c>
      <c r="H50" s="331">
        <v>0.04</v>
      </c>
    </row>
    <row r="51" spans="1:8" x14ac:dyDescent="0.2">
      <c r="A51" s="271" t="s">
        <v>142</v>
      </c>
      <c r="B51" s="272" t="s">
        <v>143</v>
      </c>
      <c r="C51" s="275" t="s">
        <v>144</v>
      </c>
      <c r="D51" s="345">
        <f t="shared" si="0"/>
        <v>0.04</v>
      </c>
      <c r="E51" s="331">
        <v>0.08</v>
      </c>
      <c r="F51" s="331">
        <v>0.05</v>
      </c>
      <c r="G51" s="331">
        <v>0.06</v>
      </c>
      <c r="H51" s="331">
        <v>0.04</v>
      </c>
    </row>
    <row r="52" spans="1:8" x14ac:dyDescent="0.2">
      <c r="A52" s="271" t="s">
        <v>145</v>
      </c>
      <c r="B52" s="272" t="s">
        <v>146</v>
      </c>
      <c r="C52" s="275" t="s">
        <v>147</v>
      </c>
      <c r="D52" s="345">
        <f t="shared" si="0"/>
        <v>0.03</v>
      </c>
      <c r="E52" s="331">
        <v>7.0000000000000007E-2</v>
      </c>
      <c r="F52" s="331">
        <v>0.04</v>
      </c>
      <c r="G52" s="331">
        <v>0.04</v>
      </c>
      <c r="H52" s="331">
        <v>0.03</v>
      </c>
    </row>
    <row r="53" spans="1:8" x14ac:dyDescent="0.2">
      <c r="A53" s="271" t="s">
        <v>148</v>
      </c>
      <c r="B53" s="272" t="s">
        <v>149</v>
      </c>
      <c r="C53" s="275" t="s">
        <v>150</v>
      </c>
      <c r="D53" s="345">
        <f t="shared" si="0"/>
        <v>0.04</v>
      </c>
      <c r="E53" s="331">
        <v>0.08</v>
      </c>
      <c r="F53" s="331">
        <v>0.05</v>
      </c>
      <c r="G53" s="331">
        <v>0.05</v>
      </c>
      <c r="H53" s="331">
        <v>0.04</v>
      </c>
    </row>
    <row r="54" spans="1:8" x14ac:dyDescent="0.2">
      <c r="A54" s="271" t="s">
        <v>151</v>
      </c>
      <c r="B54" s="272" t="s">
        <v>152</v>
      </c>
      <c r="C54" s="275" t="s">
        <v>153</v>
      </c>
      <c r="D54" s="345">
        <f t="shared" si="0"/>
        <v>0.04</v>
      </c>
      <c r="E54" s="331">
        <v>0.06</v>
      </c>
      <c r="F54" s="331">
        <v>0.04</v>
      </c>
      <c r="G54" s="331">
        <v>0.04</v>
      </c>
      <c r="H54" s="331">
        <v>0.04</v>
      </c>
    </row>
    <row r="55" spans="1:8" x14ac:dyDescent="0.2">
      <c r="A55" s="271" t="s">
        <v>154</v>
      </c>
      <c r="B55" s="272" t="s">
        <v>155</v>
      </c>
      <c r="C55" s="275" t="s">
        <v>156</v>
      </c>
      <c r="D55" s="345">
        <f t="shared" si="0"/>
        <v>0.04</v>
      </c>
      <c r="E55" s="331">
        <v>7.0000000000000007E-2</v>
      </c>
      <c r="F55" s="331">
        <v>0.05</v>
      </c>
      <c r="G55" s="331">
        <v>0.05</v>
      </c>
      <c r="H55" s="331">
        <v>0.04</v>
      </c>
    </row>
    <row r="56" spans="1:8" x14ac:dyDescent="0.2">
      <c r="A56" s="271" t="s">
        <v>450</v>
      </c>
      <c r="B56" s="272" t="s">
        <v>451</v>
      </c>
      <c r="C56" s="275" t="s">
        <v>452</v>
      </c>
      <c r="D56" s="345">
        <f t="shared" si="0"/>
        <v>0.03</v>
      </c>
      <c r="E56" s="331">
        <v>7.0000000000000007E-2</v>
      </c>
      <c r="F56" s="331">
        <v>0.02</v>
      </c>
      <c r="G56" s="331">
        <v>0.03</v>
      </c>
      <c r="H56" s="331">
        <v>0.03</v>
      </c>
    </row>
    <row r="57" spans="1:8" x14ac:dyDescent="0.2">
      <c r="A57" s="271" t="s">
        <v>157</v>
      </c>
      <c r="B57" s="272" t="s">
        <v>158</v>
      </c>
      <c r="C57" s="275" t="s">
        <v>159</v>
      </c>
      <c r="D57" s="345">
        <f t="shared" si="0"/>
        <v>0.04</v>
      </c>
      <c r="E57" s="331">
        <v>0.06</v>
      </c>
      <c r="F57" s="331">
        <v>0.05</v>
      </c>
      <c r="G57" s="331">
        <v>0.04</v>
      </c>
      <c r="H57" s="331">
        <v>0.04</v>
      </c>
    </row>
    <row r="58" spans="1:8" x14ac:dyDescent="0.2">
      <c r="A58" s="271" t="s">
        <v>160</v>
      </c>
      <c r="B58" s="272" t="s">
        <v>161</v>
      </c>
      <c r="C58" s="275" t="s">
        <v>162</v>
      </c>
      <c r="D58" s="345">
        <f t="shared" si="0"/>
        <v>0.04</v>
      </c>
      <c r="E58" s="331">
        <v>0.08</v>
      </c>
      <c r="F58" s="331">
        <v>0.05</v>
      </c>
      <c r="G58" s="331">
        <v>0.05</v>
      </c>
      <c r="H58" s="331">
        <v>0.04</v>
      </c>
    </row>
    <row r="59" spans="1:8" x14ac:dyDescent="0.2">
      <c r="A59" s="271" t="s">
        <v>163</v>
      </c>
      <c r="B59" s="272" t="s">
        <v>164</v>
      </c>
      <c r="C59" s="275" t="s">
        <v>165</v>
      </c>
      <c r="D59" s="345">
        <f t="shared" si="0"/>
        <v>0.04</v>
      </c>
      <c r="E59" s="331">
        <v>7.0000000000000007E-2</v>
      </c>
      <c r="F59" s="331">
        <v>0.05</v>
      </c>
      <c r="G59" s="331">
        <v>0.05</v>
      </c>
      <c r="H59" s="331">
        <v>0.04</v>
      </c>
    </row>
    <row r="60" spans="1:8" x14ac:dyDescent="0.2">
      <c r="A60" s="271" t="s">
        <v>166</v>
      </c>
      <c r="B60" s="272" t="s">
        <v>167</v>
      </c>
      <c r="C60" s="275" t="s">
        <v>168</v>
      </c>
      <c r="D60" s="345">
        <f t="shared" si="0"/>
        <v>0.04</v>
      </c>
      <c r="E60" s="331">
        <v>7.0000000000000007E-2</v>
      </c>
      <c r="F60" s="331">
        <v>0.05</v>
      </c>
      <c r="G60" s="331">
        <v>0.05</v>
      </c>
      <c r="H60" s="331">
        <v>0.04</v>
      </c>
    </row>
    <row r="61" spans="1:8" x14ac:dyDescent="0.2">
      <c r="A61" s="271" t="s">
        <v>169</v>
      </c>
      <c r="B61" s="272" t="s">
        <v>170</v>
      </c>
      <c r="C61" s="275" t="s">
        <v>171</v>
      </c>
      <c r="D61" s="345">
        <f t="shared" si="0"/>
        <v>0.03</v>
      </c>
      <c r="E61" s="331">
        <v>7.0000000000000007E-2</v>
      </c>
      <c r="F61" s="331">
        <v>0.04</v>
      </c>
      <c r="G61" s="331">
        <v>0.03</v>
      </c>
      <c r="H61" s="331">
        <v>0.03</v>
      </c>
    </row>
    <row r="62" spans="1:8" x14ac:dyDescent="0.2">
      <c r="A62" s="271" t="s">
        <v>172</v>
      </c>
      <c r="B62" s="272" t="s">
        <v>173</v>
      </c>
      <c r="C62" s="275" t="s">
        <v>174</v>
      </c>
      <c r="D62" s="345">
        <f t="shared" si="0"/>
        <v>0.04</v>
      </c>
      <c r="E62" s="331">
        <v>0.09</v>
      </c>
      <c r="F62" s="331">
        <v>0.06</v>
      </c>
      <c r="G62" s="331">
        <v>0.05</v>
      </c>
      <c r="H62" s="331">
        <v>0.04</v>
      </c>
    </row>
    <row r="63" spans="1:8" x14ac:dyDescent="0.2">
      <c r="A63" s="271" t="s">
        <v>175</v>
      </c>
      <c r="B63" s="272" t="s">
        <v>176</v>
      </c>
      <c r="C63" s="275" t="s">
        <v>177</v>
      </c>
      <c r="D63" s="345">
        <f t="shared" si="0"/>
        <v>0.04</v>
      </c>
      <c r="E63" s="331">
        <v>7.0000000000000007E-2</v>
      </c>
      <c r="F63" s="331">
        <v>0.05</v>
      </c>
      <c r="G63" s="331">
        <v>0.05</v>
      </c>
      <c r="H63" s="331">
        <v>0.04</v>
      </c>
    </row>
    <row r="64" spans="1:8" x14ac:dyDescent="0.2">
      <c r="A64" s="271" t="s">
        <v>178</v>
      </c>
      <c r="B64" s="272" t="s">
        <v>179</v>
      </c>
      <c r="C64" s="275" t="s">
        <v>180</v>
      </c>
      <c r="D64" s="345">
        <f t="shared" si="0"/>
        <v>0.04</v>
      </c>
      <c r="E64" s="331">
        <v>7.0000000000000007E-2</v>
      </c>
      <c r="F64" s="331">
        <v>0.05</v>
      </c>
      <c r="G64" s="331">
        <v>0.05</v>
      </c>
      <c r="H64" s="331">
        <v>0.04</v>
      </c>
    </row>
    <row r="65" spans="1:8" x14ac:dyDescent="0.2">
      <c r="A65" s="271" t="s">
        <v>181</v>
      </c>
      <c r="B65" s="272" t="s">
        <v>182</v>
      </c>
      <c r="C65" s="275" t="s">
        <v>183</v>
      </c>
      <c r="D65" s="345">
        <f t="shared" si="0"/>
        <v>0.04</v>
      </c>
      <c r="E65" s="331">
        <v>0.08</v>
      </c>
      <c r="F65" s="331">
        <v>0.05</v>
      </c>
      <c r="G65" s="331">
        <v>0.05</v>
      </c>
      <c r="H65" s="331">
        <v>0.04</v>
      </c>
    </row>
    <row r="66" spans="1:8" x14ac:dyDescent="0.2">
      <c r="A66" s="271" t="s">
        <v>184</v>
      </c>
      <c r="B66" s="272" t="s">
        <v>185</v>
      </c>
      <c r="C66" s="275" t="s">
        <v>186</v>
      </c>
      <c r="D66" s="345">
        <f t="shared" si="0"/>
        <v>0.04</v>
      </c>
      <c r="E66" s="331">
        <v>7.0000000000000007E-2</v>
      </c>
      <c r="F66" s="331">
        <v>0.05</v>
      </c>
      <c r="G66" s="331">
        <v>0.05</v>
      </c>
      <c r="H66" s="331">
        <v>0.04</v>
      </c>
    </row>
    <row r="67" spans="1:8" x14ac:dyDescent="0.2">
      <c r="A67" s="271" t="s">
        <v>187</v>
      </c>
      <c r="B67" s="272" t="s">
        <v>188</v>
      </c>
      <c r="C67" s="275" t="s">
        <v>189</v>
      </c>
      <c r="D67" s="345">
        <f t="shared" si="0"/>
        <v>0.03</v>
      </c>
      <c r="E67" s="331">
        <v>7.0000000000000007E-2</v>
      </c>
      <c r="F67" s="331">
        <v>0.04</v>
      </c>
      <c r="G67" s="331">
        <v>0.04</v>
      </c>
      <c r="H67" s="331">
        <v>0.03</v>
      </c>
    </row>
    <row r="68" spans="1:8" x14ac:dyDescent="0.2">
      <c r="A68" s="271" t="s">
        <v>190</v>
      </c>
      <c r="B68" s="272" t="s">
        <v>191</v>
      </c>
      <c r="C68" s="275" t="s">
        <v>192</v>
      </c>
      <c r="D68" s="345">
        <f t="shared" si="0"/>
        <v>0.03</v>
      </c>
      <c r="E68" s="331">
        <v>0.06</v>
      </c>
      <c r="F68" s="331">
        <v>0.04</v>
      </c>
      <c r="G68" s="331">
        <v>0.03</v>
      </c>
      <c r="H68" s="331">
        <v>0.03</v>
      </c>
    </row>
    <row r="69" spans="1:8" x14ac:dyDescent="0.2">
      <c r="A69" s="271" t="s">
        <v>193</v>
      </c>
      <c r="B69" s="272" t="s">
        <v>194</v>
      </c>
      <c r="C69" s="275" t="s">
        <v>195</v>
      </c>
      <c r="D69" s="345">
        <f t="shared" ref="D69:D132" si="1">H69</f>
        <v>0.04</v>
      </c>
      <c r="E69" s="331">
        <v>7.0000000000000007E-2</v>
      </c>
      <c r="F69" s="331">
        <v>0.04</v>
      </c>
      <c r="G69" s="331">
        <v>0.05</v>
      </c>
      <c r="H69" s="331">
        <v>0.04</v>
      </c>
    </row>
    <row r="70" spans="1:8" x14ac:dyDescent="0.2">
      <c r="A70" s="271" t="s">
        <v>196</v>
      </c>
      <c r="B70" s="272" t="s">
        <v>197</v>
      </c>
      <c r="C70" s="275" t="s">
        <v>198</v>
      </c>
      <c r="D70" s="345">
        <f t="shared" si="1"/>
        <v>7.0000000000000007E-2</v>
      </c>
      <c r="E70" s="331">
        <v>0.1</v>
      </c>
      <c r="F70" s="331">
        <v>7.0000000000000007E-2</v>
      </c>
      <c r="G70" s="331">
        <v>7.0000000000000007E-2</v>
      </c>
      <c r="H70" s="331">
        <v>7.0000000000000007E-2</v>
      </c>
    </row>
    <row r="71" spans="1:8" x14ac:dyDescent="0.2">
      <c r="A71" s="271" t="s">
        <v>199</v>
      </c>
      <c r="B71" s="272" t="s">
        <v>200</v>
      </c>
      <c r="C71" s="275" t="s">
        <v>201</v>
      </c>
      <c r="D71" s="345">
        <f t="shared" si="1"/>
        <v>0.06</v>
      </c>
      <c r="E71" s="331">
        <v>0.11</v>
      </c>
      <c r="F71" s="331">
        <v>7.0000000000000007E-2</v>
      </c>
      <c r="G71" s="331">
        <v>7.0000000000000007E-2</v>
      </c>
      <c r="H71" s="331">
        <v>0.06</v>
      </c>
    </row>
    <row r="72" spans="1:8" x14ac:dyDescent="0.2">
      <c r="A72" s="271" t="s">
        <v>202</v>
      </c>
      <c r="B72" s="272" t="s">
        <v>203</v>
      </c>
      <c r="C72" s="275" t="s">
        <v>204</v>
      </c>
      <c r="D72" s="345">
        <f t="shared" si="1"/>
        <v>0.04</v>
      </c>
      <c r="E72" s="331">
        <v>7.0000000000000007E-2</v>
      </c>
      <c r="F72" s="331">
        <v>0.05</v>
      </c>
      <c r="G72" s="331">
        <v>0.05</v>
      </c>
      <c r="H72" s="331">
        <v>0.04</v>
      </c>
    </row>
    <row r="73" spans="1:8" x14ac:dyDescent="0.2">
      <c r="A73" s="271" t="s">
        <v>205</v>
      </c>
      <c r="B73" s="272" t="s">
        <v>206</v>
      </c>
      <c r="C73" s="275" t="s">
        <v>207</v>
      </c>
      <c r="D73" s="345">
        <f t="shared" si="1"/>
        <v>0.04</v>
      </c>
      <c r="E73" s="331">
        <v>7.0000000000000007E-2</v>
      </c>
      <c r="F73" s="331">
        <v>0.06</v>
      </c>
      <c r="G73" s="331">
        <v>0.06</v>
      </c>
      <c r="H73" s="331">
        <v>0.04</v>
      </c>
    </row>
    <row r="74" spans="1:8" x14ac:dyDescent="0.2">
      <c r="A74" s="271" t="s">
        <v>208</v>
      </c>
      <c r="B74" s="272" t="s">
        <v>209</v>
      </c>
      <c r="C74" s="275" t="s">
        <v>210</v>
      </c>
      <c r="D74" s="345">
        <f t="shared" si="1"/>
        <v>0.05</v>
      </c>
      <c r="E74" s="331">
        <v>0.08</v>
      </c>
      <c r="F74" s="331">
        <v>0.05</v>
      </c>
      <c r="G74" s="331">
        <v>0.06</v>
      </c>
      <c r="H74" s="331">
        <v>0.05</v>
      </c>
    </row>
    <row r="75" spans="1:8" x14ac:dyDescent="0.2">
      <c r="A75" s="271" t="s">
        <v>211</v>
      </c>
      <c r="B75" s="272" t="s">
        <v>212</v>
      </c>
      <c r="C75" s="275" t="s">
        <v>213</v>
      </c>
      <c r="D75" s="345">
        <f t="shared" si="1"/>
        <v>0.06</v>
      </c>
      <c r="E75" s="331">
        <v>0.08</v>
      </c>
      <c r="F75" s="331">
        <v>7.0000000000000007E-2</v>
      </c>
      <c r="G75" s="331">
        <v>7.0000000000000007E-2</v>
      </c>
      <c r="H75" s="331">
        <v>0.06</v>
      </c>
    </row>
    <row r="76" spans="1:8" x14ac:dyDescent="0.2">
      <c r="A76" s="271" t="s">
        <v>214</v>
      </c>
      <c r="B76" s="272" t="s">
        <v>215</v>
      </c>
      <c r="C76" s="275" t="s">
        <v>216</v>
      </c>
      <c r="D76" s="345">
        <f t="shared" si="1"/>
        <v>0.05</v>
      </c>
      <c r="E76" s="331">
        <v>0.09</v>
      </c>
      <c r="F76" s="331">
        <v>0.06</v>
      </c>
      <c r="G76" s="331">
        <v>0.06</v>
      </c>
      <c r="H76" s="331">
        <v>0.05</v>
      </c>
    </row>
    <row r="77" spans="1:8" x14ac:dyDescent="0.2">
      <c r="A77" s="271" t="s">
        <v>217</v>
      </c>
      <c r="B77" s="272" t="s">
        <v>218</v>
      </c>
      <c r="C77" s="275" t="s">
        <v>219</v>
      </c>
      <c r="D77" s="345">
        <f t="shared" si="1"/>
        <v>0.05</v>
      </c>
      <c r="E77" s="331">
        <v>0.08</v>
      </c>
      <c r="F77" s="331">
        <v>0.06</v>
      </c>
      <c r="G77" s="331">
        <v>7.0000000000000007E-2</v>
      </c>
      <c r="H77" s="331">
        <v>0.05</v>
      </c>
    </row>
    <row r="78" spans="1:8" x14ac:dyDescent="0.2">
      <c r="A78" s="271" t="s">
        <v>220</v>
      </c>
      <c r="B78" s="272" t="s">
        <v>221</v>
      </c>
      <c r="C78" s="275" t="s">
        <v>222</v>
      </c>
      <c r="D78" s="345">
        <f t="shared" si="1"/>
        <v>0.05</v>
      </c>
      <c r="E78" s="331">
        <v>0.09</v>
      </c>
      <c r="F78" s="331">
        <v>0.06</v>
      </c>
      <c r="G78" s="331">
        <v>7.0000000000000007E-2</v>
      </c>
      <c r="H78" s="331">
        <v>0.05</v>
      </c>
    </row>
    <row r="79" spans="1:8" x14ac:dyDescent="0.2">
      <c r="A79" s="271" t="s">
        <v>223</v>
      </c>
      <c r="B79" s="272" t="s">
        <v>224</v>
      </c>
      <c r="C79" s="275" t="s">
        <v>225</v>
      </c>
      <c r="D79" s="345">
        <f t="shared" si="1"/>
        <v>0.04</v>
      </c>
      <c r="E79" s="331">
        <v>0.09</v>
      </c>
      <c r="F79" s="331">
        <v>0.05</v>
      </c>
      <c r="G79" s="331">
        <v>0.06</v>
      </c>
      <c r="H79" s="331">
        <v>0.04</v>
      </c>
    </row>
    <row r="80" spans="1:8" x14ac:dyDescent="0.2">
      <c r="A80" s="271" t="s">
        <v>226</v>
      </c>
      <c r="B80" s="272" t="s">
        <v>227</v>
      </c>
      <c r="C80" s="275" t="s">
        <v>228</v>
      </c>
      <c r="D80" s="345">
        <f t="shared" si="1"/>
        <v>0.05</v>
      </c>
      <c r="E80" s="331">
        <v>0.11</v>
      </c>
      <c r="F80" s="331">
        <v>7.0000000000000007E-2</v>
      </c>
      <c r="G80" s="331">
        <v>7.0000000000000007E-2</v>
      </c>
      <c r="H80" s="331">
        <v>0.05</v>
      </c>
    </row>
    <row r="81" spans="1:8" x14ac:dyDescent="0.2">
      <c r="A81" s="271" t="s">
        <v>229</v>
      </c>
      <c r="B81" s="272" t="s">
        <v>230</v>
      </c>
      <c r="C81" s="275" t="s">
        <v>231</v>
      </c>
      <c r="D81" s="345">
        <f t="shared" si="1"/>
        <v>0.04</v>
      </c>
      <c r="E81" s="331">
        <v>0.08</v>
      </c>
      <c r="F81" s="331">
        <v>0.05</v>
      </c>
      <c r="G81" s="331">
        <v>0.05</v>
      </c>
      <c r="H81" s="331">
        <v>0.04</v>
      </c>
    </row>
    <row r="82" spans="1:8" x14ac:dyDescent="0.2">
      <c r="A82" s="271" t="s">
        <v>232</v>
      </c>
      <c r="B82" s="272" t="s">
        <v>233</v>
      </c>
      <c r="C82" s="275" t="s">
        <v>234</v>
      </c>
      <c r="D82" s="345">
        <f t="shared" si="1"/>
        <v>0.04</v>
      </c>
      <c r="E82" s="331">
        <v>0.09</v>
      </c>
      <c r="F82" s="331">
        <v>0.05</v>
      </c>
      <c r="G82" s="331">
        <v>0.06</v>
      </c>
      <c r="H82" s="331">
        <v>0.04</v>
      </c>
    </row>
    <row r="83" spans="1:8" x14ac:dyDescent="0.2">
      <c r="A83" s="271" t="s">
        <v>235</v>
      </c>
      <c r="B83" s="272" t="s">
        <v>236</v>
      </c>
      <c r="C83" s="275" t="s">
        <v>237</v>
      </c>
      <c r="D83" s="345">
        <f t="shared" si="1"/>
        <v>0.05</v>
      </c>
      <c r="E83" s="331">
        <v>0.09</v>
      </c>
      <c r="F83" s="331">
        <v>0.06</v>
      </c>
      <c r="G83" s="331">
        <v>0.06</v>
      </c>
      <c r="H83" s="331">
        <v>0.05</v>
      </c>
    </row>
    <row r="84" spans="1:8" x14ac:dyDescent="0.2">
      <c r="A84" s="271" t="s">
        <v>238</v>
      </c>
      <c r="B84" s="272" t="s">
        <v>239</v>
      </c>
      <c r="C84" s="275" t="s">
        <v>240</v>
      </c>
      <c r="D84" s="345">
        <f t="shared" si="1"/>
        <v>0.04</v>
      </c>
      <c r="E84" s="331">
        <v>0.08</v>
      </c>
      <c r="F84" s="331">
        <v>0.05</v>
      </c>
      <c r="G84" s="331">
        <v>0.05</v>
      </c>
      <c r="H84" s="331">
        <v>0.04</v>
      </c>
    </row>
    <row r="85" spans="1:8" x14ac:dyDescent="0.2">
      <c r="A85" s="271" t="s">
        <v>241</v>
      </c>
      <c r="B85" s="272" t="s">
        <v>242</v>
      </c>
      <c r="C85" s="275" t="s">
        <v>243</v>
      </c>
      <c r="D85" s="345">
        <f t="shared" si="1"/>
        <v>0.04</v>
      </c>
      <c r="E85" s="331">
        <v>0.08</v>
      </c>
      <c r="F85" s="331">
        <v>0.06</v>
      </c>
      <c r="G85" s="331">
        <v>0.05</v>
      </c>
      <c r="H85" s="331">
        <v>0.04</v>
      </c>
    </row>
    <row r="86" spans="1:8" x14ac:dyDescent="0.2">
      <c r="A86" s="271" t="s">
        <v>244</v>
      </c>
      <c r="B86" s="272" t="s">
        <v>245</v>
      </c>
      <c r="C86" s="275" t="s">
        <v>246</v>
      </c>
      <c r="D86" s="345">
        <f t="shared" si="1"/>
        <v>0.05</v>
      </c>
      <c r="E86" s="331">
        <v>0.08</v>
      </c>
      <c r="F86" s="331">
        <v>0.06</v>
      </c>
      <c r="G86" s="331">
        <v>0.06</v>
      </c>
      <c r="H86" s="331">
        <v>0.05</v>
      </c>
    </row>
    <row r="87" spans="1:8" x14ac:dyDescent="0.2">
      <c r="A87" s="271" t="s">
        <v>247</v>
      </c>
      <c r="B87" s="272" t="s">
        <v>248</v>
      </c>
      <c r="C87" s="275" t="s">
        <v>249</v>
      </c>
      <c r="D87" s="345">
        <f t="shared" si="1"/>
        <v>0.04</v>
      </c>
      <c r="E87" s="331">
        <v>0.1</v>
      </c>
      <c r="F87" s="331">
        <v>0.06</v>
      </c>
      <c r="G87" s="331">
        <v>0.06</v>
      </c>
      <c r="H87" s="331">
        <v>0.04</v>
      </c>
    </row>
    <row r="88" spans="1:8" x14ac:dyDescent="0.2">
      <c r="A88" s="271" t="s">
        <v>250</v>
      </c>
      <c r="B88" s="272" t="s">
        <v>251</v>
      </c>
      <c r="C88" s="275" t="s">
        <v>252</v>
      </c>
      <c r="D88" s="345">
        <f t="shared" si="1"/>
        <v>0.04</v>
      </c>
      <c r="E88" s="331">
        <v>7.0000000000000007E-2</v>
      </c>
      <c r="F88" s="331">
        <v>0.05</v>
      </c>
      <c r="G88" s="331">
        <v>0.05</v>
      </c>
      <c r="H88" s="331">
        <v>0.04</v>
      </c>
    </row>
    <row r="89" spans="1:8" x14ac:dyDescent="0.2">
      <c r="A89" s="271" t="s">
        <v>253</v>
      </c>
      <c r="B89" s="272" t="s">
        <v>254</v>
      </c>
      <c r="C89" s="275" t="s">
        <v>255</v>
      </c>
      <c r="D89" s="345">
        <f t="shared" si="1"/>
        <v>0.05</v>
      </c>
      <c r="E89" s="331">
        <v>0.09</v>
      </c>
      <c r="F89" s="331">
        <v>0.05</v>
      </c>
      <c r="G89" s="331">
        <v>0.06</v>
      </c>
      <c r="H89" s="331">
        <v>0.05</v>
      </c>
    </row>
    <row r="90" spans="1:8" x14ac:dyDescent="0.2">
      <c r="A90" s="271" t="s">
        <v>256</v>
      </c>
      <c r="B90" s="272" t="s">
        <v>257</v>
      </c>
      <c r="C90" s="275" t="s">
        <v>258</v>
      </c>
      <c r="D90" s="345">
        <f t="shared" si="1"/>
        <v>0.05</v>
      </c>
      <c r="E90" s="331">
        <v>0.1</v>
      </c>
      <c r="F90" s="331">
        <v>7.0000000000000007E-2</v>
      </c>
      <c r="G90" s="331">
        <v>0.06</v>
      </c>
      <c r="H90" s="331">
        <v>0.05</v>
      </c>
    </row>
    <row r="91" spans="1:8" x14ac:dyDescent="0.2">
      <c r="A91" s="271" t="s">
        <v>259</v>
      </c>
      <c r="B91" s="272" t="s">
        <v>260</v>
      </c>
      <c r="C91" s="275" t="s">
        <v>261</v>
      </c>
      <c r="D91" s="345">
        <f t="shared" si="1"/>
        <v>0.05</v>
      </c>
      <c r="E91" s="331">
        <v>0.09</v>
      </c>
      <c r="F91" s="331">
        <v>0.06</v>
      </c>
      <c r="G91" s="331">
        <v>0.06</v>
      </c>
      <c r="H91" s="331">
        <v>0.05</v>
      </c>
    </row>
    <row r="92" spans="1:8" x14ac:dyDescent="0.2">
      <c r="A92" s="271" t="s">
        <v>262</v>
      </c>
      <c r="B92" s="272" t="s">
        <v>263</v>
      </c>
      <c r="C92" s="275" t="s">
        <v>264</v>
      </c>
      <c r="D92" s="345">
        <f t="shared" si="1"/>
        <v>0.04</v>
      </c>
      <c r="E92" s="331">
        <v>7.0000000000000007E-2</v>
      </c>
      <c r="F92" s="331">
        <v>0.05</v>
      </c>
      <c r="G92" s="331">
        <v>0.04</v>
      </c>
      <c r="H92" s="331">
        <v>0.04</v>
      </c>
    </row>
    <row r="93" spans="1:8" x14ac:dyDescent="0.2">
      <c r="A93" s="271" t="s">
        <v>265</v>
      </c>
      <c r="B93" s="272" t="s">
        <v>266</v>
      </c>
      <c r="C93" s="275" t="s">
        <v>267</v>
      </c>
      <c r="D93" s="345">
        <f t="shared" si="1"/>
        <v>0.04</v>
      </c>
      <c r="E93" s="331">
        <v>7.0000000000000007E-2</v>
      </c>
      <c r="F93" s="331">
        <v>0.04</v>
      </c>
      <c r="G93" s="331">
        <v>0.05</v>
      </c>
      <c r="H93" s="331">
        <v>0.04</v>
      </c>
    </row>
    <row r="94" spans="1:8" x14ac:dyDescent="0.2">
      <c r="A94" s="271" t="s">
        <v>268</v>
      </c>
      <c r="B94" s="272" t="s">
        <v>269</v>
      </c>
      <c r="C94" s="275" t="s">
        <v>270</v>
      </c>
      <c r="D94" s="345">
        <f t="shared" si="1"/>
        <v>0.04</v>
      </c>
      <c r="E94" s="331">
        <v>0.08</v>
      </c>
      <c r="F94" s="331">
        <v>0.05</v>
      </c>
      <c r="G94" s="331">
        <v>0.05</v>
      </c>
      <c r="H94" s="331">
        <v>0.04</v>
      </c>
    </row>
    <row r="95" spans="1:8" x14ac:dyDescent="0.2">
      <c r="A95" s="271" t="s">
        <v>271</v>
      </c>
      <c r="B95" s="272" t="s">
        <v>272</v>
      </c>
      <c r="C95" s="275" t="s">
        <v>273</v>
      </c>
      <c r="D95" s="345">
        <f t="shared" si="1"/>
        <v>0.06</v>
      </c>
      <c r="E95" s="331">
        <v>0.09</v>
      </c>
      <c r="F95" s="331">
        <v>0.06</v>
      </c>
      <c r="G95" s="331">
        <v>0.06</v>
      </c>
      <c r="H95" s="331">
        <v>0.06</v>
      </c>
    </row>
    <row r="96" spans="1:8" x14ac:dyDescent="0.2">
      <c r="A96" s="271" t="s">
        <v>274</v>
      </c>
      <c r="B96" s="272" t="s">
        <v>275</v>
      </c>
      <c r="C96" s="276" t="s">
        <v>276</v>
      </c>
      <c r="D96" s="345">
        <f t="shared" si="1"/>
        <v>0.04</v>
      </c>
      <c r="E96" s="331">
        <v>0.08</v>
      </c>
      <c r="F96" s="331">
        <v>0.04</v>
      </c>
      <c r="G96" s="331">
        <v>0.04</v>
      </c>
      <c r="H96" s="331">
        <v>0.04</v>
      </c>
    </row>
    <row r="97" spans="1:8" x14ac:dyDescent="0.2">
      <c r="A97" s="271" t="s">
        <v>277</v>
      </c>
      <c r="B97" s="272" t="s">
        <v>278</v>
      </c>
      <c r="C97" s="275" t="s">
        <v>279</v>
      </c>
      <c r="D97" s="345">
        <f t="shared" si="1"/>
        <v>0.03</v>
      </c>
      <c r="E97" s="331">
        <v>0.06</v>
      </c>
      <c r="F97" s="331">
        <v>0.04</v>
      </c>
      <c r="G97" s="331">
        <v>0.04</v>
      </c>
      <c r="H97" s="331">
        <v>0.03</v>
      </c>
    </row>
    <row r="98" spans="1:8" x14ac:dyDescent="0.2">
      <c r="A98" s="271" t="s">
        <v>280</v>
      </c>
      <c r="B98" s="272" t="s">
        <v>281</v>
      </c>
      <c r="C98" s="275" t="s">
        <v>282</v>
      </c>
      <c r="D98" s="345">
        <f t="shared" si="1"/>
        <v>0.03</v>
      </c>
      <c r="E98" s="331">
        <v>0.06</v>
      </c>
      <c r="F98" s="331">
        <v>0.04</v>
      </c>
      <c r="G98" s="331">
        <v>0.03</v>
      </c>
      <c r="H98" s="331">
        <v>0.03</v>
      </c>
    </row>
    <row r="99" spans="1:8" x14ac:dyDescent="0.2">
      <c r="A99" s="271" t="s">
        <v>283</v>
      </c>
      <c r="B99" s="272" t="s">
        <v>284</v>
      </c>
      <c r="C99" s="275" t="s">
        <v>285</v>
      </c>
      <c r="D99" s="345">
        <f t="shared" si="1"/>
        <v>0.04</v>
      </c>
      <c r="E99" s="331">
        <v>7.0000000000000007E-2</v>
      </c>
      <c r="F99" s="331">
        <v>0.04</v>
      </c>
      <c r="G99" s="331">
        <v>0.04</v>
      </c>
      <c r="H99" s="331">
        <v>0.04</v>
      </c>
    </row>
    <row r="100" spans="1:8" x14ac:dyDescent="0.2">
      <c r="A100" s="271" t="s">
        <v>286</v>
      </c>
      <c r="B100" s="272" t="s">
        <v>287</v>
      </c>
      <c r="C100" s="275" t="s">
        <v>288</v>
      </c>
      <c r="D100" s="345">
        <f t="shared" si="1"/>
        <v>0.04</v>
      </c>
      <c r="E100" s="331">
        <v>0.06</v>
      </c>
      <c r="F100" s="331">
        <v>0.05</v>
      </c>
      <c r="G100" s="331">
        <v>0.04</v>
      </c>
      <c r="H100" s="331">
        <v>0.04</v>
      </c>
    </row>
    <row r="101" spans="1:8" x14ac:dyDescent="0.2">
      <c r="A101" s="271" t="s">
        <v>289</v>
      </c>
      <c r="B101" s="272" t="s">
        <v>290</v>
      </c>
      <c r="C101" s="275" t="s">
        <v>291</v>
      </c>
      <c r="D101" s="345">
        <f t="shared" si="1"/>
        <v>0.04</v>
      </c>
      <c r="E101" s="331">
        <v>7.0000000000000007E-2</v>
      </c>
      <c r="F101" s="331">
        <v>0.05</v>
      </c>
      <c r="G101" s="331">
        <v>0.05</v>
      </c>
      <c r="H101" s="331">
        <v>0.04</v>
      </c>
    </row>
    <row r="102" spans="1:8" x14ac:dyDescent="0.2">
      <c r="A102" s="271" t="s">
        <v>444</v>
      </c>
      <c r="B102" s="272" t="s">
        <v>445</v>
      </c>
      <c r="C102" s="275" t="s">
        <v>446</v>
      </c>
      <c r="D102" s="345" t="str">
        <f t="shared" si="1"/>
        <v>-</v>
      </c>
      <c r="E102" s="331">
        <v>0.04</v>
      </c>
      <c r="F102" s="331">
        <v>0</v>
      </c>
      <c r="G102" s="331">
        <v>0</v>
      </c>
      <c r="H102" s="331" t="s">
        <v>453</v>
      </c>
    </row>
    <row r="103" spans="1:8" x14ac:dyDescent="0.2">
      <c r="A103" s="271" t="s">
        <v>292</v>
      </c>
      <c r="B103" s="272" t="s">
        <v>293</v>
      </c>
      <c r="C103" s="275" t="s">
        <v>294</v>
      </c>
      <c r="D103" s="345">
        <f t="shared" si="1"/>
        <v>0.04</v>
      </c>
      <c r="E103" s="331">
        <v>7.0000000000000007E-2</v>
      </c>
      <c r="F103" s="331">
        <v>0.04</v>
      </c>
      <c r="G103" s="331">
        <v>0.04</v>
      </c>
      <c r="H103" s="331">
        <v>0.04</v>
      </c>
    </row>
    <row r="104" spans="1:8" x14ac:dyDescent="0.2">
      <c r="A104" s="271" t="s">
        <v>295</v>
      </c>
      <c r="B104" s="272" t="s">
        <v>296</v>
      </c>
      <c r="C104" s="275" t="s">
        <v>297</v>
      </c>
      <c r="D104" s="345">
        <f t="shared" si="1"/>
        <v>0.03</v>
      </c>
      <c r="E104" s="331">
        <v>0.06</v>
      </c>
      <c r="F104" s="331">
        <v>0.03</v>
      </c>
      <c r="G104" s="331">
        <v>0.04</v>
      </c>
      <c r="H104" s="331">
        <v>0.03</v>
      </c>
    </row>
    <row r="105" spans="1:8" x14ac:dyDescent="0.2">
      <c r="A105" s="271" t="s">
        <v>298</v>
      </c>
      <c r="B105" s="272" t="s">
        <v>299</v>
      </c>
      <c r="C105" s="275" t="s">
        <v>300</v>
      </c>
      <c r="D105" s="345">
        <f t="shared" si="1"/>
        <v>0.05</v>
      </c>
      <c r="E105" s="331">
        <v>7.0000000000000007E-2</v>
      </c>
      <c r="F105" s="331">
        <v>0.05</v>
      </c>
      <c r="G105" s="331">
        <v>0.05</v>
      </c>
      <c r="H105" s="331">
        <v>0.05</v>
      </c>
    </row>
    <row r="106" spans="1:8" x14ac:dyDescent="0.2">
      <c r="A106" s="271" t="s">
        <v>301</v>
      </c>
      <c r="B106" s="272" t="s">
        <v>302</v>
      </c>
      <c r="C106" s="275" t="s">
        <v>303</v>
      </c>
      <c r="D106" s="345">
        <f t="shared" si="1"/>
        <v>0.03</v>
      </c>
      <c r="E106" s="331">
        <v>7.0000000000000007E-2</v>
      </c>
      <c r="F106" s="331">
        <v>0.04</v>
      </c>
      <c r="G106" s="331">
        <v>0.04</v>
      </c>
      <c r="H106" s="331">
        <v>0.03</v>
      </c>
    </row>
    <row r="107" spans="1:8" x14ac:dyDescent="0.2">
      <c r="A107" s="271" t="s">
        <v>304</v>
      </c>
      <c r="B107" s="272" t="s">
        <v>305</v>
      </c>
      <c r="C107" s="275" t="s">
        <v>306</v>
      </c>
      <c r="D107" s="345">
        <f t="shared" si="1"/>
        <v>0.04</v>
      </c>
      <c r="E107" s="331">
        <v>7.0000000000000007E-2</v>
      </c>
      <c r="F107" s="331">
        <v>0.04</v>
      </c>
      <c r="G107" s="331">
        <v>0.04</v>
      </c>
      <c r="H107" s="331">
        <v>0.04</v>
      </c>
    </row>
    <row r="108" spans="1:8" x14ac:dyDescent="0.2">
      <c r="A108" s="271" t="s">
        <v>307</v>
      </c>
      <c r="B108" s="272" t="s">
        <v>308</v>
      </c>
      <c r="C108" s="275" t="s">
        <v>309</v>
      </c>
      <c r="D108" s="345">
        <f t="shared" si="1"/>
        <v>0.04</v>
      </c>
      <c r="E108" s="331">
        <v>7.0000000000000007E-2</v>
      </c>
      <c r="F108" s="331">
        <v>0.05</v>
      </c>
      <c r="G108" s="331">
        <v>0.04</v>
      </c>
      <c r="H108" s="331">
        <v>0.04</v>
      </c>
    </row>
    <row r="109" spans="1:8" x14ac:dyDescent="0.2">
      <c r="A109" s="271" t="s">
        <v>310</v>
      </c>
      <c r="B109" s="272" t="s">
        <v>311</v>
      </c>
      <c r="C109" s="275" t="s">
        <v>312</v>
      </c>
      <c r="D109" s="345">
        <f t="shared" si="1"/>
        <v>0.04</v>
      </c>
      <c r="E109" s="331">
        <v>7.0000000000000007E-2</v>
      </c>
      <c r="F109" s="331">
        <v>0.05</v>
      </c>
      <c r="G109" s="331">
        <v>0.05</v>
      </c>
      <c r="H109" s="331">
        <v>0.04</v>
      </c>
    </row>
    <row r="110" spans="1:8" x14ac:dyDescent="0.2">
      <c r="A110" s="271" t="s">
        <v>313</v>
      </c>
      <c r="B110" s="272" t="s">
        <v>314</v>
      </c>
      <c r="C110" s="275" t="s">
        <v>315</v>
      </c>
      <c r="D110" s="345">
        <f t="shared" si="1"/>
        <v>0.03</v>
      </c>
      <c r="E110" s="331">
        <v>0.06</v>
      </c>
      <c r="F110" s="331">
        <v>0.05</v>
      </c>
      <c r="G110" s="331">
        <v>0.04</v>
      </c>
      <c r="H110" s="331">
        <v>0.03</v>
      </c>
    </row>
    <row r="111" spans="1:8" x14ac:dyDescent="0.2">
      <c r="A111" s="271" t="s">
        <v>316</v>
      </c>
      <c r="B111" s="272" t="s">
        <v>317</v>
      </c>
      <c r="C111" s="275" t="s">
        <v>318</v>
      </c>
      <c r="D111" s="345">
        <f t="shared" si="1"/>
        <v>0.05</v>
      </c>
      <c r="E111" s="331">
        <v>0.06</v>
      </c>
      <c r="F111" s="331">
        <v>0.05</v>
      </c>
      <c r="G111" s="331">
        <v>0.05</v>
      </c>
      <c r="H111" s="331">
        <v>0.05</v>
      </c>
    </row>
    <row r="112" spans="1:8" x14ac:dyDescent="0.2">
      <c r="A112" s="271" t="s">
        <v>319</v>
      </c>
      <c r="B112" s="272" t="s">
        <v>320</v>
      </c>
      <c r="C112" s="275" t="s">
        <v>321</v>
      </c>
      <c r="D112" s="345">
        <f t="shared" si="1"/>
        <v>0.04</v>
      </c>
      <c r="E112" s="331">
        <v>0.06</v>
      </c>
      <c r="F112" s="331">
        <v>0.04</v>
      </c>
      <c r="G112" s="331">
        <v>0.04</v>
      </c>
      <c r="H112" s="331">
        <v>0.04</v>
      </c>
    </row>
    <row r="113" spans="1:8" x14ac:dyDescent="0.2">
      <c r="A113" s="271" t="s">
        <v>322</v>
      </c>
      <c r="B113" s="272" t="s">
        <v>323</v>
      </c>
      <c r="C113" s="275" t="s">
        <v>324</v>
      </c>
      <c r="D113" s="345">
        <f t="shared" si="1"/>
        <v>0.03</v>
      </c>
      <c r="E113" s="331">
        <v>0.06</v>
      </c>
      <c r="F113" s="331">
        <v>0.04</v>
      </c>
      <c r="G113" s="331">
        <v>0.04</v>
      </c>
      <c r="H113" s="331">
        <v>0.03</v>
      </c>
    </row>
    <row r="114" spans="1:8" x14ac:dyDescent="0.2">
      <c r="A114" s="271" t="s">
        <v>325</v>
      </c>
      <c r="B114" s="272" t="s">
        <v>326</v>
      </c>
      <c r="C114" s="275" t="s">
        <v>327</v>
      </c>
      <c r="D114" s="345">
        <f t="shared" si="1"/>
        <v>0.04</v>
      </c>
      <c r="E114" s="331">
        <v>0.08</v>
      </c>
      <c r="F114" s="331">
        <v>0.05</v>
      </c>
      <c r="G114" s="331">
        <v>0.05</v>
      </c>
      <c r="H114" s="331">
        <v>0.04</v>
      </c>
    </row>
    <row r="115" spans="1:8" x14ac:dyDescent="0.2">
      <c r="A115" s="271" t="s">
        <v>328</v>
      </c>
      <c r="B115" s="272" t="s">
        <v>329</v>
      </c>
      <c r="C115" s="275" t="s">
        <v>330</v>
      </c>
      <c r="D115" s="345">
        <f t="shared" si="1"/>
        <v>0.04</v>
      </c>
      <c r="E115" s="331">
        <v>7.0000000000000007E-2</v>
      </c>
      <c r="F115" s="331">
        <v>0.05</v>
      </c>
      <c r="G115" s="331">
        <v>0.05</v>
      </c>
      <c r="H115" s="331">
        <v>0.04</v>
      </c>
    </row>
    <row r="116" spans="1:8" x14ac:dyDescent="0.2">
      <c r="A116" s="271" t="s">
        <v>331</v>
      </c>
      <c r="B116" s="272" t="s">
        <v>332</v>
      </c>
      <c r="C116" s="275" t="s">
        <v>333</v>
      </c>
      <c r="D116" s="345">
        <f t="shared" si="1"/>
        <v>0.03</v>
      </c>
      <c r="E116" s="331">
        <v>0.05</v>
      </c>
      <c r="F116" s="331">
        <v>0.04</v>
      </c>
      <c r="G116" s="331">
        <v>0.03</v>
      </c>
      <c r="H116" s="331">
        <v>0.03</v>
      </c>
    </row>
    <row r="117" spans="1:8" x14ac:dyDescent="0.2">
      <c r="A117" s="271" t="s">
        <v>334</v>
      </c>
      <c r="B117" s="272" t="s">
        <v>335</v>
      </c>
      <c r="C117" s="275" t="s">
        <v>336</v>
      </c>
      <c r="D117" s="345">
        <f t="shared" si="1"/>
        <v>0.04</v>
      </c>
      <c r="E117" s="331">
        <v>7.0000000000000007E-2</v>
      </c>
      <c r="F117" s="331">
        <v>0.05</v>
      </c>
      <c r="G117" s="331">
        <v>0.04</v>
      </c>
      <c r="H117" s="331">
        <v>0.04</v>
      </c>
    </row>
    <row r="118" spans="1:8" x14ac:dyDescent="0.2">
      <c r="A118" s="271" t="s">
        <v>337</v>
      </c>
      <c r="B118" s="272" t="s">
        <v>338</v>
      </c>
      <c r="C118" s="275" t="s">
        <v>339</v>
      </c>
      <c r="D118" s="345">
        <f t="shared" si="1"/>
        <v>0.04</v>
      </c>
      <c r="E118" s="331">
        <v>7.0000000000000007E-2</v>
      </c>
      <c r="F118" s="331">
        <v>0.05</v>
      </c>
      <c r="G118" s="331">
        <v>0.04</v>
      </c>
      <c r="H118" s="331">
        <v>0.04</v>
      </c>
    </row>
    <row r="119" spans="1:8" x14ac:dyDescent="0.2">
      <c r="A119" s="271" t="s">
        <v>340</v>
      </c>
      <c r="B119" s="272" t="s">
        <v>341</v>
      </c>
      <c r="C119" s="275" t="s">
        <v>342</v>
      </c>
      <c r="D119" s="345">
        <f t="shared" si="1"/>
        <v>0.04</v>
      </c>
      <c r="E119" s="331">
        <v>7.0000000000000007E-2</v>
      </c>
      <c r="F119" s="331">
        <v>0.05</v>
      </c>
      <c r="G119" s="331">
        <v>0.05</v>
      </c>
      <c r="H119" s="331">
        <v>0.04</v>
      </c>
    </row>
    <row r="120" spans="1:8" x14ac:dyDescent="0.2">
      <c r="A120" s="271" t="s">
        <v>343</v>
      </c>
      <c r="B120" s="272" t="s">
        <v>344</v>
      </c>
      <c r="C120" s="275" t="s">
        <v>345</v>
      </c>
      <c r="D120" s="345">
        <f t="shared" si="1"/>
        <v>0.03</v>
      </c>
      <c r="E120" s="331">
        <v>7.0000000000000007E-2</v>
      </c>
      <c r="F120" s="331">
        <v>0.06</v>
      </c>
      <c r="G120" s="331">
        <v>0.04</v>
      </c>
      <c r="H120" s="331">
        <v>0.03</v>
      </c>
    </row>
    <row r="121" spans="1:8" x14ac:dyDescent="0.2">
      <c r="A121" s="271" t="s">
        <v>346</v>
      </c>
      <c r="B121" s="272" t="s">
        <v>347</v>
      </c>
      <c r="C121" s="275" t="s">
        <v>348</v>
      </c>
      <c r="D121" s="345">
        <f t="shared" si="1"/>
        <v>0.03</v>
      </c>
      <c r="E121" s="331">
        <v>0.06</v>
      </c>
      <c r="F121" s="331">
        <v>0.04</v>
      </c>
      <c r="G121" s="331">
        <v>0.04</v>
      </c>
      <c r="H121" s="331">
        <v>0.03</v>
      </c>
    </row>
    <row r="122" spans="1:8" x14ac:dyDescent="0.2">
      <c r="A122" s="271" t="s">
        <v>349</v>
      </c>
      <c r="B122" s="272" t="s">
        <v>350</v>
      </c>
      <c r="C122" s="275" t="s">
        <v>351</v>
      </c>
      <c r="D122" s="345">
        <f t="shared" si="1"/>
        <v>0.03</v>
      </c>
      <c r="E122" s="331">
        <v>0.06</v>
      </c>
      <c r="F122" s="331">
        <v>0.04</v>
      </c>
      <c r="G122" s="331">
        <v>0.03</v>
      </c>
      <c r="H122" s="331">
        <v>0.03</v>
      </c>
    </row>
    <row r="123" spans="1:8" x14ac:dyDescent="0.2">
      <c r="A123" s="271" t="s">
        <v>352</v>
      </c>
      <c r="B123" s="272" t="s">
        <v>353</v>
      </c>
      <c r="C123" s="275" t="s">
        <v>354</v>
      </c>
      <c r="D123" s="345">
        <f t="shared" si="1"/>
        <v>0.03</v>
      </c>
      <c r="E123" s="331">
        <v>0.08</v>
      </c>
      <c r="F123" s="331">
        <v>0.05</v>
      </c>
      <c r="G123" s="331">
        <v>0.05</v>
      </c>
      <c r="H123" s="331">
        <v>0.03</v>
      </c>
    </row>
    <row r="124" spans="1:8" x14ac:dyDescent="0.2">
      <c r="A124" s="271" t="s">
        <v>355</v>
      </c>
      <c r="B124" s="272" t="s">
        <v>356</v>
      </c>
      <c r="C124" s="275" t="s">
        <v>357</v>
      </c>
      <c r="D124" s="345">
        <f t="shared" si="1"/>
        <v>0.03</v>
      </c>
      <c r="E124" s="331">
        <v>0.06</v>
      </c>
      <c r="F124" s="331">
        <v>0.04</v>
      </c>
      <c r="G124" s="331">
        <v>0.04</v>
      </c>
      <c r="H124" s="331">
        <v>0.03</v>
      </c>
    </row>
    <row r="125" spans="1:8" x14ac:dyDescent="0.2">
      <c r="A125" s="271" t="s">
        <v>358</v>
      </c>
      <c r="B125" s="272" t="s">
        <v>359</v>
      </c>
      <c r="C125" s="275" t="s">
        <v>360</v>
      </c>
      <c r="D125" s="345">
        <f t="shared" si="1"/>
        <v>0.04</v>
      </c>
      <c r="E125" s="331">
        <v>0.06</v>
      </c>
      <c r="F125" s="331">
        <v>0.04</v>
      </c>
      <c r="G125" s="331">
        <v>0.04</v>
      </c>
      <c r="H125" s="331">
        <v>0.04</v>
      </c>
    </row>
    <row r="126" spans="1:8" x14ac:dyDescent="0.2">
      <c r="A126" s="271" t="s">
        <v>361</v>
      </c>
      <c r="B126" s="272" t="s">
        <v>362</v>
      </c>
      <c r="C126" s="275" t="s">
        <v>363</v>
      </c>
      <c r="D126" s="345">
        <f t="shared" si="1"/>
        <v>0.03</v>
      </c>
      <c r="E126" s="331">
        <v>7.0000000000000007E-2</v>
      </c>
      <c r="F126" s="331">
        <v>0.05</v>
      </c>
      <c r="G126" s="331">
        <v>0.04</v>
      </c>
      <c r="H126" s="331">
        <v>0.03</v>
      </c>
    </row>
    <row r="127" spans="1:8" x14ac:dyDescent="0.2">
      <c r="A127" s="271" t="s">
        <v>364</v>
      </c>
      <c r="B127" s="272" t="s">
        <v>365</v>
      </c>
      <c r="C127" s="275" t="s">
        <v>366</v>
      </c>
      <c r="D127" s="345">
        <f t="shared" si="1"/>
        <v>0.03</v>
      </c>
      <c r="E127" s="331">
        <v>0.06</v>
      </c>
      <c r="F127" s="331">
        <v>0.05</v>
      </c>
      <c r="G127" s="331">
        <v>0.04</v>
      </c>
      <c r="H127" s="331">
        <v>0.03</v>
      </c>
    </row>
    <row r="128" spans="1:8" x14ac:dyDescent="0.2">
      <c r="A128" s="271" t="s">
        <v>367</v>
      </c>
      <c r="B128" s="272" t="s">
        <v>368</v>
      </c>
      <c r="C128" s="275" t="s">
        <v>369</v>
      </c>
      <c r="D128" s="345">
        <f t="shared" si="1"/>
        <v>0.03</v>
      </c>
      <c r="E128" s="331">
        <v>0.05</v>
      </c>
      <c r="F128" s="331">
        <v>0.03</v>
      </c>
      <c r="G128" s="331">
        <v>0.03</v>
      </c>
      <c r="H128" s="331">
        <v>0.03</v>
      </c>
    </row>
    <row r="129" spans="1:8" x14ac:dyDescent="0.2">
      <c r="A129" s="271" t="s">
        <v>370</v>
      </c>
      <c r="B129" s="272">
        <v>11</v>
      </c>
      <c r="C129" s="275" t="s">
        <v>371</v>
      </c>
      <c r="D129" s="345">
        <f t="shared" si="1"/>
        <v>0.03</v>
      </c>
      <c r="E129" s="331">
        <v>0.06</v>
      </c>
      <c r="F129" s="331">
        <v>0.04</v>
      </c>
      <c r="G129" s="331">
        <v>0.04</v>
      </c>
      <c r="H129" s="331">
        <v>0.03</v>
      </c>
    </row>
    <row r="130" spans="1:8" x14ac:dyDescent="0.2">
      <c r="A130" s="271" t="s">
        <v>372</v>
      </c>
      <c r="B130" s="272">
        <v>12</v>
      </c>
      <c r="C130" s="275" t="s">
        <v>373</v>
      </c>
      <c r="D130" s="345">
        <f t="shared" si="1"/>
        <v>0.04</v>
      </c>
      <c r="E130" s="331">
        <v>7.0000000000000007E-2</v>
      </c>
      <c r="F130" s="331">
        <v>0.05</v>
      </c>
      <c r="G130" s="331">
        <v>0.05</v>
      </c>
      <c r="H130" s="331">
        <v>0.04</v>
      </c>
    </row>
    <row r="131" spans="1:8" x14ac:dyDescent="0.2">
      <c r="A131" s="271" t="s">
        <v>374</v>
      </c>
      <c r="B131" s="272">
        <v>16</v>
      </c>
      <c r="C131" s="275" t="s">
        <v>375</v>
      </c>
      <c r="D131" s="345">
        <f t="shared" si="1"/>
        <v>0.04</v>
      </c>
      <c r="E131" s="331">
        <v>7.0000000000000007E-2</v>
      </c>
      <c r="F131" s="331">
        <v>0.05</v>
      </c>
      <c r="G131" s="331">
        <v>0.05</v>
      </c>
      <c r="H131" s="331">
        <v>0.04</v>
      </c>
    </row>
    <row r="132" spans="1:8" x14ac:dyDescent="0.2">
      <c r="A132" s="271" t="s">
        <v>376</v>
      </c>
      <c r="B132" s="272">
        <v>17</v>
      </c>
      <c r="C132" s="275" t="s">
        <v>377</v>
      </c>
      <c r="D132" s="345">
        <f t="shared" si="1"/>
        <v>0.04</v>
      </c>
      <c r="E132" s="331">
        <v>7.0000000000000007E-2</v>
      </c>
      <c r="F132" s="331">
        <v>0.05</v>
      </c>
      <c r="G132" s="331">
        <v>0.05</v>
      </c>
      <c r="H132" s="331">
        <v>0.04</v>
      </c>
    </row>
    <row r="133" spans="1:8" x14ac:dyDescent="0.2">
      <c r="A133" s="271" t="s">
        <v>378</v>
      </c>
      <c r="B133" s="272">
        <v>18</v>
      </c>
      <c r="C133" s="275" t="s">
        <v>379</v>
      </c>
      <c r="D133" s="345">
        <f t="shared" ref="D133:D165" si="2">H133</f>
        <v>0.03</v>
      </c>
      <c r="E133" s="331">
        <v>0.06</v>
      </c>
      <c r="F133" s="331">
        <v>0.04</v>
      </c>
      <c r="G133" s="331">
        <v>0.04</v>
      </c>
      <c r="H133" s="331">
        <v>0.03</v>
      </c>
    </row>
    <row r="134" spans="1:8" x14ac:dyDescent="0.2">
      <c r="A134" s="271" t="s">
        <v>380</v>
      </c>
      <c r="B134" s="272">
        <v>19</v>
      </c>
      <c r="C134" s="275" t="s">
        <v>381</v>
      </c>
      <c r="D134" s="345">
        <f t="shared" si="2"/>
        <v>0.04</v>
      </c>
      <c r="E134" s="331">
        <v>0.06</v>
      </c>
      <c r="F134" s="331">
        <v>0.05</v>
      </c>
      <c r="G134" s="331">
        <v>0.05</v>
      </c>
      <c r="H134" s="331">
        <v>0.04</v>
      </c>
    </row>
    <row r="135" spans="1:8" x14ac:dyDescent="0.2">
      <c r="A135" s="271" t="s">
        <v>382</v>
      </c>
      <c r="B135" s="272">
        <v>21</v>
      </c>
      <c r="C135" s="275" t="s">
        <v>383</v>
      </c>
      <c r="D135" s="345">
        <f t="shared" si="2"/>
        <v>0.05</v>
      </c>
      <c r="E135" s="331">
        <v>0.08</v>
      </c>
      <c r="F135" s="331">
        <v>0.06</v>
      </c>
      <c r="G135" s="331">
        <v>0.06</v>
      </c>
      <c r="H135" s="331">
        <v>0.05</v>
      </c>
    </row>
    <row r="136" spans="1:8" x14ac:dyDescent="0.2">
      <c r="A136" s="271" t="s">
        <v>384</v>
      </c>
      <c r="B136" s="272">
        <v>22</v>
      </c>
      <c r="C136" s="275" t="s">
        <v>385</v>
      </c>
      <c r="D136" s="345">
        <f t="shared" si="2"/>
        <v>0.04</v>
      </c>
      <c r="E136" s="331">
        <v>7.0000000000000007E-2</v>
      </c>
      <c r="F136" s="331">
        <v>0.05</v>
      </c>
      <c r="G136" s="331">
        <v>0.05</v>
      </c>
      <c r="H136" s="331">
        <v>0.04</v>
      </c>
    </row>
    <row r="137" spans="1:8" x14ac:dyDescent="0.2">
      <c r="A137" s="271" t="s">
        <v>386</v>
      </c>
      <c r="B137" s="272">
        <v>23</v>
      </c>
      <c r="C137" s="275" t="s">
        <v>387</v>
      </c>
      <c r="D137" s="345">
        <f t="shared" si="2"/>
        <v>0.04</v>
      </c>
      <c r="E137" s="331">
        <v>7.0000000000000007E-2</v>
      </c>
      <c r="F137" s="331">
        <v>0.05</v>
      </c>
      <c r="G137" s="331">
        <v>0.05</v>
      </c>
      <c r="H137" s="331">
        <v>0.04</v>
      </c>
    </row>
    <row r="138" spans="1:8" x14ac:dyDescent="0.2">
      <c r="A138" s="271" t="s">
        <v>388</v>
      </c>
      <c r="B138" s="272">
        <v>24</v>
      </c>
      <c r="C138" s="275" t="s">
        <v>389</v>
      </c>
      <c r="D138" s="345">
        <f t="shared" si="2"/>
        <v>0.04</v>
      </c>
      <c r="E138" s="331">
        <v>0.06</v>
      </c>
      <c r="F138" s="331">
        <v>0.05</v>
      </c>
      <c r="G138" s="331">
        <v>0.05</v>
      </c>
      <c r="H138" s="331">
        <v>0.04</v>
      </c>
    </row>
    <row r="139" spans="1:8" x14ac:dyDescent="0.2">
      <c r="A139" s="271" t="s">
        <v>390</v>
      </c>
      <c r="B139" s="272">
        <v>26</v>
      </c>
      <c r="C139" s="275" t="s">
        <v>391</v>
      </c>
      <c r="D139" s="345">
        <f t="shared" si="2"/>
        <v>0.04</v>
      </c>
      <c r="E139" s="331">
        <v>0.06</v>
      </c>
      <c r="F139" s="331">
        <v>0.04</v>
      </c>
      <c r="G139" s="331">
        <v>0.04</v>
      </c>
      <c r="H139" s="331">
        <v>0.04</v>
      </c>
    </row>
    <row r="140" spans="1:8" x14ac:dyDescent="0.2">
      <c r="A140" s="271" t="s">
        <v>392</v>
      </c>
      <c r="B140" s="272">
        <v>29</v>
      </c>
      <c r="C140" s="275" t="s">
        <v>393</v>
      </c>
      <c r="D140" s="345">
        <f t="shared" si="2"/>
        <v>0.04</v>
      </c>
      <c r="E140" s="331">
        <v>7.0000000000000007E-2</v>
      </c>
      <c r="F140" s="331">
        <v>0.05</v>
      </c>
      <c r="G140" s="331">
        <v>0.05</v>
      </c>
      <c r="H140" s="331">
        <v>0.04</v>
      </c>
    </row>
    <row r="141" spans="1:8" x14ac:dyDescent="0.2">
      <c r="A141" s="271" t="s">
        <v>394</v>
      </c>
      <c r="B141" s="272">
        <v>30</v>
      </c>
      <c r="C141" s="275" t="s">
        <v>395</v>
      </c>
      <c r="D141" s="345">
        <f t="shared" si="2"/>
        <v>0.03</v>
      </c>
      <c r="E141" s="331">
        <v>0.06</v>
      </c>
      <c r="F141" s="331">
        <v>0.04</v>
      </c>
      <c r="G141" s="331">
        <v>0.04</v>
      </c>
      <c r="H141" s="331">
        <v>0.03</v>
      </c>
    </row>
    <row r="142" spans="1:8" x14ac:dyDescent="0.2">
      <c r="A142" s="271" t="s">
        <v>396</v>
      </c>
      <c r="B142" s="272">
        <v>31</v>
      </c>
      <c r="C142" s="275" t="s">
        <v>397</v>
      </c>
      <c r="D142" s="345">
        <f t="shared" si="2"/>
        <v>0.05</v>
      </c>
      <c r="E142" s="331">
        <v>0.08</v>
      </c>
      <c r="F142" s="331">
        <v>0.05</v>
      </c>
      <c r="G142" s="331">
        <v>0.05</v>
      </c>
      <c r="H142" s="331">
        <v>0.05</v>
      </c>
    </row>
    <row r="143" spans="1:8" x14ac:dyDescent="0.2">
      <c r="A143" s="271" t="s">
        <v>398</v>
      </c>
      <c r="B143" s="272">
        <v>32</v>
      </c>
      <c r="C143" s="275" t="s">
        <v>399</v>
      </c>
      <c r="D143" s="345">
        <f t="shared" si="2"/>
        <v>0.04</v>
      </c>
      <c r="E143" s="331">
        <v>7.0000000000000007E-2</v>
      </c>
      <c r="F143" s="331">
        <v>0.05</v>
      </c>
      <c r="G143" s="331">
        <v>0.05</v>
      </c>
      <c r="H143" s="331">
        <v>0.04</v>
      </c>
    </row>
    <row r="144" spans="1:8" x14ac:dyDescent="0.2">
      <c r="A144" s="271" t="s">
        <v>400</v>
      </c>
      <c r="B144" s="272">
        <v>33</v>
      </c>
      <c r="C144" s="275" t="s">
        <v>401</v>
      </c>
      <c r="D144" s="345">
        <f t="shared" si="2"/>
        <v>0.04</v>
      </c>
      <c r="E144" s="331">
        <v>0.08</v>
      </c>
      <c r="F144" s="331">
        <v>0.06</v>
      </c>
      <c r="G144" s="331">
        <v>0.05</v>
      </c>
      <c r="H144" s="331">
        <v>0.04</v>
      </c>
    </row>
    <row r="145" spans="1:8" x14ac:dyDescent="0.2">
      <c r="A145" s="271" t="s">
        <v>402</v>
      </c>
      <c r="B145" s="272">
        <v>34</v>
      </c>
      <c r="C145" s="275" t="s">
        <v>403</v>
      </c>
      <c r="D145" s="345">
        <f t="shared" si="2"/>
        <v>0.04</v>
      </c>
      <c r="E145" s="331">
        <v>7.0000000000000007E-2</v>
      </c>
      <c r="F145" s="331">
        <v>0.05</v>
      </c>
      <c r="G145" s="331">
        <v>0.05</v>
      </c>
      <c r="H145" s="331">
        <v>0.04</v>
      </c>
    </row>
    <row r="146" spans="1:8" x14ac:dyDescent="0.2">
      <c r="A146" s="271" t="s">
        <v>404</v>
      </c>
      <c r="B146" s="272">
        <v>36</v>
      </c>
      <c r="C146" s="275" t="s">
        <v>405</v>
      </c>
      <c r="D146" s="345">
        <f t="shared" si="2"/>
        <v>0.03</v>
      </c>
      <c r="E146" s="331">
        <v>0.06</v>
      </c>
      <c r="F146" s="331">
        <v>0.04</v>
      </c>
      <c r="G146" s="331">
        <v>0.05</v>
      </c>
      <c r="H146" s="331">
        <v>0.03</v>
      </c>
    </row>
    <row r="147" spans="1:8" x14ac:dyDescent="0.2">
      <c r="A147" s="271" t="s">
        <v>406</v>
      </c>
      <c r="B147" s="272">
        <v>37</v>
      </c>
      <c r="C147" s="275" t="s">
        <v>407</v>
      </c>
      <c r="D147" s="345">
        <f t="shared" si="2"/>
        <v>0.04</v>
      </c>
      <c r="E147" s="331">
        <v>7.0000000000000007E-2</v>
      </c>
      <c r="F147" s="331">
        <v>0.05</v>
      </c>
      <c r="G147" s="331">
        <v>0.05</v>
      </c>
      <c r="H147" s="331">
        <v>0.04</v>
      </c>
    </row>
    <row r="148" spans="1:8" x14ac:dyDescent="0.2">
      <c r="A148" s="271" t="s">
        <v>408</v>
      </c>
      <c r="B148" s="272">
        <v>38</v>
      </c>
      <c r="C148" s="275" t="s">
        <v>409</v>
      </c>
      <c r="D148" s="345">
        <f t="shared" si="2"/>
        <v>0.04</v>
      </c>
      <c r="E148" s="331">
        <v>7.0000000000000007E-2</v>
      </c>
      <c r="F148" s="331">
        <v>0.05</v>
      </c>
      <c r="G148" s="331">
        <v>0.05</v>
      </c>
      <c r="H148" s="331">
        <v>0.04</v>
      </c>
    </row>
    <row r="149" spans="1:8" x14ac:dyDescent="0.2">
      <c r="A149" s="271" t="s">
        <v>410</v>
      </c>
      <c r="B149" s="272">
        <v>40</v>
      </c>
      <c r="C149" s="275" t="s">
        <v>411</v>
      </c>
      <c r="D149" s="345">
        <f t="shared" si="2"/>
        <v>0.04</v>
      </c>
      <c r="E149" s="331">
        <v>7.0000000000000007E-2</v>
      </c>
      <c r="F149" s="331">
        <v>0.05</v>
      </c>
      <c r="G149" s="331">
        <v>0.05</v>
      </c>
      <c r="H149" s="331">
        <v>0.04</v>
      </c>
    </row>
    <row r="150" spans="1:8" x14ac:dyDescent="0.2">
      <c r="A150" s="271" t="s">
        <v>412</v>
      </c>
      <c r="B150" s="272">
        <v>41</v>
      </c>
      <c r="C150" s="275" t="s">
        <v>413</v>
      </c>
      <c r="D150" s="345">
        <f t="shared" si="2"/>
        <v>0.04</v>
      </c>
      <c r="E150" s="331">
        <v>7.0000000000000007E-2</v>
      </c>
      <c r="F150" s="331">
        <v>0.04</v>
      </c>
      <c r="G150" s="331">
        <v>0.04</v>
      </c>
      <c r="H150" s="331">
        <v>0.04</v>
      </c>
    </row>
    <row r="151" spans="1:8" x14ac:dyDescent="0.2">
      <c r="A151" s="271" t="s">
        <v>414</v>
      </c>
      <c r="B151" s="272">
        <v>42</v>
      </c>
      <c r="C151" s="275" t="s">
        <v>415</v>
      </c>
      <c r="D151" s="345">
        <f t="shared" si="2"/>
        <v>0.04</v>
      </c>
      <c r="E151" s="331">
        <v>7.0000000000000007E-2</v>
      </c>
      <c r="F151" s="331">
        <v>0.05</v>
      </c>
      <c r="G151" s="331">
        <v>0.06</v>
      </c>
      <c r="H151" s="331">
        <v>0.04</v>
      </c>
    </row>
    <row r="152" spans="1:8" x14ac:dyDescent="0.2">
      <c r="A152" s="271" t="s">
        <v>416</v>
      </c>
      <c r="B152" s="272">
        <v>43</v>
      </c>
      <c r="C152" s="275" t="s">
        <v>417</v>
      </c>
      <c r="D152" s="345">
        <f t="shared" si="2"/>
        <v>0.04</v>
      </c>
      <c r="E152" s="331">
        <v>0.06</v>
      </c>
      <c r="F152" s="331">
        <v>0.04</v>
      </c>
      <c r="G152" s="331">
        <v>0.04</v>
      </c>
      <c r="H152" s="331">
        <v>0.04</v>
      </c>
    </row>
    <row r="153" spans="1:8" x14ac:dyDescent="0.2">
      <c r="A153" s="271" t="s">
        <v>418</v>
      </c>
      <c r="B153" s="272">
        <v>44</v>
      </c>
      <c r="C153" s="275" t="s">
        <v>419</v>
      </c>
      <c r="D153" s="345">
        <f t="shared" si="2"/>
        <v>0.04</v>
      </c>
      <c r="E153" s="331">
        <v>7.0000000000000007E-2</v>
      </c>
      <c r="F153" s="331">
        <v>0.04</v>
      </c>
      <c r="G153" s="331">
        <v>0.04</v>
      </c>
      <c r="H153" s="331">
        <v>0.04</v>
      </c>
    </row>
    <row r="154" spans="1:8" x14ac:dyDescent="0.2">
      <c r="A154" s="271" t="s">
        <v>420</v>
      </c>
      <c r="B154" s="272">
        <v>45</v>
      </c>
      <c r="C154" s="275" t="s">
        <v>421</v>
      </c>
      <c r="D154" s="345">
        <f t="shared" si="2"/>
        <v>0.04</v>
      </c>
      <c r="E154" s="331">
        <v>0.06</v>
      </c>
      <c r="F154" s="331">
        <v>0.05</v>
      </c>
      <c r="G154" s="331">
        <v>0.05</v>
      </c>
      <c r="H154" s="331">
        <v>0.04</v>
      </c>
    </row>
    <row r="155" spans="1:8" x14ac:dyDescent="0.2">
      <c r="A155" s="271" t="s">
        <v>422</v>
      </c>
      <c r="B155" s="272">
        <v>47</v>
      </c>
      <c r="C155" s="277" t="s">
        <v>423</v>
      </c>
      <c r="D155" s="345">
        <f t="shared" si="2"/>
        <v>0.05</v>
      </c>
      <c r="E155" s="331">
        <v>7.0000000000000007E-2</v>
      </c>
      <c r="F155" s="331">
        <v>0.05</v>
      </c>
      <c r="G155" s="331">
        <v>0.05</v>
      </c>
      <c r="H155" s="331">
        <v>0.05</v>
      </c>
    </row>
    <row r="156" spans="1:8" x14ac:dyDescent="0.2">
      <c r="A156" s="278" t="s">
        <v>489</v>
      </c>
      <c r="B156" s="278"/>
      <c r="C156" s="279" t="s">
        <v>428</v>
      </c>
      <c r="D156" s="345">
        <f t="shared" si="2"/>
        <v>0.04</v>
      </c>
      <c r="E156" s="331">
        <v>0.08</v>
      </c>
      <c r="F156" s="331">
        <v>0.05</v>
      </c>
      <c r="G156" s="331">
        <v>0.06</v>
      </c>
      <c r="H156" s="331">
        <v>0.04</v>
      </c>
    </row>
    <row r="157" spans="1:8" x14ac:dyDescent="0.2">
      <c r="A157" s="278" t="s">
        <v>490</v>
      </c>
      <c r="B157" s="278"/>
      <c r="C157" s="279" t="s">
        <v>429</v>
      </c>
      <c r="D157" s="345">
        <f t="shared" si="2"/>
        <v>0.04</v>
      </c>
      <c r="E157" s="331">
        <v>7.0000000000000007E-2</v>
      </c>
      <c r="F157" s="331">
        <v>0.05</v>
      </c>
      <c r="G157" s="331">
        <v>0.05</v>
      </c>
      <c r="H157" s="331">
        <v>0.04</v>
      </c>
    </row>
    <row r="158" spans="1:8" x14ac:dyDescent="0.2">
      <c r="A158" s="278" t="s">
        <v>491</v>
      </c>
      <c r="B158" s="278"/>
      <c r="C158" s="279" t="s">
        <v>734</v>
      </c>
      <c r="D158" s="345">
        <f t="shared" si="2"/>
        <v>0.05</v>
      </c>
      <c r="E158" s="331">
        <v>0.08</v>
      </c>
      <c r="F158" s="331">
        <v>0.05</v>
      </c>
      <c r="G158" s="331">
        <v>0.05</v>
      </c>
      <c r="H158" s="331">
        <v>0.05</v>
      </c>
    </row>
    <row r="159" spans="1:8" x14ac:dyDescent="0.2">
      <c r="A159" s="278" t="s">
        <v>492</v>
      </c>
      <c r="B159" s="278"/>
      <c r="C159" s="279" t="s">
        <v>431</v>
      </c>
      <c r="D159" s="345">
        <f t="shared" si="2"/>
        <v>0.04</v>
      </c>
      <c r="E159" s="331">
        <v>0.08</v>
      </c>
      <c r="F159" s="331">
        <v>0.05</v>
      </c>
      <c r="G159" s="331">
        <v>0.05</v>
      </c>
      <c r="H159" s="331">
        <v>0.04</v>
      </c>
    </row>
    <row r="160" spans="1:8" x14ac:dyDescent="0.2">
      <c r="A160" s="278" t="s">
        <v>493</v>
      </c>
      <c r="B160" s="278"/>
      <c r="C160" s="279" t="s">
        <v>432</v>
      </c>
      <c r="D160" s="345">
        <f t="shared" si="2"/>
        <v>0.04</v>
      </c>
      <c r="E160" s="331">
        <v>0.08</v>
      </c>
      <c r="F160" s="331">
        <v>0.05</v>
      </c>
      <c r="G160" s="331">
        <v>0.05</v>
      </c>
      <c r="H160" s="331">
        <v>0.04</v>
      </c>
    </row>
    <row r="161" spans="1:8" x14ac:dyDescent="0.2">
      <c r="A161" s="278" t="s">
        <v>494</v>
      </c>
      <c r="B161" s="278"/>
      <c r="C161" s="279" t="s">
        <v>735</v>
      </c>
      <c r="D161" s="345">
        <f t="shared" si="2"/>
        <v>0.04</v>
      </c>
      <c r="E161" s="331">
        <v>7.0000000000000007E-2</v>
      </c>
      <c r="F161" s="331">
        <v>0.05</v>
      </c>
      <c r="G161" s="331">
        <v>0.05</v>
      </c>
      <c r="H161" s="331">
        <v>0.04</v>
      </c>
    </row>
    <row r="162" spans="1:8" x14ac:dyDescent="0.2">
      <c r="A162" s="278" t="s">
        <v>495</v>
      </c>
      <c r="B162" s="278"/>
      <c r="C162" s="279" t="s">
        <v>427</v>
      </c>
      <c r="D162" s="345">
        <f t="shared" si="2"/>
        <v>0.04</v>
      </c>
      <c r="E162" s="331">
        <v>7.0000000000000007E-2</v>
      </c>
      <c r="F162" s="331">
        <v>0.04</v>
      </c>
      <c r="G162" s="331">
        <v>0.04</v>
      </c>
      <c r="H162" s="331">
        <v>0.04</v>
      </c>
    </row>
    <row r="163" spans="1:8" x14ac:dyDescent="0.2">
      <c r="A163" s="278" t="s">
        <v>496</v>
      </c>
      <c r="B163" s="278"/>
      <c r="C163" s="279" t="s">
        <v>426</v>
      </c>
      <c r="D163" s="345">
        <f t="shared" si="2"/>
        <v>0.04</v>
      </c>
      <c r="E163" s="331">
        <v>7.0000000000000007E-2</v>
      </c>
      <c r="F163" s="331">
        <v>0.05</v>
      </c>
      <c r="G163" s="331">
        <v>0.05</v>
      </c>
      <c r="H163" s="331">
        <v>0.04</v>
      </c>
    </row>
    <row r="164" spans="1:8" x14ac:dyDescent="0.2">
      <c r="A164" s="278" t="s">
        <v>497</v>
      </c>
      <c r="B164" s="278"/>
      <c r="C164" s="279" t="s">
        <v>433</v>
      </c>
      <c r="D164" s="345">
        <f t="shared" si="2"/>
        <v>0.04</v>
      </c>
      <c r="E164" s="331">
        <v>7.0000000000000007E-2</v>
      </c>
      <c r="F164" s="331">
        <v>0.05</v>
      </c>
      <c r="G164" s="331">
        <v>0.05</v>
      </c>
      <c r="H164" s="331">
        <v>0.04</v>
      </c>
    </row>
    <row r="165" spans="1:8" s="282" customFormat="1" x14ac:dyDescent="0.2">
      <c r="A165" s="280" t="s">
        <v>498</v>
      </c>
      <c r="B165" s="280"/>
      <c r="C165" s="281" t="s">
        <v>424</v>
      </c>
      <c r="D165" s="345">
        <f t="shared" si="2"/>
        <v>0.04</v>
      </c>
      <c r="E165" s="351">
        <v>7.0000000000000007E-2</v>
      </c>
      <c r="F165" s="351">
        <v>0.05</v>
      </c>
      <c r="G165" s="351">
        <v>0.05</v>
      </c>
      <c r="H165" s="351">
        <v>0.04</v>
      </c>
    </row>
    <row r="167" spans="1:8" x14ac:dyDescent="0.2">
      <c r="A167" s="326" t="s">
        <v>454</v>
      </c>
    </row>
    <row r="168" spans="1:8" x14ac:dyDescent="0.2">
      <c r="A168" s="326" t="s">
        <v>455</v>
      </c>
    </row>
    <row r="169" spans="1:8" x14ac:dyDescent="0.2">
      <c r="A169" s="326" t="s">
        <v>456</v>
      </c>
    </row>
    <row r="170" spans="1:8" x14ac:dyDescent="0.2">
      <c r="A170" s="347" t="s">
        <v>457</v>
      </c>
    </row>
    <row r="171" spans="1:8" x14ac:dyDescent="0.2">
      <c r="A171" s="347" t="s">
        <v>458</v>
      </c>
    </row>
    <row r="172" spans="1:8" x14ac:dyDescent="0.2">
      <c r="A172" s="347" t="s">
        <v>459</v>
      </c>
    </row>
    <row r="173" spans="1:8" x14ac:dyDescent="0.2">
      <c r="A173" s="347" t="s">
        <v>829</v>
      </c>
    </row>
    <row r="174" spans="1:8" x14ac:dyDescent="0.2">
      <c r="A174" s="347" t="s">
        <v>460</v>
      </c>
    </row>
    <row r="175" spans="1:8" x14ac:dyDescent="0.2">
      <c r="A175" s="326" t="s">
        <v>461</v>
      </c>
    </row>
    <row r="176" spans="1:8" x14ac:dyDescent="0.2">
      <c r="A176" s="347" t="s">
        <v>462</v>
      </c>
    </row>
    <row r="177" spans="1:3" x14ac:dyDescent="0.2">
      <c r="C177" s="284"/>
    </row>
    <row r="178" spans="1:3" x14ac:dyDescent="0.2">
      <c r="A178" s="334" t="s">
        <v>826</v>
      </c>
      <c r="C178" s="284"/>
    </row>
    <row r="179" spans="1:3" x14ac:dyDescent="0.2">
      <c r="C179" s="284"/>
    </row>
  </sheetData>
  <mergeCells count="1">
    <mergeCell ref="E2:H2"/>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FF00"/>
  </sheetPr>
  <dimension ref="A1:J257"/>
  <sheetViews>
    <sheetView workbookViewId="0">
      <selection activeCell="C162" sqref="C162"/>
    </sheetView>
  </sheetViews>
  <sheetFormatPr defaultRowHeight="12.75" x14ac:dyDescent="0.2"/>
  <cols>
    <col min="1" max="1" width="8" style="133" customWidth="1"/>
    <col min="2" max="2" width="8.33203125" style="133" customWidth="1"/>
    <col min="3" max="3" width="18.88671875" style="133" customWidth="1"/>
    <col min="4" max="4" width="8.88671875" style="133"/>
    <col min="5" max="5" width="8.109375" style="133" customWidth="1"/>
    <col min="6" max="8" width="7.88671875" style="133" customWidth="1"/>
    <col min="9" max="9" width="8.88671875" style="258"/>
    <col min="10" max="256" width="8.88671875" style="133"/>
    <col min="257" max="257" width="8" style="133" customWidth="1"/>
    <col min="258" max="258" width="8.33203125" style="133" customWidth="1"/>
    <col min="259" max="259" width="18.88671875" style="133" customWidth="1"/>
    <col min="260" max="260" width="8.88671875" style="133"/>
    <col min="261" max="261" width="8.109375" style="133" customWidth="1"/>
    <col min="262" max="264" width="7.88671875" style="133" customWidth="1"/>
    <col min="265" max="512" width="8.88671875" style="133"/>
    <col min="513" max="513" width="8" style="133" customWidth="1"/>
    <col min="514" max="514" width="8.33203125" style="133" customWidth="1"/>
    <col min="515" max="515" width="18.88671875" style="133" customWidth="1"/>
    <col min="516" max="516" width="8.88671875" style="133"/>
    <col min="517" max="517" width="8.109375" style="133" customWidth="1"/>
    <col min="518" max="520" width="7.88671875" style="133" customWidth="1"/>
    <col min="521" max="768" width="8.88671875" style="133"/>
    <col min="769" max="769" width="8" style="133" customWidth="1"/>
    <col min="770" max="770" width="8.33203125" style="133" customWidth="1"/>
    <col min="771" max="771" width="18.88671875" style="133" customWidth="1"/>
    <col min="772" max="772" width="8.88671875" style="133"/>
    <col min="773" max="773" width="8.109375" style="133" customWidth="1"/>
    <col min="774" max="776" width="7.88671875" style="133" customWidth="1"/>
    <col min="777" max="1024" width="8.88671875" style="133"/>
    <col min="1025" max="1025" width="8" style="133" customWidth="1"/>
    <col min="1026" max="1026" width="8.33203125" style="133" customWidth="1"/>
    <col min="1027" max="1027" width="18.88671875" style="133" customWidth="1"/>
    <col min="1028" max="1028" width="8.88671875" style="133"/>
    <col min="1029" max="1029" width="8.109375" style="133" customWidth="1"/>
    <col min="1030" max="1032" width="7.88671875" style="133" customWidth="1"/>
    <col min="1033" max="1280" width="8.88671875" style="133"/>
    <col min="1281" max="1281" width="8" style="133" customWidth="1"/>
    <col min="1282" max="1282" width="8.33203125" style="133" customWidth="1"/>
    <col min="1283" max="1283" width="18.88671875" style="133" customWidth="1"/>
    <col min="1284" max="1284" width="8.88671875" style="133"/>
    <col min="1285" max="1285" width="8.109375" style="133" customWidth="1"/>
    <col min="1286" max="1288" width="7.88671875" style="133" customWidth="1"/>
    <col min="1289" max="1536" width="8.88671875" style="133"/>
    <col min="1537" max="1537" width="8" style="133" customWidth="1"/>
    <col min="1538" max="1538" width="8.33203125" style="133" customWidth="1"/>
    <col min="1539" max="1539" width="18.88671875" style="133" customWidth="1"/>
    <col min="1540" max="1540" width="8.88671875" style="133"/>
    <col min="1541" max="1541" width="8.109375" style="133" customWidth="1"/>
    <col min="1542" max="1544" width="7.88671875" style="133" customWidth="1"/>
    <col min="1545" max="1792" width="8.88671875" style="133"/>
    <col min="1793" max="1793" width="8" style="133" customWidth="1"/>
    <col min="1794" max="1794" width="8.33203125" style="133" customWidth="1"/>
    <col min="1795" max="1795" width="18.88671875" style="133" customWidth="1"/>
    <col min="1796" max="1796" width="8.88671875" style="133"/>
    <col min="1797" max="1797" width="8.109375" style="133" customWidth="1"/>
    <col min="1798" max="1800" width="7.88671875" style="133" customWidth="1"/>
    <col min="1801" max="2048" width="8.88671875" style="133"/>
    <col min="2049" max="2049" width="8" style="133" customWidth="1"/>
    <col min="2050" max="2050" width="8.33203125" style="133" customWidth="1"/>
    <col min="2051" max="2051" width="18.88671875" style="133" customWidth="1"/>
    <col min="2052" max="2052" width="8.88671875" style="133"/>
    <col min="2053" max="2053" width="8.109375" style="133" customWidth="1"/>
    <col min="2054" max="2056" width="7.88671875" style="133" customWidth="1"/>
    <col min="2057" max="2304" width="8.88671875" style="133"/>
    <col min="2305" max="2305" width="8" style="133" customWidth="1"/>
    <col min="2306" max="2306" width="8.33203125" style="133" customWidth="1"/>
    <col min="2307" max="2307" width="18.88671875" style="133" customWidth="1"/>
    <col min="2308" max="2308" width="8.88671875" style="133"/>
    <col min="2309" max="2309" width="8.109375" style="133" customWidth="1"/>
    <col min="2310" max="2312" width="7.88671875" style="133" customWidth="1"/>
    <col min="2313" max="2560" width="8.88671875" style="133"/>
    <col min="2561" max="2561" width="8" style="133" customWidth="1"/>
    <col min="2562" max="2562" width="8.33203125" style="133" customWidth="1"/>
    <col min="2563" max="2563" width="18.88671875" style="133" customWidth="1"/>
    <col min="2564" max="2564" width="8.88671875" style="133"/>
    <col min="2565" max="2565" width="8.109375" style="133" customWidth="1"/>
    <col min="2566" max="2568" width="7.88671875" style="133" customWidth="1"/>
    <col min="2569" max="2816" width="8.88671875" style="133"/>
    <col min="2817" max="2817" width="8" style="133" customWidth="1"/>
    <col min="2818" max="2818" width="8.33203125" style="133" customWidth="1"/>
    <col min="2819" max="2819" width="18.88671875" style="133" customWidth="1"/>
    <col min="2820" max="2820" width="8.88671875" style="133"/>
    <col min="2821" max="2821" width="8.109375" style="133" customWidth="1"/>
    <col min="2822" max="2824" width="7.88671875" style="133" customWidth="1"/>
    <col min="2825" max="3072" width="8.88671875" style="133"/>
    <col min="3073" max="3073" width="8" style="133" customWidth="1"/>
    <col min="3074" max="3074" width="8.33203125" style="133" customWidth="1"/>
    <col min="3075" max="3075" width="18.88671875" style="133" customWidth="1"/>
    <col min="3076" max="3076" width="8.88671875" style="133"/>
    <col min="3077" max="3077" width="8.109375" style="133" customWidth="1"/>
    <col min="3078" max="3080" width="7.88671875" style="133" customWidth="1"/>
    <col min="3081" max="3328" width="8.88671875" style="133"/>
    <col min="3329" max="3329" width="8" style="133" customWidth="1"/>
    <col min="3330" max="3330" width="8.33203125" style="133" customWidth="1"/>
    <col min="3331" max="3331" width="18.88671875" style="133" customWidth="1"/>
    <col min="3332" max="3332" width="8.88671875" style="133"/>
    <col min="3333" max="3333" width="8.109375" style="133" customWidth="1"/>
    <col min="3334" max="3336" width="7.88671875" style="133" customWidth="1"/>
    <col min="3337" max="3584" width="8.88671875" style="133"/>
    <col min="3585" max="3585" width="8" style="133" customWidth="1"/>
    <col min="3586" max="3586" width="8.33203125" style="133" customWidth="1"/>
    <col min="3587" max="3587" width="18.88671875" style="133" customWidth="1"/>
    <col min="3588" max="3588" width="8.88671875" style="133"/>
    <col min="3589" max="3589" width="8.109375" style="133" customWidth="1"/>
    <col min="3590" max="3592" width="7.88671875" style="133" customWidth="1"/>
    <col min="3593" max="3840" width="8.88671875" style="133"/>
    <col min="3841" max="3841" width="8" style="133" customWidth="1"/>
    <col min="3842" max="3842" width="8.33203125" style="133" customWidth="1"/>
    <col min="3843" max="3843" width="18.88671875" style="133" customWidth="1"/>
    <col min="3844" max="3844" width="8.88671875" style="133"/>
    <col min="3845" max="3845" width="8.109375" style="133" customWidth="1"/>
    <col min="3846" max="3848" width="7.88671875" style="133" customWidth="1"/>
    <col min="3849" max="4096" width="8.88671875" style="133"/>
    <col min="4097" max="4097" width="8" style="133" customWidth="1"/>
    <col min="4098" max="4098" width="8.33203125" style="133" customWidth="1"/>
    <col min="4099" max="4099" width="18.88671875" style="133" customWidth="1"/>
    <col min="4100" max="4100" width="8.88671875" style="133"/>
    <col min="4101" max="4101" width="8.109375" style="133" customWidth="1"/>
    <col min="4102" max="4104" width="7.88671875" style="133" customWidth="1"/>
    <col min="4105" max="4352" width="8.88671875" style="133"/>
    <col min="4353" max="4353" width="8" style="133" customWidth="1"/>
    <col min="4354" max="4354" width="8.33203125" style="133" customWidth="1"/>
    <col min="4355" max="4355" width="18.88671875" style="133" customWidth="1"/>
    <col min="4356" max="4356" width="8.88671875" style="133"/>
    <col min="4357" max="4357" width="8.109375" style="133" customWidth="1"/>
    <col min="4358" max="4360" width="7.88671875" style="133" customWidth="1"/>
    <col min="4361" max="4608" width="8.88671875" style="133"/>
    <col min="4609" max="4609" width="8" style="133" customWidth="1"/>
    <col min="4610" max="4610" width="8.33203125" style="133" customWidth="1"/>
    <col min="4611" max="4611" width="18.88671875" style="133" customWidth="1"/>
    <col min="4612" max="4612" width="8.88671875" style="133"/>
    <col min="4613" max="4613" width="8.109375" style="133" customWidth="1"/>
    <col min="4614" max="4616" width="7.88671875" style="133" customWidth="1"/>
    <col min="4617" max="4864" width="8.88671875" style="133"/>
    <col min="4865" max="4865" width="8" style="133" customWidth="1"/>
    <col min="4866" max="4866" width="8.33203125" style="133" customWidth="1"/>
    <col min="4867" max="4867" width="18.88671875" style="133" customWidth="1"/>
    <col min="4868" max="4868" width="8.88671875" style="133"/>
    <col min="4869" max="4869" width="8.109375" style="133" customWidth="1"/>
    <col min="4870" max="4872" width="7.88671875" style="133" customWidth="1"/>
    <col min="4873" max="5120" width="8.88671875" style="133"/>
    <col min="5121" max="5121" width="8" style="133" customWidth="1"/>
    <col min="5122" max="5122" width="8.33203125" style="133" customWidth="1"/>
    <col min="5123" max="5123" width="18.88671875" style="133" customWidth="1"/>
    <col min="5124" max="5124" width="8.88671875" style="133"/>
    <col min="5125" max="5125" width="8.109375" style="133" customWidth="1"/>
    <col min="5126" max="5128" width="7.88671875" style="133" customWidth="1"/>
    <col min="5129" max="5376" width="8.88671875" style="133"/>
    <col min="5377" max="5377" width="8" style="133" customWidth="1"/>
    <col min="5378" max="5378" width="8.33203125" style="133" customWidth="1"/>
    <col min="5379" max="5379" width="18.88671875" style="133" customWidth="1"/>
    <col min="5380" max="5380" width="8.88671875" style="133"/>
    <col min="5381" max="5381" width="8.109375" style="133" customWidth="1"/>
    <col min="5382" max="5384" width="7.88671875" style="133" customWidth="1"/>
    <col min="5385" max="5632" width="8.88671875" style="133"/>
    <col min="5633" max="5633" width="8" style="133" customWidth="1"/>
    <col min="5634" max="5634" width="8.33203125" style="133" customWidth="1"/>
    <col min="5635" max="5635" width="18.88671875" style="133" customWidth="1"/>
    <col min="5636" max="5636" width="8.88671875" style="133"/>
    <col min="5637" max="5637" width="8.109375" style="133" customWidth="1"/>
    <col min="5638" max="5640" width="7.88671875" style="133" customWidth="1"/>
    <col min="5641" max="5888" width="8.88671875" style="133"/>
    <col min="5889" max="5889" width="8" style="133" customWidth="1"/>
    <col min="5890" max="5890" width="8.33203125" style="133" customWidth="1"/>
    <col min="5891" max="5891" width="18.88671875" style="133" customWidth="1"/>
    <col min="5892" max="5892" width="8.88671875" style="133"/>
    <col min="5893" max="5893" width="8.109375" style="133" customWidth="1"/>
    <col min="5894" max="5896" width="7.88671875" style="133" customWidth="1"/>
    <col min="5897" max="6144" width="8.88671875" style="133"/>
    <col min="6145" max="6145" width="8" style="133" customWidth="1"/>
    <col min="6146" max="6146" width="8.33203125" style="133" customWidth="1"/>
    <col min="6147" max="6147" width="18.88671875" style="133" customWidth="1"/>
    <col min="6148" max="6148" width="8.88671875" style="133"/>
    <col min="6149" max="6149" width="8.109375" style="133" customWidth="1"/>
    <col min="6150" max="6152" width="7.88671875" style="133" customWidth="1"/>
    <col min="6153" max="6400" width="8.88671875" style="133"/>
    <col min="6401" max="6401" width="8" style="133" customWidth="1"/>
    <col min="6402" max="6402" width="8.33203125" style="133" customWidth="1"/>
    <col min="6403" max="6403" width="18.88671875" style="133" customWidth="1"/>
    <col min="6404" max="6404" width="8.88671875" style="133"/>
    <col min="6405" max="6405" width="8.109375" style="133" customWidth="1"/>
    <col min="6406" max="6408" width="7.88671875" style="133" customWidth="1"/>
    <col min="6409" max="6656" width="8.88671875" style="133"/>
    <col min="6657" max="6657" width="8" style="133" customWidth="1"/>
    <col min="6658" max="6658" width="8.33203125" style="133" customWidth="1"/>
    <col min="6659" max="6659" width="18.88671875" style="133" customWidth="1"/>
    <col min="6660" max="6660" width="8.88671875" style="133"/>
    <col min="6661" max="6661" width="8.109375" style="133" customWidth="1"/>
    <col min="6662" max="6664" width="7.88671875" style="133" customWidth="1"/>
    <col min="6665" max="6912" width="8.88671875" style="133"/>
    <col min="6913" max="6913" width="8" style="133" customWidth="1"/>
    <col min="6914" max="6914" width="8.33203125" style="133" customWidth="1"/>
    <col min="6915" max="6915" width="18.88671875" style="133" customWidth="1"/>
    <col min="6916" max="6916" width="8.88671875" style="133"/>
    <col min="6917" max="6917" width="8.109375" style="133" customWidth="1"/>
    <col min="6918" max="6920" width="7.88671875" style="133" customWidth="1"/>
    <col min="6921" max="7168" width="8.88671875" style="133"/>
    <col min="7169" max="7169" width="8" style="133" customWidth="1"/>
    <col min="7170" max="7170" width="8.33203125" style="133" customWidth="1"/>
    <col min="7171" max="7171" width="18.88671875" style="133" customWidth="1"/>
    <col min="7172" max="7172" width="8.88671875" style="133"/>
    <col min="7173" max="7173" width="8.109375" style="133" customWidth="1"/>
    <col min="7174" max="7176" width="7.88671875" style="133" customWidth="1"/>
    <col min="7177" max="7424" width="8.88671875" style="133"/>
    <col min="7425" max="7425" width="8" style="133" customWidth="1"/>
    <col min="7426" max="7426" width="8.33203125" style="133" customWidth="1"/>
    <col min="7427" max="7427" width="18.88671875" style="133" customWidth="1"/>
    <col min="7428" max="7428" width="8.88671875" style="133"/>
    <col min="7429" max="7429" width="8.109375" style="133" customWidth="1"/>
    <col min="7430" max="7432" width="7.88671875" style="133" customWidth="1"/>
    <col min="7433" max="7680" width="8.88671875" style="133"/>
    <col min="7681" max="7681" width="8" style="133" customWidth="1"/>
    <col min="7682" max="7682" width="8.33203125" style="133" customWidth="1"/>
    <col min="7683" max="7683" width="18.88671875" style="133" customWidth="1"/>
    <col min="7684" max="7684" width="8.88671875" style="133"/>
    <col min="7685" max="7685" width="8.109375" style="133" customWidth="1"/>
    <col min="7686" max="7688" width="7.88671875" style="133" customWidth="1"/>
    <col min="7689" max="7936" width="8.88671875" style="133"/>
    <col min="7937" max="7937" width="8" style="133" customWidth="1"/>
    <col min="7938" max="7938" width="8.33203125" style="133" customWidth="1"/>
    <col min="7939" max="7939" width="18.88671875" style="133" customWidth="1"/>
    <col min="7940" max="7940" width="8.88671875" style="133"/>
    <col min="7941" max="7941" width="8.109375" style="133" customWidth="1"/>
    <col min="7942" max="7944" width="7.88671875" style="133" customWidth="1"/>
    <col min="7945" max="8192" width="8.88671875" style="133"/>
    <col min="8193" max="8193" width="8" style="133" customWidth="1"/>
    <col min="8194" max="8194" width="8.33203125" style="133" customWidth="1"/>
    <col min="8195" max="8195" width="18.88671875" style="133" customWidth="1"/>
    <col min="8196" max="8196" width="8.88671875" style="133"/>
    <col min="8197" max="8197" width="8.109375" style="133" customWidth="1"/>
    <col min="8198" max="8200" width="7.88671875" style="133" customWidth="1"/>
    <col min="8201" max="8448" width="8.88671875" style="133"/>
    <col min="8449" max="8449" width="8" style="133" customWidth="1"/>
    <col min="8450" max="8450" width="8.33203125" style="133" customWidth="1"/>
    <col min="8451" max="8451" width="18.88671875" style="133" customWidth="1"/>
    <col min="8452" max="8452" width="8.88671875" style="133"/>
    <col min="8453" max="8453" width="8.109375" style="133" customWidth="1"/>
    <col min="8454" max="8456" width="7.88671875" style="133" customWidth="1"/>
    <col min="8457" max="8704" width="8.88671875" style="133"/>
    <col min="8705" max="8705" width="8" style="133" customWidth="1"/>
    <col min="8706" max="8706" width="8.33203125" style="133" customWidth="1"/>
    <col min="8707" max="8707" width="18.88671875" style="133" customWidth="1"/>
    <col min="8708" max="8708" width="8.88671875" style="133"/>
    <col min="8709" max="8709" width="8.109375" style="133" customWidth="1"/>
    <col min="8710" max="8712" width="7.88671875" style="133" customWidth="1"/>
    <col min="8713" max="8960" width="8.88671875" style="133"/>
    <col min="8961" max="8961" width="8" style="133" customWidth="1"/>
    <col min="8962" max="8962" width="8.33203125" style="133" customWidth="1"/>
    <col min="8963" max="8963" width="18.88671875" style="133" customWidth="1"/>
    <col min="8964" max="8964" width="8.88671875" style="133"/>
    <col min="8965" max="8965" width="8.109375" style="133" customWidth="1"/>
    <col min="8966" max="8968" width="7.88671875" style="133" customWidth="1"/>
    <col min="8969" max="9216" width="8.88671875" style="133"/>
    <col min="9217" max="9217" width="8" style="133" customWidth="1"/>
    <col min="9218" max="9218" width="8.33203125" style="133" customWidth="1"/>
    <col min="9219" max="9219" width="18.88671875" style="133" customWidth="1"/>
    <col min="9220" max="9220" width="8.88671875" style="133"/>
    <col min="9221" max="9221" width="8.109375" style="133" customWidth="1"/>
    <col min="9222" max="9224" width="7.88671875" style="133" customWidth="1"/>
    <col min="9225" max="9472" width="8.88671875" style="133"/>
    <col min="9473" max="9473" width="8" style="133" customWidth="1"/>
    <col min="9474" max="9474" width="8.33203125" style="133" customWidth="1"/>
    <col min="9475" max="9475" width="18.88671875" style="133" customWidth="1"/>
    <col min="9476" max="9476" width="8.88671875" style="133"/>
    <col min="9477" max="9477" width="8.109375" style="133" customWidth="1"/>
    <col min="9478" max="9480" width="7.88671875" style="133" customWidth="1"/>
    <col min="9481" max="9728" width="8.88671875" style="133"/>
    <col min="9729" max="9729" width="8" style="133" customWidth="1"/>
    <col min="9730" max="9730" width="8.33203125" style="133" customWidth="1"/>
    <col min="9731" max="9731" width="18.88671875" style="133" customWidth="1"/>
    <col min="9732" max="9732" width="8.88671875" style="133"/>
    <col min="9733" max="9733" width="8.109375" style="133" customWidth="1"/>
    <col min="9734" max="9736" width="7.88671875" style="133" customWidth="1"/>
    <col min="9737" max="9984" width="8.88671875" style="133"/>
    <col min="9985" max="9985" width="8" style="133" customWidth="1"/>
    <col min="9986" max="9986" width="8.33203125" style="133" customWidth="1"/>
    <col min="9987" max="9987" width="18.88671875" style="133" customWidth="1"/>
    <col min="9988" max="9988" width="8.88671875" style="133"/>
    <col min="9989" max="9989" width="8.109375" style="133" customWidth="1"/>
    <col min="9990" max="9992" width="7.88671875" style="133" customWidth="1"/>
    <col min="9993" max="10240" width="8.88671875" style="133"/>
    <col min="10241" max="10241" width="8" style="133" customWidth="1"/>
    <col min="10242" max="10242" width="8.33203125" style="133" customWidth="1"/>
    <col min="10243" max="10243" width="18.88671875" style="133" customWidth="1"/>
    <col min="10244" max="10244" width="8.88671875" style="133"/>
    <col min="10245" max="10245" width="8.109375" style="133" customWidth="1"/>
    <col min="10246" max="10248" width="7.88671875" style="133" customWidth="1"/>
    <col min="10249" max="10496" width="8.88671875" style="133"/>
    <col min="10497" max="10497" width="8" style="133" customWidth="1"/>
    <col min="10498" max="10498" width="8.33203125" style="133" customWidth="1"/>
    <col min="10499" max="10499" width="18.88671875" style="133" customWidth="1"/>
    <col min="10500" max="10500" width="8.88671875" style="133"/>
    <col min="10501" max="10501" width="8.109375" style="133" customWidth="1"/>
    <col min="10502" max="10504" width="7.88671875" style="133" customWidth="1"/>
    <col min="10505" max="10752" width="8.88671875" style="133"/>
    <col min="10753" max="10753" width="8" style="133" customWidth="1"/>
    <col min="10754" max="10754" width="8.33203125" style="133" customWidth="1"/>
    <col min="10755" max="10755" width="18.88671875" style="133" customWidth="1"/>
    <col min="10756" max="10756" width="8.88671875" style="133"/>
    <col min="10757" max="10757" width="8.109375" style="133" customWidth="1"/>
    <col min="10758" max="10760" width="7.88671875" style="133" customWidth="1"/>
    <col min="10761" max="11008" width="8.88671875" style="133"/>
    <col min="11009" max="11009" width="8" style="133" customWidth="1"/>
    <col min="11010" max="11010" width="8.33203125" style="133" customWidth="1"/>
    <col min="11011" max="11011" width="18.88671875" style="133" customWidth="1"/>
    <col min="11012" max="11012" width="8.88671875" style="133"/>
    <col min="11013" max="11013" width="8.109375" style="133" customWidth="1"/>
    <col min="11014" max="11016" width="7.88671875" style="133" customWidth="1"/>
    <col min="11017" max="11264" width="8.88671875" style="133"/>
    <col min="11265" max="11265" width="8" style="133" customWidth="1"/>
    <col min="11266" max="11266" width="8.33203125" style="133" customWidth="1"/>
    <col min="11267" max="11267" width="18.88671875" style="133" customWidth="1"/>
    <col min="11268" max="11268" width="8.88671875" style="133"/>
    <col min="11269" max="11269" width="8.109375" style="133" customWidth="1"/>
    <col min="11270" max="11272" width="7.88671875" style="133" customWidth="1"/>
    <col min="11273" max="11520" width="8.88671875" style="133"/>
    <col min="11521" max="11521" width="8" style="133" customWidth="1"/>
    <col min="11522" max="11522" width="8.33203125" style="133" customWidth="1"/>
    <col min="11523" max="11523" width="18.88671875" style="133" customWidth="1"/>
    <col min="11524" max="11524" width="8.88671875" style="133"/>
    <col min="11525" max="11525" width="8.109375" style="133" customWidth="1"/>
    <col min="11526" max="11528" width="7.88671875" style="133" customWidth="1"/>
    <col min="11529" max="11776" width="8.88671875" style="133"/>
    <col min="11777" max="11777" width="8" style="133" customWidth="1"/>
    <col min="11778" max="11778" width="8.33203125" style="133" customWidth="1"/>
    <col min="11779" max="11779" width="18.88671875" style="133" customWidth="1"/>
    <col min="11780" max="11780" width="8.88671875" style="133"/>
    <col min="11781" max="11781" width="8.109375" style="133" customWidth="1"/>
    <col min="11782" max="11784" width="7.88671875" style="133" customWidth="1"/>
    <col min="11785" max="12032" width="8.88671875" style="133"/>
    <col min="12033" max="12033" width="8" style="133" customWidth="1"/>
    <col min="12034" max="12034" width="8.33203125" style="133" customWidth="1"/>
    <col min="12035" max="12035" width="18.88671875" style="133" customWidth="1"/>
    <col min="12036" max="12036" width="8.88671875" style="133"/>
    <col min="12037" max="12037" width="8.109375" style="133" customWidth="1"/>
    <col min="12038" max="12040" width="7.88671875" style="133" customWidth="1"/>
    <col min="12041" max="12288" width="8.88671875" style="133"/>
    <col min="12289" max="12289" width="8" style="133" customWidth="1"/>
    <col min="12290" max="12290" width="8.33203125" style="133" customWidth="1"/>
    <col min="12291" max="12291" width="18.88671875" style="133" customWidth="1"/>
    <col min="12292" max="12292" width="8.88671875" style="133"/>
    <col min="12293" max="12293" width="8.109375" style="133" customWidth="1"/>
    <col min="12294" max="12296" width="7.88671875" style="133" customWidth="1"/>
    <col min="12297" max="12544" width="8.88671875" style="133"/>
    <col min="12545" max="12545" width="8" style="133" customWidth="1"/>
    <col min="12546" max="12546" width="8.33203125" style="133" customWidth="1"/>
    <col min="12547" max="12547" width="18.88671875" style="133" customWidth="1"/>
    <col min="12548" max="12548" width="8.88671875" style="133"/>
    <col min="12549" max="12549" width="8.109375" style="133" customWidth="1"/>
    <col min="12550" max="12552" width="7.88671875" style="133" customWidth="1"/>
    <col min="12553" max="12800" width="8.88671875" style="133"/>
    <col min="12801" max="12801" width="8" style="133" customWidth="1"/>
    <col min="12802" max="12802" width="8.33203125" style="133" customWidth="1"/>
    <col min="12803" max="12803" width="18.88671875" style="133" customWidth="1"/>
    <col min="12804" max="12804" width="8.88671875" style="133"/>
    <col min="12805" max="12805" width="8.109375" style="133" customWidth="1"/>
    <col min="12806" max="12808" width="7.88671875" style="133" customWidth="1"/>
    <col min="12809" max="13056" width="8.88671875" style="133"/>
    <col min="13057" max="13057" width="8" style="133" customWidth="1"/>
    <col min="13058" max="13058" width="8.33203125" style="133" customWidth="1"/>
    <col min="13059" max="13059" width="18.88671875" style="133" customWidth="1"/>
    <col min="13060" max="13060" width="8.88671875" style="133"/>
    <col min="13061" max="13061" width="8.109375" style="133" customWidth="1"/>
    <col min="13062" max="13064" width="7.88671875" style="133" customWidth="1"/>
    <col min="13065" max="13312" width="8.88671875" style="133"/>
    <col min="13313" max="13313" width="8" style="133" customWidth="1"/>
    <col min="13314" max="13314" width="8.33203125" style="133" customWidth="1"/>
    <col min="13315" max="13315" width="18.88671875" style="133" customWidth="1"/>
    <col min="13316" max="13316" width="8.88671875" style="133"/>
    <col min="13317" max="13317" width="8.109375" style="133" customWidth="1"/>
    <col min="13318" max="13320" width="7.88671875" style="133" customWidth="1"/>
    <col min="13321" max="13568" width="8.88671875" style="133"/>
    <col min="13569" max="13569" width="8" style="133" customWidth="1"/>
    <col min="13570" max="13570" width="8.33203125" style="133" customWidth="1"/>
    <col min="13571" max="13571" width="18.88671875" style="133" customWidth="1"/>
    <col min="13572" max="13572" width="8.88671875" style="133"/>
    <col min="13573" max="13573" width="8.109375" style="133" customWidth="1"/>
    <col min="13574" max="13576" width="7.88671875" style="133" customWidth="1"/>
    <col min="13577" max="13824" width="8.88671875" style="133"/>
    <col min="13825" max="13825" width="8" style="133" customWidth="1"/>
    <col min="13826" max="13826" width="8.33203125" style="133" customWidth="1"/>
    <col min="13827" max="13827" width="18.88671875" style="133" customWidth="1"/>
    <col min="13828" max="13828" width="8.88671875" style="133"/>
    <col min="13829" max="13829" width="8.109375" style="133" customWidth="1"/>
    <col min="13830" max="13832" width="7.88671875" style="133" customWidth="1"/>
    <col min="13833" max="14080" width="8.88671875" style="133"/>
    <col min="14081" max="14081" width="8" style="133" customWidth="1"/>
    <col min="14082" max="14082" width="8.33203125" style="133" customWidth="1"/>
    <col min="14083" max="14083" width="18.88671875" style="133" customWidth="1"/>
    <col min="14084" max="14084" width="8.88671875" style="133"/>
    <col min="14085" max="14085" width="8.109375" style="133" customWidth="1"/>
    <col min="14086" max="14088" width="7.88671875" style="133" customWidth="1"/>
    <col min="14089" max="14336" width="8.88671875" style="133"/>
    <col min="14337" max="14337" width="8" style="133" customWidth="1"/>
    <col min="14338" max="14338" width="8.33203125" style="133" customWidth="1"/>
    <col min="14339" max="14339" width="18.88671875" style="133" customWidth="1"/>
    <col min="14340" max="14340" width="8.88671875" style="133"/>
    <col min="14341" max="14341" width="8.109375" style="133" customWidth="1"/>
    <col min="14342" max="14344" width="7.88671875" style="133" customWidth="1"/>
    <col min="14345" max="14592" width="8.88671875" style="133"/>
    <col min="14593" max="14593" width="8" style="133" customWidth="1"/>
    <col min="14594" max="14594" width="8.33203125" style="133" customWidth="1"/>
    <col min="14595" max="14595" width="18.88671875" style="133" customWidth="1"/>
    <col min="14596" max="14596" width="8.88671875" style="133"/>
    <col min="14597" max="14597" width="8.109375" style="133" customWidth="1"/>
    <col min="14598" max="14600" width="7.88671875" style="133" customWidth="1"/>
    <col min="14601" max="14848" width="8.88671875" style="133"/>
    <col min="14849" max="14849" width="8" style="133" customWidth="1"/>
    <col min="14850" max="14850" width="8.33203125" style="133" customWidth="1"/>
    <col min="14851" max="14851" width="18.88671875" style="133" customWidth="1"/>
    <col min="14852" max="14852" width="8.88671875" style="133"/>
    <col min="14853" max="14853" width="8.109375" style="133" customWidth="1"/>
    <col min="14854" max="14856" width="7.88671875" style="133" customWidth="1"/>
    <col min="14857" max="15104" width="8.88671875" style="133"/>
    <col min="15105" max="15105" width="8" style="133" customWidth="1"/>
    <col min="15106" max="15106" width="8.33203125" style="133" customWidth="1"/>
    <col min="15107" max="15107" width="18.88671875" style="133" customWidth="1"/>
    <col min="15108" max="15108" width="8.88671875" style="133"/>
    <col min="15109" max="15109" width="8.109375" style="133" customWidth="1"/>
    <col min="15110" max="15112" width="7.88671875" style="133" customWidth="1"/>
    <col min="15113" max="15360" width="8.88671875" style="133"/>
    <col min="15361" max="15361" width="8" style="133" customWidth="1"/>
    <col min="15362" max="15362" width="8.33203125" style="133" customWidth="1"/>
    <col min="15363" max="15363" width="18.88671875" style="133" customWidth="1"/>
    <col min="15364" max="15364" width="8.88671875" style="133"/>
    <col min="15365" max="15365" width="8.109375" style="133" customWidth="1"/>
    <col min="15366" max="15368" width="7.88671875" style="133" customWidth="1"/>
    <col min="15369" max="15616" width="8.88671875" style="133"/>
    <col min="15617" max="15617" width="8" style="133" customWidth="1"/>
    <col min="15618" max="15618" width="8.33203125" style="133" customWidth="1"/>
    <col min="15619" max="15619" width="18.88671875" style="133" customWidth="1"/>
    <col min="15620" max="15620" width="8.88671875" style="133"/>
    <col min="15621" max="15621" width="8.109375" style="133" customWidth="1"/>
    <col min="15622" max="15624" width="7.88671875" style="133" customWidth="1"/>
    <col min="15625" max="15872" width="8.88671875" style="133"/>
    <col min="15873" max="15873" width="8" style="133" customWidth="1"/>
    <col min="15874" max="15874" width="8.33203125" style="133" customWidth="1"/>
    <col min="15875" max="15875" width="18.88671875" style="133" customWidth="1"/>
    <col min="15876" max="15876" width="8.88671875" style="133"/>
    <col min="15877" max="15877" width="8.109375" style="133" customWidth="1"/>
    <col min="15878" max="15880" width="7.88671875" style="133" customWidth="1"/>
    <col min="15881" max="16128" width="8.88671875" style="133"/>
    <col min="16129" max="16129" width="8" style="133" customWidth="1"/>
    <col min="16130" max="16130" width="8.33203125" style="133" customWidth="1"/>
    <col min="16131" max="16131" width="18.88671875" style="133" customWidth="1"/>
    <col min="16132" max="16132" width="8.88671875" style="133"/>
    <col min="16133" max="16133" width="8.109375" style="133" customWidth="1"/>
    <col min="16134" max="16136" width="7.88671875" style="133" customWidth="1"/>
    <col min="16137" max="16384" width="8.88671875" style="133"/>
  </cols>
  <sheetData>
    <row r="1" spans="1:10" ht="15.75" x14ac:dyDescent="0.25">
      <c r="A1" s="26" t="s">
        <v>830</v>
      </c>
    </row>
    <row r="2" spans="1:10" ht="15.75" x14ac:dyDescent="0.25">
      <c r="B2" s="252"/>
      <c r="E2" s="575" t="s">
        <v>737</v>
      </c>
      <c r="F2" s="575"/>
      <c r="G2" s="575"/>
      <c r="H2" s="575"/>
      <c r="I2" s="575"/>
      <c r="J2" s="575"/>
    </row>
    <row r="3" spans="1:10" ht="38.25" x14ac:dyDescent="0.2">
      <c r="A3" s="67" t="s">
        <v>738</v>
      </c>
      <c r="B3" s="67" t="s">
        <v>760</v>
      </c>
      <c r="C3" s="67" t="s">
        <v>2</v>
      </c>
      <c r="D3" s="67" t="s">
        <v>3</v>
      </c>
      <c r="E3" s="259" t="s">
        <v>435</v>
      </c>
      <c r="F3" s="259" t="s">
        <v>436</v>
      </c>
      <c r="G3" s="259" t="s">
        <v>437</v>
      </c>
      <c r="H3" s="259" t="s">
        <v>438</v>
      </c>
      <c r="I3" s="259" t="s">
        <v>439</v>
      </c>
      <c r="J3" s="259" t="s">
        <v>440</v>
      </c>
    </row>
    <row r="4" spans="1:10" s="134" customFormat="1" ht="12.75" customHeight="1" x14ac:dyDescent="0.2">
      <c r="A4" s="1" t="s">
        <v>4</v>
      </c>
      <c r="B4" s="3" t="s">
        <v>5</v>
      </c>
      <c r="C4" s="18" t="s">
        <v>6</v>
      </c>
      <c r="D4" s="261">
        <f>J4</f>
        <v>0.18</v>
      </c>
      <c r="E4" s="261">
        <v>0.11</v>
      </c>
      <c r="F4" s="261">
        <v>0.09</v>
      </c>
      <c r="G4" s="261">
        <v>0.16</v>
      </c>
      <c r="H4" s="261">
        <v>0.14000000000000001</v>
      </c>
      <c r="I4" s="261">
        <v>0.17</v>
      </c>
      <c r="J4" s="261">
        <v>0.18</v>
      </c>
    </row>
    <row r="5" spans="1:10" s="134" customFormat="1" ht="12.75" customHeight="1" x14ac:dyDescent="0.2">
      <c r="A5" s="1" t="s">
        <v>7</v>
      </c>
      <c r="B5" s="3" t="s">
        <v>8</v>
      </c>
      <c r="C5" s="4" t="s">
        <v>9</v>
      </c>
      <c r="D5" s="261">
        <f t="shared" ref="D5:D68" si="0">J5</f>
        <v>0.2</v>
      </c>
      <c r="E5" s="261">
        <v>0.12</v>
      </c>
      <c r="F5" s="261">
        <v>0.13</v>
      </c>
      <c r="G5" s="261">
        <v>0.16</v>
      </c>
      <c r="H5" s="261">
        <v>0.17</v>
      </c>
      <c r="I5" s="261">
        <v>0.19</v>
      </c>
      <c r="J5" s="261">
        <v>0.2</v>
      </c>
    </row>
    <row r="6" spans="1:10" s="134" customFormat="1" ht="12.75" customHeight="1" x14ac:dyDescent="0.2">
      <c r="A6" s="1" t="s">
        <v>10</v>
      </c>
      <c r="B6" s="3" t="s">
        <v>11</v>
      </c>
      <c r="C6" s="4" t="s">
        <v>12</v>
      </c>
      <c r="D6" s="261">
        <f t="shared" si="0"/>
        <v>0.16</v>
      </c>
      <c r="E6" s="261">
        <v>0.08</v>
      </c>
      <c r="F6" s="261">
        <v>0.12</v>
      </c>
      <c r="G6" s="261">
        <v>0.14000000000000001</v>
      </c>
      <c r="H6" s="261">
        <v>0.14000000000000001</v>
      </c>
      <c r="I6" s="261">
        <v>0.17</v>
      </c>
      <c r="J6" s="261">
        <v>0.16</v>
      </c>
    </row>
    <row r="7" spans="1:10" s="134" customFormat="1" ht="12.75" customHeight="1" x14ac:dyDescent="0.2">
      <c r="A7" s="1" t="s">
        <v>13</v>
      </c>
      <c r="B7" s="3" t="s">
        <v>14</v>
      </c>
      <c r="C7" s="4" t="s">
        <v>15</v>
      </c>
      <c r="D7" s="261">
        <f t="shared" si="0"/>
        <v>0.16</v>
      </c>
      <c r="E7" s="261">
        <v>0.11</v>
      </c>
      <c r="F7" s="261">
        <v>0.1</v>
      </c>
      <c r="G7" s="261">
        <v>0.11</v>
      </c>
      <c r="H7" s="261">
        <v>0.12</v>
      </c>
      <c r="I7" s="261">
        <v>0.11</v>
      </c>
      <c r="J7" s="261">
        <v>0.16</v>
      </c>
    </row>
    <row r="8" spans="1:10" s="134" customFormat="1" ht="12.75" customHeight="1" x14ac:dyDescent="0.2">
      <c r="A8" s="1" t="s">
        <v>16</v>
      </c>
      <c r="B8" s="3" t="s">
        <v>17</v>
      </c>
      <c r="C8" s="4" t="s">
        <v>18</v>
      </c>
      <c r="D8" s="261">
        <f t="shared" si="0"/>
        <v>0.11</v>
      </c>
      <c r="E8" s="261">
        <v>0.08</v>
      </c>
      <c r="F8" s="261">
        <v>0.09</v>
      </c>
      <c r="G8" s="261">
        <v>0.08</v>
      </c>
      <c r="H8" s="261">
        <v>0.16</v>
      </c>
      <c r="I8" s="261">
        <v>0.17</v>
      </c>
      <c r="J8" s="261">
        <v>0.11</v>
      </c>
    </row>
    <row r="9" spans="1:10" s="134" customFormat="1" ht="12.75" customHeight="1" x14ac:dyDescent="0.2">
      <c r="A9" s="1" t="s">
        <v>19</v>
      </c>
      <c r="B9" s="3" t="s">
        <v>20</v>
      </c>
      <c r="C9" s="4" t="s">
        <v>21</v>
      </c>
      <c r="D9" s="261">
        <f t="shared" si="0"/>
        <v>0.16</v>
      </c>
      <c r="E9" s="261">
        <v>0.08</v>
      </c>
      <c r="F9" s="261">
        <v>0.09</v>
      </c>
      <c r="G9" s="261">
        <v>0.11</v>
      </c>
      <c r="H9" s="261">
        <v>0.11</v>
      </c>
      <c r="I9" s="261">
        <v>0.13</v>
      </c>
      <c r="J9" s="261">
        <v>0.16</v>
      </c>
    </row>
    <row r="10" spans="1:10" s="134" customFormat="1" ht="12.75" customHeight="1" x14ac:dyDescent="0.2">
      <c r="A10" s="1" t="s">
        <v>22</v>
      </c>
      <c r="B10" s="3" t="s">
        <v>23</v>
      </c>
      <c r="C10" s="4" t="s">
        <v>24</v>
      </c>
      <c r="D10" s="261">
        <f t="shared" si="0"/>
        <v>0.13</v>
      </c>
      <c r="E10" s="261">
        <v>0.09</v>
      </c>
      <c r="F10" s="261">
        <v>0.12</v>
      </c>
      <c r="G10" s="261">
        <v>0.08</v>
      </c>
      <c r="H10" s="261">
        <v>0.15</v>
      </c>
      <c r="I10" s="261">
        <v>0.12</v>
      </c>
      <c r="J10" s="261">
        <v>0.13</v>
      </c>
    </row>
    <row r="11" spans="1:10" s="134" customFormat="1" ht="12.75" customHeight="1" x14ac:dyDescent="0.2">
      <c r="A11" s="1" t="s">
        <v>25</v>
      </c>
      <c r="B11" s="3" t="s">
        <v>26</v>
      </c>
      <c r="C11" s="4" t="s">
        <v>27</v>
      </c>
      <c r="D11" s="261">
        <f t="shared" si="0"/>
        <v>0.28000000000000003</v>
      </c>
      <c r="E11" s="261">
        <v>0.14000000000000001</v>
      </c>
      <c r="F11" s="261">
        <v>0.17</v>
      </c>
      <c r="G11" s="261">
        <v>0.22</v>
      </c>
      <c r="H11" s="261">
        <v>0.25</v>
      </c>
      <c r="I11" s="261">
        <v>0.28000000000000003</v>
      </c>
      <c r="J11" s="261">
        <v>0.28000000000000003</v>
      </c>
    </row>
    <row r="12" spans="1:10" s="134" customFormat="1" ht="12.75" customHeight="1" x14ac:dyDescent="0.2">
      <c r="A12" s="1" t="s">
        <v>28</v>
      </c>
      <c r="B12" s="3" t="s">
        <v>29</v>
      </c>
      <c r="C12" s="4" t="s">
        <v>30</v>
      </c>
      <c r="D12" s="261">
        <f t="shared" si="0"/>
        <v>0.15</v>
      </c>
      <c r="E12" s="261">
        <v>0.12</v>
      </c>
      <c r="F12" s="261">
        <v>0.09</v>
      </c>
      <c r="G12" s="261">
        <v>0.16</v>
      </c>
      <c r="H12" s="261">
        <v>0.16</v>
      </c>
      <c r="I12" s="261">
        <v>0.14000000000000001</v>
      </c>
      <c r="J12" s="261">
        <v>0.15</v>
      </c>
    </row>
    <row r="13" spans="1:10" s="134" customFormat="1" ht="12.75" customHeight="1" x14ac:dyDescent="0.2">
      <c r="A13" s="1" t="s">
        <v>31</v>
      </c>
      <c r="B13" s="3" t="s">
        <v>32</v>
      </c>
      <c r="C13" s="4" t="s">
        <v>33</v>
      </c>
      <c r="D13" s="261">
        <f t="shared" si="0"/>
        <v>0.09</v>
      </c>
      <c r="E13" s="261">
        <v>0.06</v>
      </c>
      <c r="F13" s="261">
        <v>0.06</v>
      </c>
      <c r="G13" s="261">
        <v>0.06</v>
      </c>
      <c r="H13" s="261">
        <v>0.09</v>
      </c>
      <c r="I13" s="261">
        <v>0.1</v>
      </c>
      <c r="J13" s="261">
        <v>0.09</v>
      </c>
    </row>
    <row r="14" spans="1:10" s="134" customFormat="1" ht="12.75" customHeight="1" x14ac:dyDescent="0.2">
      <c r="A14" s="1" t="s">
        <v>34</v>
      </c>
      <c r="B14" s="3" t="s">
        <v>35</v>
      </c>
      <c r="C14" s="4" t="s">
        <v>36</v>
      </c>
      <c r="D14" s="261">
        <f t="shared" si="0"/>
        <v>0.12</v>
      </c>
      <c r="E14" s="261">
        <v>0.12</v>
      </c>
      <c r="F14" s="261">
        <v>0.12</v>
      </c>
      <c r="G14" s="261">
        <v>0.11</v>
      </c>
      <c r="H14" s="261">
        <v>0.14000000000000001</v>
      </c>
      <c r="I14" s="261">
        <v>0.17</v>
      </c>
      <c r="J14" s="261">
        <v>0.12</v>
      </c>
    </row>
    <row r="15" spans="1:10" s="134" customFormat="1" ht="12.75" customHeight="1" x14ac:dyDescent="0.2">
      <c r="A15" s="1" t="s">
        <v>37</v>
      </c>
      <c r="B15" s="3" t="s">
        <v>38</v>
      </c>
      <c r="C15" s="4" t="s">
        <v>39</v>
      </c>
      <c r="D15" s="261">
        <f t="shared" si="0"/>
        <v>0.08</v>
      </c>
      <c r="E15" s="261">
        <v>0.12</v>
      </c>
      <c r="F15" s="261">
        <v>0.06</v>
      </c>
      <c r="G15" s="261">
        <v>0.08</v>
      </c>
      <c r="H15" s="261">
        <v>0.08</v>
      </c>
      <c r="I15" s="261">
        <v>0.1</v>
      </c>
      <c r="J15" s="261">
        <v>0.08</v>
      </c>
    </row>
    <row r="16" spans="1:10" s="134" customFormat="1" ht="12.75" customHeight="1" x14ac:dyDescent="0.2">
      <c r="A16" s="1" t="s">
        <v>40</v>
      </c>
      <c r="B16" s="3" t="s">
        <v>41</v>
      </c>
      <c r="C16" s="4" t="s">
        <v>42</v>
      </c>
      <c r="D16" s="261">
        <f t="shared" si="0"/>
        <v>0.13</v>
      </c>
      <c r="E16" s="261">
        <v>0.06</v>
      </c>
      <c r="F16" s="261">
        <v>0.09</v>
      </c>
      <c r="G16" s="261">
        <v>0.11</v>
      </c>
      <c r="H16" s="261">
        <v>7.0000000000000007E-2</v>
      </c>
      <c r="I16" s="261">
        <v>0.1</v>
      </c>
      <c r="J16" s="261">
        <v>0.13</v>
      </c>
    </row>
    <row r="17" spans="1:10" s="134" customFormat="1" ht="12.75" customHeight="1" x14ac:dyDescent="0.2">
      <c r="A17" s="1" t="s">
        <v>43</v>
      </c>
      <c r="B17" s="3" t="s">
        <v>44</v>
      </c>
      <c r="C17" s="4" t="s">
        <v>45</v>
      </c>
      <c r="D17" s="261">
        <f t="shared" si="0"/>
        <v>0.16</v>
      </c>
      <c r="E17" s="261">
        <v>0.08</v>
      </c>
      <c r="F17" s="261">
        <v>0.11</v>
      </c>
      <c r="G17" s="261">
        <v>0.15</v>
      </c>
      <c r="H17" s="261">
        <v>0.1</v>
      </c>
      <c r="I17" s="261">
        <v>0.14000000000000001</v>
      </c>
      <c r="J17" s="261">
        <v>0.16</v>
      </c>
    </row>
    <row r="18" spans="1:10" s="134" customFormat="1" ht="12.75" customHeight="1" x14ac:dyDescent="0.2">
      <c r="A18" s="1" t="s">
        <v>46</v>
      </c>
      <c r="B18" s="3" t="s">
        <v>47</v>
      </c>
      <c r="C18" s="4" t="s">
        <v>48</v>
      </c>
      <c r="D18" s="261">
        <f t="shared" si="0"/>
        <v>0.14000000000000001</v>
      </c>
      <c r="E18" s="261">
        <v>0.14000000000000001</v>
      </c>
      <c r="F18" s="261">
        <v>0.13</v>
      </c>
      <c r="G18" s="261">
        <v>0.19</v>
      </c>
      <c r="H18" s="261">
        <v>0.12</v>
      </c>
      <c r="I18" s="261">
        <v>0.16</v>
      </c>
      <c r="J18" s="261">
        <v>0.14000000000000001</v>
      </c>
    </row>
    <row r="19" spans="1:10" s="134" customFormat="1" ht="12.75" customHeight="1" x14ac:dyDescent="0.2">
      <c r="A19" s="1" t="s">
        <v>49</v>
      </c>
      <c r="B19" s="3" t="s">
        <v>50</v>
      </c>
      <c r="C19" s="4" t="s">
        <v>51</v>
      </c>
      <c r="D19" s="261">
        <f t="shared" si="0"/>
        <v>0.28999999999999998</v>
      </c>
      <c r="E19" s="261">
        <v>0.17</v>
      </c>
      <c r="F19" s="261">
        <v>0.22</v>
      </c>
      <c r="G19" s="261">
        <v>0.26</v>
      </c>
      <c r="H19" s="261">
        <v>0.24</v>
      </c>
      <c r="I19" s="261">
        <v>0.26</v>
      </c>
      <c r="J19" s="261">
        <v>0.28999999999999998</v>
      </c>
    </row>
    <row r="20" spans="1:10" s="134" customFormat="1" ht="12.75" customHeight="1" x14ac:dyDescent="0.2">
      <c r="A20" s="1" t="s">
        <v>52</v>
      </c>
      <c r="B20" s="3" t="s">
        <v>53</v>
      </c>
      <c r="C20" s="4" t="s">
        <v>54</v>
      </c>
      <c r="D20" s="261">
        <f t="shared" si="0"/>
        <v>0.31</v>
      </c>
      <c r="E20" s="261">
        <v>0.09</v>
      </c>
      <c r="F20" s="261">
        <v>0.09</v>
      </c>
      <c r="G20" s="261" t="s">
        <v>453</v>
      </c>
      <c r="H20" s="261" t="s">
        <v>453</v>
      </c>
      <c r="I20" s="261">
        <v>0.14000000000000001</v>
      </c>
      <c r="J20" s="261">
        <v>0.31</v>
      </c>
    </row>
    <row r="21" spans="1:10" s="134" customFormat="1" ht="12.75" customHeight="1" x14ac:dyDescent="0.2">
      <c r="A21" s="1" t="s">
        <v>55</v>
      </c>
      <c r="B21" s="3" t="s">
        <v>56</v>
      </c>
      <c r="C21" s="4" t="s">
        <v>57</v>
      </c>
      <c r="D21" s="261">
        <f t="shared" si="0"/>
        <v>0.14000000000000001</v>
      </c>
      <c r="E21" s="261">
        <v>0.06</v>
      </c>
      <c r="F21" s="261">
        <v>0.09</v>
      </c>
      <c r="G21" s="261">
        <v>0.11</v>
      </c>
      <c r="H21" s="261">
        <v>0.13</v>
      </c>
      <c r="I21" s="261">
        <v>0.13</v>
      </c>
      <c r="J21" s="261">
        <v>0.14000000000000001</v>
      </c>
    </row>
    <row r="22" spans="1:10" s="134" customFormat="1" ht="12.75" customHeight="1" x14ac:dyDescent="0.2">
      <c r="A22" s="1" t="s">
        <v>447</v>
      </c>
      <c r="B22" s="3" t="s">
        <v>448</v>
      </c>
      <c r="C22" s="18" t="s">
        <v>449</v>
      </c>
      <c r="D22" s="261">
        <f t="shared" si="0"/>
        <v>0.1</v>
      </c>
      <c r="E22" s="261">
        <v>0.1</v>
      </c>
      <c r="F22" s="261">
        <v>0.06</v>
      </c>
      <c r="G22" s="261">
        <v>0.09</v>
      </c>
      <c r="H22" s="261">
        <v>7.0000000000000007E-2</v>
      </c>
      <c r="I22" s="261">
        <v>0.13</v>
      </c>
      <c r="J22" s="261">
        <v>0.1</v>
      </c>
    </row>
    <row r="23" spans="1:10" s="134" customFormat="1" ht="12.75" customHeight="1" x14ac:dyDescent="0.2">
      <c r="A23" s="1" t="s">
        <v>58</v>
      </c>
      <c r="B23" s="3" t="s">
        <v>59</v>
      </c>
      <c r="C23" s="4" t="s">
        <v>60</v>
      </c>
      <c r="D23" s="261">
        <f t="shared" si="0"/>
        <v>0.13</v>
      </c>
      <c r="E23" s="261">
        <v>0.1</v>
      </c>
      <c r="F23" s="261">
        <v>0.11</v>
      </c>
      <c r="G23" s="261">
        <v>0.11</v>
      </c>
      <c r="H23" s="261">
        <v>0.13</v>
      </c>
      <c r="I23" s="261">
        <v>0.16</v>
      </c>
      <c r="J23" s="261">
        <v>0.13</v>
      </c>
    </row>
    <row r="24" spans="1:10" s="134" customFormat="1" ht="12.75" customHeight="1" x14ac:dyDescent="0.2">
      <c r="A24" s="1" t="s">
        <v>61</v>
      </c>
      <c r="B24" s="3" t="s">
        <v>62</v>
      </c>
      <c r="C24" s="4" t="s">
        <v>63</v>
      </c>
      <c r="D24" s="261">
        <f t="shared" si="0"/>
        <v>0.13</v>
      </c>
      <c r="E24" s="261">
        <v>0.08</v>
      </c>
      <c r="F24" s="261">
        <v>0.09</v>
      </c>
      <c r="G24" s="261">
        <v>0.11</v>
      </c>
      <c r="H24" s="261">
        <v>0.12</v>
      </c>
      <c r="I24" s="261">
        <v>0.13</v>
      </c>
      <c r="J24" s="261">
        <v>0.13</v>
      </c>
    </row>
    <row r="25" spans="1:10" s="134" customFormat="1" ht="12.75" customHeight="1" x14ac:dyDescent="0.2">
      <c r="A25" s="1" t="s">
        <v>64</v>
      </c>
      <c r="B25" s="3" t="s">
        <v>65</v>
      </c>
      <c r="C25" s="4" t="s">
        <v>66</v>
      </c>
      <c r="D25" s="261">
        <f t="shared" si="0"/>
        <v>0.1</v>
      </c>
      <c r="E25" s="261">
        <v>0.11</v>
      </c>
      <c r="F25" s="261">
        <v>0.13</v>
      </c>
      <c r="G25" s="261">
        <v>0.1</v>
      </c>
      <c r="H25" s="261">
        <v>0.11</v>
      </c>
      <c r="I25" s="261">
        <v>0.1</v>
      </c>
      <c r="J25" s="261">
        <v>0.1</v>
      </c>
    </row>
    <row r="26" spans="1:10" s="134" customFormat="1" ht="12.75" customHeight="1" x14ac:dyDescent="0.2">
      <c r="A26" s="1" t="s">
        <v>67</v>
      </c>
      <c r="B26" s="3" t="s">
        <v>68</v>
      </c>
      <c r="C26" s="4" t="s">
        <v>69</v>
      </c>
      <c r="D26" s="261">
        <f t="shared" si="0"/>
        <v>0.11</v>
      </c>
      <c r="E26" s="261">
        <v>0.08</v>
      </c>
      <c r="F26" s="261">
        <v>0.05</v>
      </c>
      <c r="G26" s="261">
        <v>7.0000000000000007E-2</v>
      </c>
      <c r="H26" s="261">
        <v>0.09</v>
      </c>
      <c r="I26" s="261">
        <v>0.09</v>
      </c>
      <c r="J26" s="261">
        <v>0.11</v>
      </c>
    </row>
    <row r="27" spans="1:10" s="134" customFormat="1" ht="12.75" customHeight="1" x14ac:dyDescent="0.2">
      <c r="A27" s="1" t="s">
        <v>70</v>
      </c>
      <c r="B27" s="3" t="s">
        <v>71</v>
      </c>
      <c r="C27" s="4" t="s">
        <v>72</v>
      </c>
      <c r="D27" s="261">
        <f t="shared" si="0"/>
        <v>0.09</v>
      </c>
      <c r="E27" s="261">
        <v>0.08</v>
      </c>
      <c r="F27" s="261">
        <v>7.0000000000000007E-2</v>
      </c>
      <c r="G27" s="261">
        <v>0.11</v>
      </c>
      <c r="H27" s="261">
        <v>0.12</v>
      </c>
      <c r="I27" s="261">
        <v>0.16</v>
      </c>
      <c r="J27" s="261">
        <v>0.09</v>
      </c>
    </row>
    <row r="28" spans="1:10" s="134" customFormat="1" ht="12.75" customHeight="1" x14ac:dyDescent="0.2">
      <c r="A28" s="1" t="s">
        <v>73</v>
      </c>
      <c r="B28" s="3" t="s">
        <v>74</v>
      </c>
      <c r="C28" s="4" t="s">
        <v>75</v>
      </c>
      <c r="D28" s="261">
        <f t="shared" si="0"/>
        <v>0.1</v>
      </c>
      <c r="E28" s="261">
        <v>0.08</v>
      </c>
      <c r="F28" s="261">
        <v>0.1</v>
      </c>
      <c r="G28" s="261">
        <v>0.1</v>
      </c>
      <c r="H28" s="261">
        <v>0.13</v>
      </c>
      <c r="I28" s="261">
        <v>0.1</v>
      </c>
      <c r="J28" s="261">
        <v>0.1</v>
      </c>
    </row>
    <row r="29" spans="1:10" s="134" customFormat="1" ht="12.75" customHeight="1" x14ac:dyDescent="0.2">
      <c r="A29" s="1" t="s">
        <v>76</v>
      </c>
      <c r="B29" s="3" t="s">
        <v>77</v>
      </c>
      <c r="C29" s="4" t="s">
        <v>78</v>
      </c>
      <c r="D29" s="261">
        <f t="shared" si="0"/>
        <v>0.14000000000000001</v>
      </c>
      <c r="E29" s="261">
        <v>7.0000000000000007E-2</v>
      </c>
      <c r="F29" s="261">
        <v>0.06</v>
      </c>
      <c r="G29" s="261">
        <v>0.11</v>
      </c>
      <c r="H29" s="261">
        <v>0.08</v>
      </c>
      <c r="I29" s="261">
        <v>0.13</v>
      </c>
      <c r="J29" s="261">
        <v>0.14000000000000001</v>
      </c>
    </row>
    <row r="30" spans="1:10" s="134" customFormat="1" ht="12.75" customHeight="1" x14ac:dyDescent="0.2">
      <c r="A30" s="1" t="s">
        <v>79</v>
      </c>
      <c r="B30" s="3" t="s">
        <v>80</v>
      </c>
      <c r="C30" s="4" t="s">
        <v>81</v>
      </c>
      <c r="D30" s="261">
        <f t="shared" si="0"/>
        <v>0.15</v>
      </c>
      <c r="E30" s="261">
        <v>0.11</v>
      </c>
      <c r="F30" s="261">
        <v>0.12</v>
      </c>
      <c r="G30" s="261">
        <v>7.0000000000000007E-2</v>
      </c>
      <c r="H30" s="261">
        <v>0.09</v>
      </c>
      <c r="I30" s="261">
        <v>0.14000000000000001</v>
      </c>
      <c r="J30" s="261">
        <v>0.15</v>
      </c>
    </row>
    <row r="31" spans="1:10" s="134" customFormat="1" ht="12.75" customHeight="1" x14ac:dyDescent="0.2">
      <c r="A31" s="1" t="s">
        <v>82</v>
      </c>
      <c r="B31" s="3" t="s">
        <v>83</v>
      </c>
      <c r="C31" s="4" t="s">
        <v>84</v>
      </c>
      <c r="D31" s="261">
        <f t="shared" si="0"/>
        <v>0.15</v>
      </c>
      <c r="E31" s="261">
        <v>0.12</v>
      </c>
      <c r="F31" s="261">
        <v>0.09</v>
      </c>
      <c r="G31" s="261">
        <v>0.11</v>
      </c>
      <c r="H31" s="261">
        <v>0.11</v>
      </c>
      <c r="I31" s="261">
        <v>0.09</v>
      </c>
      <c r="J31" s="261">
        <v>0.15</v>
      </c>
    </row>
    <row r="32" spans="1:10" s="134" customFormat="1" ht="12.75" customHeight="1" x14ac:dyDescent="0.2">
      <c r="A32" s="1" t="s">
        <v>85</v>
      </c>
      <c r="B32" s="3" t="s">
        <v>86</v>
      </c>
      <c r="C32" s="4" t="s">
        <v>87</v>
      </c>
      <c r="D32" s="261">
        <f t="shared" si="0"/>
        <v>0.2</v>
      </c>
      <c r="E32" s="261">
        <v>0.1</v>
      </c>
      <c r="F32" s="261">
        <v>0.12</v>
      </c>
      <c r="G32" s="261">
        <v>0.16</v>
      </c>
      <c r="H32" s="261">
        <v>0.13</v>
      </c>
      <c r="I32" s="261">
        <v>0.13</v>
      </c>
      <c r="J32" s="261">
        <v>0.2</v>
      </c>
    </row>
    <row r="33" spans="1:10" s="134" customFormat="1" ht="12.75" customHeight="1" x14ac:dyDescent="0.2">
      <c r="A33" s="1" t="s">
        <v>88</v>
      </c>
      <c r="B33" s="3" t="s">
        <v>89</v>
      </c>
      <c r="C33" s="4" t="s">
        <v>90</v>
      </c>
      <c r="D33" s="261">
        <f t="shared" si="0"/>
        <v>0.11</v>
      </c>
      <c r="E33" s="261">
        <v>0.04</v>
      </c>
      <c r="F33" s="261">
        <v>0.08</v>
      </c>
      <c r="G33" s="261">
        <v>0.09</v>
      </c>
      <c r="H33" s="261">
        <v>0.03</v>
      </c>
      <c r="I33" s="261">
        <v>0.12</v>
      </c>
      <c r="J33" s="261">
        <v>0.11</v>
      </c>
    </row>
    <row r="34" spans="1:10" s="134" customFormat="1" ht="12.75" customHeight="1" x14ac:dyDescent="0.2">
      <c r="A34" s="1" t="s">
        <v>91</v>
      </c>
      <c r="B34" s="3" t="s">
        <v>92</v>
      </c>
      <c r="C34" s="4" t="s">
        <v>93</v>
      </c>
      <c r="D34" s="261">
        <f t="shared" si="0"/>
        <v>0.19</v>
      </c>
      <c r="E34" s="261">
        <v>0.11</v>
      </c>
      <c r="F34" s="261">
        <v>0.13</v>
      </c>
      <c r="G34" s="261">
        <v>0.16</v>
      </c>
      <c r="H34" s="261">
        <v>0.16</v>
      </c>
      <c r="I34" s="261">
        <v>0.15</v>
      </c>
      <c r="J34" s="261">
        <v>0.19</v>
      </c>
    </row>
    <row r="35" spans="1:10" s="134" customFormat="1" ht="12.75" customHeight="1" x14ac:dyDescent="0.2">
      <c r="A35" s="1" t="s">
        <v>94</v>
      </c>
      <c r="B35" s="3" t="s">
        <v>95</v>
      </c>
      <c r="C35" s="4" t="s">
        <v>96</v>
      </c>
      <c r="D35" s="261">
        <f t="shared" si="0"/>
        <v>0.31</v>
      </c>
      <c r="E35" s="261">
        <v>0.21</v>
      </c>
      <c r="F35" s="261">
        <v>0.25</v>
      </c>
      <c r="G35" s="261">
        <v>0.27</v>
      </c>
      <c r="H35" s="261">
        <v>0.28999999999999998</v>
      </c>
      <c r="I35" s="261">
        <v>0.33</v>
      </c>
      <c r="J35" s="261">
        <v>0.31</v>
      </c>
    </row>
    <row r="36" spans="1:10" s="134" customFormat="1" ht="12.75" customHeight="1" x14ac:dyDescent="0.2">
      <c r="A36" s="1" t="s">
        <v>97</v>
      </c>
      <c r="B36" s="3" t="s">
        <v>98</v>
      </c>
      <c r="C36" s="4" t="s">
        <v>99</v>
      </c>
      <c r="D36" s="261">
        <f t="shared" si="0"/>
        <v>0.13</v>
      </c>
      <c r="E36" s="261">
        <v>0.11</v>
      </c>
      <c r="F36" s="261">
        <v>0.09</v>
      </c>
      <c r="G36" s="261">
        <v>0.11</v>
      </c>
      <c r="H36" s="261">
        <v>0.11</v>
      </c>
      <c r="I36" s="261">
        <v>0.17</v>
      </c>
      <c r="J36" s="261">
        <v>0.13</v>
      </c>
    </row>
    <row r="37" spans="1:10" s="134" customFormat="1" ht="12.75" customHeight="1" x14ac:dyDescent="0.2">
      <c r="A37" s="1" t="s">
        <v>100</v>
      </c>
      <c r="B37" s="3" t="s">
        <v>101</v>
      </c>
      <c r="C37" s="4" t="s">
        <v>102</v>
      </c>
      <c r="D37" s="261">
        <f t="shared" si="0"/>
        <v>0.12</v>
      </c>
      <c r="E37" s="261">
        <v>0.08</v>
      </c>
      <c r="F37" s="261">
        <v>0.06</v>
      </c>
      <c r="G37" s="261">
        <v>7.0000000000000007E-2</v>
      </c>
      <c r="H37" s="261">
        <v>0.11</v>
      </c>
      <c r="I37" s="261">
        <v>0.05</v>
      </c>
      <c r="J37" s="261">
        <v>0.12</v>
      </c>
    </row>
    <row r="38" spans="1:10" s="134" customFormat="1" ht="12.75" customHeight="1" x14ac:dyDescent="0.2">
      <c r="A38" s="1" t="s">
        <v>103</v>
      </c>
      <c r="B38" s="3" t="s">
        <v>104</v>
      </c>
      <c r="C38" s="4" t="s">
        <v>105</v>
      </c>
      <c r="D38" s="261">
        <f t="shared" si="0"/>
        <v>0.11</v>
      </c>
      <c r="E38" s="261">
        <v>0.11</v>
      </c>
      <c r="F38" s="261">
        <v>0.11</v>
      </c>
      <c r="G38" s="261">
        <v>0.1</v>
      </c>
      <c r="H38" s="261">
        <v>0.11</v>
      </c>
      <c r="I38" s="261">
        <v>0.13</v>
      </c>
      <c r="J38" s="261">
        <v>0.11</v>
      </c>
    </row>
    <row r="39" spans="1:10" s="134" customFormat="1" ht="12.75" customHeight="1" x14ac:dyDescent="0.2">
      <c r="A39" s="1" t="s">
        <v>106</v>
      </c>
      <c r="B39" s="3" t="s">
        <v>107</v>
      </c>
      <c r="C39" s="4" t="s">
        <v>108</v>
      </c>
      <c r="D39" s="261">
        <f t="shared" si="0"/>
        <v>0.2</v>
      </c>
      <c r="E39" s="261">
        <v>0.04</v>
      </c>
      <c r="F39" s="261">
        <v>0.05</v>
      </c>
      <c r="G39" s="261">
        <v>0.08</v>
      </c>
      <c r="H39" s="261">
        <v>0.11</v>
      </c>
      <c r="I39" s="261">
        <v>0.14000000000000001</v>
      </c>
      <c r="J39" s="261">
        <v>0.2</v>
      </c>
    </row>
    <row r="40" spans="1:10" s="134" customFormat="1" ht="12.75" customHeight="1" x14ac:dyDescent="0.2">
      <c r="A40" s="1" t="s">
        <v>109</v>
      </c>
      <c r="B40" s="3" t="s">
        <v>110</v>
      </c>
      <c r="C40" s="4" t="s">
        <v>111</v>
      </c>
      <c r="D40" s="261">
        <f t="shared" si="0"/>
        <v>7.0000000000000007E-2</v>
      </c>
      <c r="E40" s="261">
        <v>0.14000000000000001</v>
      </c>
      <c r="F40" s="261">
        <v>0.13</v>
      </c>
      <c r="G40" s="261">
        <v>7.0000000000000007E-2</v>
      </c>
      <c r="H40" s="261">
        <v>0.11</v>
      </c>
      <c r="I40" s="261">
        <v>0.12</v>
      </c>
      <c r="J40" s="261">
        <v>7.0000000000000007E-2</v>
      </c>
    </row>
    <row r="41" spans="1:10" s="134" customFormat="1" ht="12.75" customHeight="1" x14ac:dyDescent="0.2">
      <c r="A41" s="1" t="s">
        <v>112</v>
      </c>
      <c r="B41" s="3" t="s">
        <v>113</v>
      </c>
      <c r="C41" s="4" t="s">
        <v>114</v>
      </c>
      <c r="D41" s="261">
        <f t="shared" si="0"/>
        <v>0.15</v>
      </c>
      <c r="E41" s="261">
        <v>0.05</v>
      </c>
      <c r="F41" s="261">
        <v>0.06</v>
      </c>
      <c r="G41" s="261">
        <v>0.1</v>
      </c>
      <c r="H41" s="261">
        <v>0.12</v>
      </c>
      <c r="I41" s="261">
        <v>0.11</v>
      </c>
      <c r="J41" s="261">
        <v>0.15</v>
      </c>
    </row>
    <row r="42" spans="1:10" s="134" customFormat="1" ht="12.75" customHeight="1" x14ac:dyDescent="0.2">
      <c r="A42" s="1" t="s">
        <v>115</v>
      </c>
      <c r="B42" s="3" t="s">
        <v>116</v>
      </c>
      <c r="C42" s="4" t="s">
        <v>117</v>
      </c>
      <c r="D42" s="261">
        <f t="shared" si="0"/>
        <v>0.35</v>
      </c>
      <c r="E42" s="261">
        <v>0.23</v>
      </c>
      <c r="F42" s="261">
        <v>0.28000000000000003</v>
      </c>
      <c r="G42" s="261">
        <v>0.24</v>
      </c>
      <c r="H42" s="261">
        <v>0.33</v>
      </c>
      <c r="I42" s="261">
        <v>0.31</v>
      </c>
      <c r="J42" s="261">
        <v>0.35</v>
      </c>
    </row>
    <row r="43" spans="1:10" s="134" customFormat="1" ht="12.75" customHeight="1" x14ac:dyDescent="0.2">
      <c r="A43" s="1" t="s">
        <v>118</v>
      </c>
      <c r="B43" s="3" t="s">
        <v>119</v>
      </c>
      <c r="C43" s="4" t="s">
        <v>120</v>
      </c>
      <c r="D43" s="261">
        <f t="shared" si="0"/>
        <v>0.14000000000000001</v>
      </c>
      <c r="E43" s="261">
        <v>0.18</v>
      </c>
      <c r="F43" s="261">
        <v>0.15</v>
      </c>
      <c r="G43" s="261">
        <v>0.16</v>
      </c>
      <c r="H43" s="261">
        <v>0.19</v>
      </c>
      <c r="I43" s="261">
        <v>0.16</v>
      </c>
      <c r="J43" s="261">
        <v>0.14000000000000001</v>
      </c>
    </row>
    <row r="44" spans="1:10" s="134" customFormat="1" ht="12.75" customHeight="1" x14ac:dyDescent="0.2">
      <c r="A44" s="1" t="s">
        <v>121</v>
      </c>
      <c r="B44" s="3" t="s">
        <v>122</v>
      </c>
      <c r="C44" s="4" t="s">
        <v>123</v>
      </c>
      <c r="D44" s="261">
        <f t="shared" si="0"/>
        <v>0.2</v>
      </c>
      <c r="E44" s="261">
        <v>0.14000000000000001</v>
      </c>
      <c r="F44" s="261">
        <v>0.1</v>
      </c>
      <c r="G44" s="261">
        <v>0.09</v>
      </c>
      <c r="H44" s="261">
        <v>0.16</v>
      </c>
      <c r="I44" s="261">
        <v>0.22</v>
      </c>
      <c r="J44" s="261">
        <v>0.2</v>
      </c>
    </row>
    <row r="45" spans="1:10" s="134" customFormat="1" ht="12.75" customHeight="1" x14ac:dyDescent="0.2">
      <c r="A45" s="1" t="s">
        <v>124</v>
      </c>
      <c r="B45" s="3" t="s">
        <v>125</v>
      </c>
      <c r="C45" s="4" t="s">
        <v>126</v>
      </c>
      <c r="D45" s="261">
        <f t="shared" si="0"/>
        <v>0.15</v>
      </c>
      <c r="E45" s="261">
        <v>0.08</v>
      </c>
      <c r="F45" s="261">
        <v>0.09</v>
      </c>
      <c r="G45" s="261">
        <v>0.14000000000000001</v>
      </c>
      <c r="H45" s="261">
        <v>0.15</v>
      </c>
      <c r="I45" s="261">
        <v>0.14000000000000001</v>
      </c>
      <c r="J45" s="261">
        <v>0.15</v>
      </c>
    </row>
    <row r="46" spans="1:10" s="134" customFormat="1" ht="12.75" customHeight="1" x14ac:dyDescent="0.2">
      <c r="A46" s="1" t="s">
        <v>127</v>
      </c>
      <c r="B46" s="3" t="s">
        <v>128</v>
      </c>
      <c r="C46" s="4" t="s">
        <v>129</v>
      </c>
      <c r="D46" s="261">
        <f t="shared" si="0"/>
        <v>0.13</v>
      </c>
      <c r="E46" s="261">
        <v>0.12</v>
      </c>
      <c r="F46" s="261">
        <v>0.08</v>
      </c>
      <c r="G46" s="261">
        <v>0.13</v>
      </c>
      <c r="H46" s="261">
        <v>0.1</v>
      </c>
      <c r="I46" s="261">
        <v>0.13</v>
      </c>
      <c r="J46" s="261">
        <v>0.13</v>
      </c>
    </row>
    <row r="47" spans="1:10" s="134" customFormat="1" ht="12.75" customHeight="1" x14ac:dyDescent="0.2">
      <c r="A47" s="1" t="s">
        <v>130</v>
      </c>
      <c r="B47" s="3" t="s">
        <v>131</v>
      </c>
      <c r="C47" s="4" t="s">
        <v>132</v>
      </c>
      <c r="D47" s="261">
        <f t="shared" si="0"/>
        <v>0.1</v>
      </c>
      <c r="E47" s="261">
        <v>0.1</v>
      </c>
      <c r="F47" s="261">
        <v>0.1</v>
      </c>
      <c r="G47" s="261">
        <v>0.1</v>
      </c>
      <c r="H47" s="261">
        <v>0.13</v>
      </c>
      <c r="I47" s="261">
        <v>0.14000000000000001</v>
      </c>
      <c r="J47" s="261">
        <v>0.1</v>
      </c>
    </row>
    <row r="48" spans="1:10" s="134" customFormat="1" ht="12.75" customHeight="1" x14ac:dyDescent="0.2">
      <c r="A48" s="1" t="s">
        <v>133</v>
      </c>
      <c r="B48" s="3" t="s">
        <v>134</v>
      </c>
      <c r="C48" s="4" t="s">
        <v>135</v>
      </c>
      <c r="D48" s="261">
        <f t="shared" si="0"/>
        <v>0.09</v>
      </c>
      <c r="E48" s="261">
        <v>0.09</v>
      </c>
      <c r="F48" s="261">
        <v>0.12</v>
      </c>
      <c r="G48" s="261">
        <v>0.08</v>
      </c>
      <c r="H48" s="261">
        <v>0.09</v>
      </c>
      <c r="I48" s="261">
        <v>7.0000000000000007E-2</v>
      </c>
      <c r="J48" s="261">
        <v>0.09</v>
      </c>
    </row>
    <row r="49" spans="1:10" s="134" customFormat="1" ht="12.75" customHeight="1" x14ac:dyDescent="0.2">
      <c r="A49" s="1" t="s">
        <v>136</v>
      </c>
      <c r="B49" s="3" t="s">
        <v>137</v>
      </c>
      <c r="C49" s="4" t="s">
        <v>138</v>
      </c>
      <c r="D49" s="261">
        <f t="shared" si="0"/>
        <v>0.12</v>
      </c>
      <c r="E49" s="261">
        <v>0.09</v>
      </c>
      <c r="F49" s="261">
        <v>0.09</v>
      </c>
      <c r="G49" s="261">
        <v>0.08</v>
      </c>
      <c r="H49" s="261">
        <v>0.08</v>
      </c>
      <c r="I49" s="261">
        <v>0.17</v>
      </c>
      <c r="J49" s="261">
        <v>0.12</v>
      </c>
    </row>
    <row r="50" spans="1:10" s="134" customFormat="1" ht="12.75" customHeight="1" x14ac:dyDescent="0.2">
      <c r="A50" s="1" t="s">
        <v>139</v>
      </c>
      <c r="B50" s="3" t="s">
        <v>140</v>
      </c>
      <c r="C50" s="18" t="s">
        <v>828</v>
      </c>
      <c r="D50" s="261" t="str">
        <f t="shared" si="0"/>
        <v>-</v>
      </c>
      <c r="E50" s="261" t="s">
        <v>453</v>
      </c>
      <c r="F50" s="261" t="s">
        <v>453</v>
      </c>
      <c r="G50" s="261" t="s">
        <v>453</v>
      </c>
      <c r="H50" s="261" t="s">
        <v>453</v>
      </c>
      <c r="I50" s="261" t="s">
        <v>453</v>
      </c>
      <c r="J50" s="261" t="s">
        <v>453</v>
      </c>
    </row>
    <row r="51" spans="1:10" s="134" customFormat="1" ht="12.75" customHeight="1" x14ac:dyDescent="0.2">
      <c r="A51" s="1" t="s">
        <v>142</v>
      </c>
      <c r="B51" s="3" t="s">
        <v>143</v>
      </c>
      <c r="C51" s="4" t="s">
        <v>144</v>
      </c>
      <c r="D51" s="261">
        <f t="shared" si="0"/>
        <v>0.11</v>
      </c>
      <c r="E51" s="261">
        <v>0.14000000000000001</v>
      </c>
      <c r="F51" s="261">
        <v>0.08</v>
      </c>
      <c r="G51" s="261">
        <v>7.0000000000000007E-2</v>
      </c>
      <c r="H51" s="261">
        <v>0.11</v>
      </c>
      <c r="I51" s="261">
        <v>0.13</v>
      </c>
      <c r="J51" s="261">
        <v>0.11</v>
      </c>
    </row>
    <row r="52" spans="1:10" s="134" customFormat="1" ht="12.75" customHeight="1" x14ac:dyDescent="0.2">
      <c r="A52" s="1" t="s">
        <v>145</v>
      </c>
      <c r="B52" s="3" t="s">
        <v>146</v>
      </c>
      <c r="C52" s="4" t="s">
        <v>147</v>
      </c>
      <c r="D52" s="261" t="str">
        <f t="shared" si="0"/>
        <v>-</v>
      </c>
      <c r="E52" s="261" t="s">
        <v>453</v>
      </c>
      <c r="F52" s="261" t="s">
        <v>453</v>
      </c>
      <c r="G52" s="261" t="s">
        <v>453</v>
      </c>
      <c r="H52" s="261" t="s">
        <v>453</v>
      </c>
      <c r="I52" s="261" t="s">
        <v>453</v>
      </c>
      <c r="J52" s="261" t="s">
        <v>453</v>
      </c>
    </row>
    <row r="53" spans="1:10" s="134" customFormat="1" ht="12.75" customHeight="1" x14ac:dyDescent="0.2">
      <c r="A53" s="1" t="s">
        <v>148</v>
      </c>
      <c r="B53" s="3" t="s">
        <v>149</v>
      </c>
      <c r="C53" s="4" t="s">
        <v>150</v>
      </c>
      <c r="D53" s="261" t="str">
        <f t="shared" si="0"/>
        <v>-</v>
      </c>
      <c r="E53" s="261" t="s">
        <v>453</v>
      </c>
      <c r="F53" s="261" t="s">
        <v>453</v>
      </c>
      <c r="G53" s="261" t="s">
        <v>453</v>
      </c>
      <c r="H53" s="261" t="s">
        <v>453</v>
      </c>
      <c r="I53" s="261" t="s">
        <v>453</v>
      </c>
      <c r="J53" s="261" t="s">
        <v>453</v>
      </c>
    </row>
    <row r="54" spans="1:10" s="134" customFormat="1" ht="12.75" customHeight="1" x14ac:dyDescent="0.2">
      <c r="A54" s="1" t="s">
        <v>151</v>
      </c>
      <c r="B54" s="3" t="s">
        <v>152</v>
      </c>
      <c r="C54" s="4" t="s">
        <v>153</v>
      </c>
      <c r="D54" s="261">
        <f t="shared" si="0"/>
        <v>0.12</v>
      </c>
      <c r="E54" s="261">
        <v>0.08</v>
      </c>
      <c r="F54" s="261">
        <v>0.05</v>
      </c>
      <c r="G54" s="261">
        <v>0.13</v>
      </c>
      <c r="H54" s="261">
        <v>0.11</v>
      </c>
      <c r="I54" s="261">
        <v>0.15</v>
      </c>
      <c r="J54" s="261">
        <v>0.12</v>
      </c>
    </row>
    <row r="55" spans="1:10" s="134" customFormat="1" ht="12.75" customHeight="1" x14ac:dyDescent="0.2">
      <c r="A55" s="1" t="s">
        <v>154</v>
      </c>
      <c r="B55" s="3" t="s">
        <v>155</v>
      </c>
      <c r="C55" s="18" t="s">
        <v>156</v>
      </c>
      <c r="D55" s="261">
        <f t="shared" si="0"/>
        <v>0.14000000000000001</v>
      </c>
      <c r="E55" s="261">
        <v>0.1</v>
      </c>
      <c r="F55" s="261">
        <v>0.12</v>
      </c>
      <c r="G55" s="261">
        <v>0.12</v>
      </c>
      <c r="H55" s="261">
        <v>0.16</v>
      </c>
      <c r="I55" s="261">
        <v>0.19</v>
      </c>
      <c r="J55" s="261">
        <v>0.14000000000000001</v>
      </c>
    </row>
    <row r="56" spans="1:10" s="134" customFormat="1" ht="12.75" customHeight="1" x14ac:dyDescent="0.2">
      <c r="A56" s="1" t="s">
        <v>450</v>
      </c>
      <c r="B56" s="3" t="s">
        <v>451</v>
      </c>
      <c r="C56" s="4" t="s">
        <v>452</v>
      </c>
      <c r="D56" s="261" t="str">
        <f t="shared" si="0"/>
        <v>-</v>
      </c>
      <c r="E56" s="261" t="s">
        <v>453</v>
      </c>
      <c r="F56" s="261" t="s">
        <v>453</v>
      </c>
      <c r="G56" s="261" t="s">
        <v>453</v>
      </c>
      <c r="H56" s="261" t="s">
        <v>453</v>
      </c>
      <c r="I56" s="261" t="s">
        <v>453</v>
      </c>
      <c r="J56" s="261" t="s">
        <v>453</v>
      </c>
    </row>
    <row r="57" spans="1:10" s="134" customFormat="1" ht="12.75" customHeight="1" x14ac:dyDescent="0.2">
      <c r="A57" s="1" t="s">
        <v>157</v>
      </c>
      <c r="B57" s="3" t="s">
        <v>158</v>
      </c>
      <c r="C57" s="4" t="s">
        <v>159</v>
      </c>
      <c r="D57" s="261">
        <f t="shared" si="0"/>
        <v>0.15</v>
      </c>
      <c r="E57" s="261">
        <v>0.09</v>
      </c>
      <c r="F57" s="261">
        <v>0.08</v>
      </c>
      <c r="G57" s="261">
        <v>0.08</v>
      </c>
      <c r="H57" s="261">
        <v>0.08</v>
      </c>
      <c r="I57" s="261">
        <v>0.09</v>
      </c>
      <c r="J57" s="261">
        <v>0.15</v>
      </c>
    </row>
    <row r="58" spans="1:10" s="134" customFormat="1" ht="12.75" customHeight="1" x14ac:dyDescent="0.2">
      <c r="A58" s="1" t="s">
        <v>160</v>
      </c>
      <c r="B58" s="3" t="s">
        <v>161</v>
      </c>
      <c r="C58" s="4" t="s">
        <v>162</v>
      </c>
      <c r="D58" s="261" t="str">
        <f t="shared" si="0"/>
        <v>-</v>
      </c>
      <c r="E58" s="261" t="s">
        <v>453</v>
      </c>
      <c r="F58" s="261" t="s">
        <v>453</v>
      </c>
      <c r="G58" s="261" t="s">
        <v>453</v>
      </c>
      <c r="H58" s="261" t="s">
        <v>453</v>
      </c>
      <c r="I58" s="261" t="s">
        <v>453</v>
      </c>
      <c r="J58" s="261" t="s">
        <v>453</v>
      </c>
    </row>
    <row r="59" spans="1:10" s="134" customFormat="1" ht="12.75" customHeight="1" x14ac:dyDescent="0.2">
      <c r="A59" s="1" t="s">
        <v>163</v>
      </c>
      <c r="B59" s="3" t="s">
        <v>164</v>
      </c>
      <c r="C59" s="4" t="s">
        <v>165</v>
      </c>
      <c r="D59" s="261" t="str">
        <f t="shared" si="0"/>
        <v>-</v>
      </c>
      <c r="E59" s="261" t="s">
        <v>453</v>
      </c>
      <c r="F59" s="261" t="s">
        <v>453</v>
      </c>
      <c r="G59" s="261" t="s">
        <v>453</v>
      </c>
      <c r="H59" s="261" t="s">
        <v>453</v>
      </c>
      <c r="I59" s="261" t="s">
        <v>453</v>
      </c>
      <c r="J59" s="261" t="s">
        <v>453</v>
      </c>
    </row>
    <row r="60" spans="1:10" s="134" customFormat="1" ht="12.75" customHeight="1" x14ac:dyDescent="0.2">
      <c r="A60" s="1" t="s">
        <v>166</v>
      </c>
      <c r="B60" s="3" t="s">
        <v>167</v>
      </c>
      <c r="C60" s="4" t="s">
        <v>168</v>
      </c>
      <c r="D60" s="261">
        <f t="shared" si="0"/>
        <v>0.22</v>
      </c>
      <c r="E60" s="261">
        <v>0.15</v>
      </c>
      <c r="F60" s="261">
        <v>0.16</v>
      </c>
      <c r="G60" s="261">
        <v>0.18</v>
      </c>
      <c r="H60" s="261">
        <v>0.2</v>
      </c>
      <c r="I60" s="261">
        <v>0.21</v>
      </c>
      <c r="J60" s="261">
        <v>0.22</v>
      </c>
    </row>
    <row r="61" spans="1:10" s="134" customFormat="1" ht="12.75" customHeight="1" x14ac:dyDescent="0.2">
      <c r="A61" s="1" t="s">
        <v>169</v>
      </c>
      <c r="B61" s="3" t="s">
        <v>170</v>
      </c>
      <c r="C61" s="4" t="s">
        <v>171</v>
      </c>
      <c r="D61" s="261">
        <f t="shared" si="0"/>
        <v>0.19</v>
      </c>
      <c r="E61" s="261">
        <v>0.16</v>
      </c>
      <c r="F61" s="261">
        <v>0.13</v>
      </c>
      <c r="G61" s="261">
        <v>0.15</v>
      </c>
      <c r="H61" s="261">
        <v>0.18</v>
      </c>
      <c r="I61" s="261">
        <v>0.2</v>
      </c>
      <c r="J61" s="261">
        <v>0.19</v>
      </c>
    </row>
    <row r="62" spans="1:10" s="134" customFormat="1" ht="12.75" customHeight="1" x14ac:dyDescent="0.2">
      <c r="A62" s="1" t="s">
        <v>172</v>
      </c>
      <c r="B62" s="3" t="s">
        <v>173</v>
      </c>
      <c r="C62" s="4" t="s">
        <v>174</v>
      </c>
      <c r="D62" s="261">
        <f t="shared" si="0"/>
        <v>0.24</v>
      </c>
      <c r="E62" s="261">
        <v>0.14000000000000001</v>
      </c>
      <c r="F62" s="261">
        <v>0.14000000000000001</v>
      </c>
      <c r="G62" s="261">
        <v>0.17</v>
      </c>
      <c r="H62" s="261">
        <v>0.18</v>
      </c>
      <c r="I62" s="261">
        <v>0.19</v>
      </c>
      <c r="J62" s="261">
        <v>0.24</v>
      </c>
    </row>
    <row r="63" spans="1:10" s="134" customFormat="1" ht="12.75" customHeight="1" x14ac:dyDescent="0.2">
      <c r="A63" s="1" t="s">
        <v>175</v>
      </c>
      <c r="B63" s="3" t="s">
        <v>176</v>
      </c>
      <c r="C63" s="4" t="s">
        <v>177</v>
      </c>
      <c r="D63" s="261">
        <f t="shared" si="0"/>
        <v>0.24</v>
      </c>
      <c r="E63" s="261">
        <v>0.15</v>
      </c>
      <c r="F63" s="261">
        <v>0.18</v>
      </c>
      <c r="G63" s="261">
        <v>0.17</v>
      </c>
      <c r="H63" s="261">
        <v>0.24</v>
      </c>
      <c r="I63" s="261">
        <v>0.2</v>
      </c>
      <c r="J63" s="261">
        <v>0.24</v>
      </c>
    </row>
    <row r="64" spans="1:10" s="134" customFormat="1" ht="12.75" customHeight="1" x14ac:dyDescent="0.2">
      <c r="A64" s="1" t="s">
        <v>178</v>
      </c>
      <c r="B64" s="3" t="s">
        <v>179</v>
      </c>
      <c r="C64" s="4" t="s">
        <v>180</v>
      </c>
      <c r="D64" s="261">
        <f t="shared" si="0"/>
        <v>0.19</v>
      </c>
      <c r="E64" s="261">
        <v>0.14000000000000001</v>
      </c>
      <c r="F64" s="261">
        <v>0.16</v>
      </c>
      <c r="G64" s="261">
        <v>0.16</v>
      </c>
      <c r="H64" s="261">
        <v>0.18</v>
      </c>
      <c r="I64" s="261">
        <v>0.19</v>
      </c>
      <c r="J64" s="261">
        <v>0.19</v>
      </c>
    </row>
    <row r="65" spans="1:10" s="134" customFormat="1" ht="12.75" customHeight="1" x14ac:dyDescent="0.2">
      <c r="A65" s="1" t="s">
        <v>181</v>
      </c>
      <c r="B65" s="3" t="s">
        <v>182</v>
      </c>
      <c r="C65" s="4" t="s">
        <v>183</v>
      </c>
      <c r="D65" s="261">
        <f t="shared" si="0"/>
        <v>0.12</v>
      </c>
      <c r="E65" s="261">
        <v>0.06</v>
      </c>
      <c r="F65" s="261">
        <v>0.08</v>
      </c>
      <c r="G65" s="261">
        <v>0.08</v>
      </c>
      <c r="H65" s="261">
        <v>0.08</v>
      </c>
      <c r="I65" s="261">
        <v>0.16</v>
      </c>
      <c r="J65" s="261">
        <v>0.12</v>
      </c>
    </row>
    <row r="66" spans="1:10" s="134" customFormat="1" ht="12.75" customHeight="1" x14ac:dyDescent="0.2">
      <c r="A66" s="1" t="s">
        <v>184</v>
      </c>
      <c r="B66" s="3" t="s">
        <v>185</v>
      </c>
      <c r="C66" s="4" t="s">
        <v>186</v>
      </c>
      <c r="D66" s="261">
        <f t="shared" si="0"/>
        <v>0.15</v>
      </c>
      <c r="E66" s="261">
        <v>0.11</v>
      </c>
      <c r="F66" s="261">
        <v>0.12</v>
      </c>
      <c r="G66" s="261">
        <v>0.11</v>
      </c>
      <c r="H66" s="261">
        <v>0.12</v>
      </c>
      <c r="I66" s="261">
        <v>0.15</v>
      </c>
      <c r="J66" s="261">
        <v>0.15</v>
      </c>
    </row>
    <row r="67" spans="1:10" s="134" customFormat="1" ht="12.75" customHeight="1" x14ac:dyDescent="0.2">
      <c r="A67" s="1" t="s">
        <v>187</v>
      </c>
      <c r="B67" s="3" t="s">
        <v>188</v>
      </c>
      <c r="C67" s="4" t="s">
        <v>189</v>
      </c>
      <c r="D67" s="261">
        <f t="shared" si="0"/>
        <v>0.17</v>
      </c>
      <c r="E67" s="261">
        <v>0.09</v>
      </c>
      <c r="F67" s="261">
        <v>0.09</v>
      </c>
      <c r="G67" s="261">
        <v>0.11</v>
      </c>
      <c r="H67" s="261">
        <v>0.15</v>
      </c>
      <c r="I67" s="261">
        <v>0.12</v>
      </c>
      <c r="J67" s="261">
        <v>0.17</v>
      </c>
    </row>
    <row r="68" spans="1:10" s="134" customFormat="1" ht="12.75" customHeight="1" x14ac:dyDescent="0.2">
      <c r="A68" s="1" t="s">
        <v>190</v>
      </c>
      <c r="B68" s="3" t="s">
        <v>191</v>
      </c>
      <c r="C68" s="4" t="s">
        <v>192</v>
      </c>
      <c r="D68" s="261">
        <f t="shared" si="0"/>
        <v>0.22</v>
      </c>
      <c r="E68" s="261">
        <v>0.17</v>
      </c>
      <c r="F68" s="261">
        <v>0.19</v>
      </c>
      <c r="G68" s="261">
        <v>0.23</v>
      </c>
      <c r="H68" s="261">
        <v>0.21</v>
      </c>
      <c r="I68" s="261">
        <v>0.22</v>
      </c>
      <c r="J68" s="261">
        <v>0.22</v>
      </c>
    </row>
    <row r="69" spans="1:10" s="134" customFormat="1" ht="12.75" customHeight="1" x14ac:dyDescent="0.2">
      <c r="A69" s="1" t="s">
        <v>193</v>
      </c>
      <c r="B69" s="3" t="s">
        <v>194</v>
      </c>
      <c r="C69" s="4" t="s">
        <v>195</v>
      </c>
      <c r="D69" s="261">
        <f t="shared" ref="D69:D132" si="1">J69</f>
        <v>0.12</v>
      </c>
      <c r="E69" s="261">
        <v>0.1</v>
      </c>
      <c r="F69" s="261">
        <v>7.0000000000000007E-2</v>
      </c>
      <c r="G69" s="261">
        <v>0.09</v>
      </c>
      <c r="H69" s="261">
        <v>0.09</v>
      </c>
      <c r="I69" s="261">
        <v>0.15</v>
      </c>
      <c r="J69" s="261">
        <v>0.12</v>
      </c>
    </row>
    <row r="70" spans="1:10" s="134" customFormat="1" ht="12.75" customHeight="1" x14ac:dyDescent="0.2">
      <c r="A70" s="1" t="s">
        <v>196</v>
      </c>
      <c r="B70" s="3" t="s">
        <v>197</v>
      </c>
      <c r="C70" s="4" t="s">
        <v>198</v>
      </c>
      <c r="D70" s="261">
        <f t="shared" si="1"/>
        <v>0.12</v>
      </c>
      <c r="E70" s="261">
        <v>0.1</v>
      </c>
      <c r="F70" s="261">
        <v>0.1</v>
      </c>
      <c r="G70" s="261">
        <v>0.11</v>
      </c>
      <c r="H70" s="261">
        <v>0.12</v>
      </c>
      <c r="I70" s="261">
        <v>0.1</v>
      </c>
      <c r="J70" s="261">
        <v>0.12</v>
      </c>
    </row>
    <row r="71" spans="1:10" s="134" customFormat="1" ht="12.75" customHeight="1" x14ac:dyDescent="0.2">
      <c r="A71" s="1" t="s">
        <v>199</v>
      </c>
      <c r="B71" s="3" t="s">
        <v>200</v>
      </c>
      <c r="C71" s="4" t="s">
        <v>201</v>
      </c>
      <c r="D71" s="261">
        <f t="shared" si="1"/>
        <v>0.19</v>
      </c>
      <c r="E71" s="261">
        <v>0.14000000000000001</v>
      </c>
      <c r="F71" s="261">
        <v>0.14000000000000001</v>
      </c>
      <c r="G71" s="261">
        <v>0.15</v>
      </c>
      <c r="H71" s="261">
        <v>0.14000000000000001</v>
      </c>
      <c r="I71" s="261">
        <v>0.16</v>
      </c>
      <c r="J71" s="261">
        <v>0.19</v>
      </c>
    </row>
    <row r="72" spans="1:10" s="134" customFormat="1" ht="12.75" customHeight="1" x14ac:dyDescent="0.2">
      <c r="A72" s="1" t="s">
        <v>202</v>
      </c>
      <c r="B72" s="3" t="s">
        <v>203</v>
      </c>
      <c r="C72" s="4" t="s">
        <v>204</v>
      </c>
      <c r="D72" s="261">
        <f t="shared" si="1"/>
        <v>0.11</v>
      </c>
      <c r="E72" s="261">
        <v>0.11</v>
      </c>
      <c r="F72" s="261">
        <v>0.11</v>
      </c>
      <c r="G72" s="261">
        <v>0.11</v>
      </c>
      <c r="H72" s="261">
        <v>0.13</v>
      </c>
      <c r="I72" s="261">
        <v>0.14000000000000001</v>
      </c>
      <c r="J72" s="261">
        <v>0.11</v>
      </c>
    </row>
    <row r="73" spans="1:10" s="134" customFormat="1" ht="12.75" customHeight="1" x14ac:dyDescent="0.2">
      <c r="A73" s="1" t="s">
        <v>205</v>
      </c>
      <c r="B73" s="3" t="s">
        <v>206</v>
      </c>
      <c r="C73" s="4" t="s">
        <v>207</v>
      </c>
      <c r="D73" s="261">
        <f t="shared" si="1"/>
        <v>0.19</v>
      </c>
      <c r="E73" s="261">
        <v>0.12</v>
      </c>
      <c r="F73" s="261">
        <v>0.17</v>
      </c>
      <c r="G73" s="261">
        <v>0.18</v>
      </c>
      <c r="H73" s="261">
        <v>0.19</v>
      </c>
      <c r="I73" s="261">
        <v>0.18</v>
      </c>
      <c r="J73" s="261">
        <v>0.19</v>
      </c>
    </row>
    <row r="74" spans="1:10" s="134" customFormat="1" ht="12.75" customHeight="1" x14ac:dyDescent="0.2">
      <c r="A74" s="1" t="s">
        <v>208</v>
      </c>
      <c r="B74" s="3" t="s">
        <v>209</v>
      </c>
      <c r="C74" s="4" t="s">
        <v>210</v>
      </c>
      <c r="D74" s="261">
        <f t="shared" si="1"/>
        <v>0.17</v>
      </c>
      <c r="E74" s="261">
        <v>0.11</v>
      </c>
      <c r="F74" s="261">
        <v>0.13</v>
      </c>
      <c r="G74" s="261">
        <v>0.15</v>
      </c>
      <c r="H74" s="261">
        <v>0.16</v>
      </c>
      <c r="I74" s="261">
        <v>0.16</v>
      </c>
      <c r="J74" s="261">
        <v>0.17</v>
      </c>
    </row>
    <row r="75" spans="1:10" s="134" customFormat="1" ht="12.75" customHeight="1" x14ac:dyDescent="0.2">
      <c r="A75" s="1" t="s">
        <v>211</v>
      </c>
      <c r="B75" s="3" t="s">
        <v>212</v>
      </c>
      <c r="C75" s="4" t="s">
        <v>213</v>
      </c>
      <c r="D75" s="261">
        <f t="shared" si="1"/>
        <v>0.09</v>
      </c>
      <c r="E75" s="261">
        <v>0.05</v>
      </c>
      <c r="F75" s="261">
        <v>0.06</v>
      </c>
      <c r="G75" s="261">
        <v>7.0000000000000007E-2</v>
      </c>
      <c r="H75" s="261">
        <v>0.08</v>
      </c>
      <c r="I75" s="261">
        <v>0.09</v>
      </c>
      <c r="J75" s="261">
        <v>0.09</v>
      </c>
    </row>
    <row r="76" spans="1:10" s="134" customFormat="1" ht="12.75" customHeight="1" x14ac:dyDescent="0.2">
      <c r="A76" s="1" t="s">
        <v>214</v>
      </c>
      <c r="B76" s="3" t="s">
        <v>215</v>
      </c>
      <c r="C76" s="4" t="s">
        <v>216</v>
      </c>
      <c r="D76" s="261">
        <f t="shared" si="1"/>
        <v>0.12</v>
      </c>
      <c r="E76" s="261">
        <v>0.08</v>
      </c>
      <c r="F76" s="261">
        <v>7.0000000000000007E-2</v>
      </c>
      <c r="G76" s="261">
        <v>0.08</v>
      </c>
      <c r="H76" s="261">
        <v>0.1</v>
      </c>
      <c r="I76" s="261">
        <v>0.09</v>
      </c>
      <c r="J76" s="261">
        <v>0.12</v>
      </c>
    </row>
    <row r="77" spans="1:10" s="134" customFormat="1" ht="12.75" customHeight="1" x14ac:dyDescent="0.2">
      <c r="A77" s="1" t="s">
        <v>217</v>
      </c>
      <c r="B77" s="3" t="s">
        <v>218</v>
      </c>
      <c r="C77" s="4" t="s">
        <v>219</v>
      </c>
      <c r="D77" s="261">
        <f t="shared" si="1"/>
        <v>0.12</v>
      </c>
      <c r="E77" s="261">
        <v>7.0000000000000007E-2</v>
      </c>
      <c r="F77" s="261">
        <v>0.11</v>
      </c>
      <c r="G77" s="261">
        <v>0.11</v>
      </c>
      <c r="H77" s="261">
        <v>0.12</v>
      </c>
      <c r="I77" s="261">
        <v>0.13</v>
      </c>
      <c r="J77" s="261">
        <v>0.12</v>
      </c>
    </row>
    <row r="78" spans="1:10" s="134" customFormat="1" ht="12.75" customHeight="1" x14ac:dyDescent="0.2">
      <c r="A78" s="1" t="s">
        <v>220</v>
      </c>
      <c r="B78" s="3" t="s">
        <v>221</v>
      </c>
      <c r="C78" s="4" t="s">
        <v>222</v>
      </c>
      <c r="D78" s="261">
        <f t="shared" si="1"/>
        <v>0.16</v>
      </c>
      <c r="E78" s="261">
        <v>0.12</v>
      </c>
      <c r="F78" s="261">
        <v>0.12</v>
      </c>
      <c r="G78" s="261">
        <v>0.16</v>
      </c>
      <c r="H78" s="261">
        <v>0.14000000000000001</v>
      </c>
      <c r="I78" s="261">
        <v>0.16</v>
      </c>
      <c r="J78" s="261">
        <v>0.16</v>
      </c>
    </row>
    <row r="79" spans="1:10" s="134" customFormat="1" ht="12.75" customHeight="1" x14ac:dyDescent="0.2">
      <c r="A79" s="1" t="s">
        <v>223</v>
      </c>
      <c r="B79" s="3" t="s">
        <v>224</v>
      </c>
      <c r="C79" s="4" t="s">
        <v>225</v>
      </c>
      <c r="D79" s="261">
        <f t="shared" si="1"/>
        <v>0.15</v>
      </c>
      <c r="E79" s="261">
        <v>0.14000000000000001</v>
      </c>
      <c r="F79" s="261">
        <v>0.11</v>
      </c>
      <c r="G79" s="261">
        <v>0.12</v>
      </c>
      <c r="H79" s="261">
        <v>0.15</v>
      </c>
      <c r="I79" s="261">
        <v>0.13</v>
      </c>
      <c r="J79" s="261">
        <v>0.15</v>
      </c>
    </row>
    <row r="80" spans="1:10" s="134" customFormat="1" ht="12.75" customHeight="1" x14ac:dyDescent="0.2">
      <c r="A80" s="1" t="s">
        <v>226</v>
      </c>
      <c r="B80" s="3" t="s">
        <v>227</v>
      </c>
      <c r="C80" s="4" t="s">
        <v>228</v>
      </c>
      <c r="D80" s="261">
        <f t="shared" si="1"/>
        <v>0.16</v>
      </c>
      <c r="E80" s="261">
        <v>0.09</v>
      </c>
      <c r="F80" s="261">
        <v>0.11</v>
      </c>
      <c r="G80" s="261">
        <v>0.1</v>
      </c>
      <c r="H80" s="261">
        <v>0.1</v>
      </c>
      <c r="I80" s="261">
        <v>0.12</v>
      </c>
      <c r="J80" s="261">
        <v>0.16</v>
      </c>
    </row>
    <row r="81" spans="1:10" s="134" customFormat="1" ht="12.75" customHeight="1" x14ac:dyDescent="0.2">
      <c r="A81" s="1" t="s">
        <v>229</v>
      </c>
      <c r="B81" s="3" t="s">
        <v>230</v>
      </c>
      <c r="C81" s="4" t="s">
        <v>231</v>
      </c>
      <c r="D81" s="261">
        <f t="shared" si="1"/>
        <v>0.17</v>
      </c>
      <c r="E81" s="261">
        <v>7.0000000000000007E-2</v>
      </c>
      <c r="F81" s="261">
        <v>0.12</v>
      </c>
      <c r="G81" s="261">
        <v>0.04</v>
      </c>
      <c r="H81" s="261">
        <v>0.13</v>
      </c>
      <c r="I81" s="261">
        <v>0.13</v>
      </c>
      <c r="J81" s="261">
        <v>0.17</v>
      </c>
    </row>
    <row r="82" spans="1:10" s="134" customFormat="1" ht="12.75" customHeight="1" x14ac:dyDescent="0.2">
      <c r="A82" s="1" t="s">
        <v>232</v>
      </c>
      <c r="B82" s="3" t="s">
        <v>233</v>
      </c>
      <c r="C82" s="4" t="s">
        <v>234</v>
      </c>
      <c r="D82" s="261">
        <f t="shared" si="1"/>
        <v>0.12</v>
      </c>
      <c r="E82" s="261">
        <v>7.0000000000000007E-2</v>
      </c>
      <c r="F82" s="261">
        <v>0.08</v>
      </c>
      <c r="G82" s="261">
        <v>0.11</v>
      </c>
      <c r="H82" s="261">
        <v>0.11</v>
      </c>
      <c r="I82" s="261">
        <v>0.1</v>
      </c>
      <c r="J82" s="261">
        <v>0.12</v>
      </c>
    </row>
    <row r="83" spans="1:10" s="134" customFormat="1" ht="12.75" customHeight="1" x14ac:dyDescent="0.2">
      <c r="A83" s="1" t="s">
        <v>235</v>
      </c>
      <c r="B83" s="3" t="s">
        <v>236</v>
      </c>
      <c r="C83" s="4" t="s">
        <v>237</v>
      </c>
      <c r="D83" s="261">
        <f t="shared" si="1"/>
        <v>0.15</v>
      </c>
      <c r="E83" s="261">
        <v>0.06</v>
      </c>
      <c r="F83" s="261">
        <v>0.09</v>
      </c>
      <c r="G83" s="261">
        <v>0.1</v>
      </c>
      <c r="H83" s="261">
        <v>0.1</v>
      </c>
      <c r="I83" s="261">
        <v>0.11</v>
      </c>
      <c r="J83" s="261">
        <v>0.15</v>
      </c>
    </row>
    <row r="84" spans="1:10" s="134" customFormat="1" ht="12.75" customHeight="1" x14ac:dyDescent="0.2">
      <c r="A84" s="1" t="s">
        <v>238</v>
      </c>
      <c r="B84" s="3" t="s">
        <v>239</v>
      </c>
      <c r="C84" s="4" t="s">
        <v>240</v>
      </c>
      <c r="D84" s="261">
        <f t="shared" si="1"/>
        <v>0.26</v>
      </c>
      <c r="E84" s="261">
        <v>0.18</v>
      </c>
      <c r="F84" s="261">
        <v>0.2</v>
      </c>
      <c r="G84" s="261">
        <v>0.24</v>
      </c>
      <c r="H84" s="261">
        <v>0.24</v>
      </c>
      <c r="I84" s="261">
        <v>0.25</v>
      </c>
      <c r="J84" s="261">
        <v>0.26</v>
      </c>
    </row>
    <row r="85" spans="1:10" s="134" customFormat="1" ht="12.75" customHeight="1" x14ac:dyDescent="0.2">
      <c r="A85" s="1" t="s">
        <v>241</v>
      </c>
      <c r="B85" s="3" t="s">
        <v>242</v>
      </c>
      <c r="C85" s="4" t="s">
        <v>243</v>
      </c>
      <c r="D85" s="261">
        <f t="shared" si="1"/>
        <v>0.16</v>
      </c>
      <c r="E85" s="261">
        <v>0.14000000000000001</v>
      </c>
      <c r="F85" s="261">
        <v>0.13</v>
      </c>
      <c r="G85" s="261">
        <v>0.16</v>
      </c>
      <c r="H85" s="261">
        <v>0.17</v>
      </c>
      <c r="I85" s="261">
        <v>0.17</v>
      </c>
      <c r="J85" s="261">
        <v>0.16</v>
      </c>
    </row>
    <row r="86" spans="1:10" s="134" customFormat="1" ht="12.75" customHeight="1" x14ac:dyDescent="0.2">
      <c r="A86" s="1" t="s">
        <v>244</v>
      </c>
      <c r="B86" s="3" t="s">
        <v>245</v>
      </c>
      <c r="C86" s="4" t="s">
        <v>246</v>
      </c>
      <c r="D86" s="261">
        <f t="shared" si="1"/>
        <v>0.15</v>
      </c>
      <c r="E86" s="261">
        <v>0.12</v>
      </c>
      <c r="F86" s="261">
        <v>0.11</v>
      </c>
      <c r="G86" s="261">
        <v>0.11</v>
      </c>
      <c r="H86" s="261">
        <v>0.11</v>
      </c>
      <c r="I86" s="261">
        <v>0.15</v>
      </c>
      <c r="J86" s="261">
        <v>0.15</v>
      </c>
    </row>
    <row r="87" spans="1:10" s="134" customFormat="1" ht="12.75" customHeight="1" x14ac:dyDescent="0.2">
      <c r="A87" s="1" t="s">
        <v>247</v>
      </c>
      <c r="B87" s="3" t="s">
        <v>248</v>
      </c>
      <c r="C87" s="4" t="s">
        <v>249</v>
      </c>
      <c r="D87" s="261">
        <f t="shared" si="1"/>
        <v>0.16</v>
      </c>
      <c r="E87" s="261">
        <v>0.15</v>
      </c>
      <c r="F87" s="261">
        <v>0.13</v>
      </c>
      <c r="G87" s="261">
        <v>0.15</v>
      </c>
      <c r="H87" s="261">
        <v>0.15</v>
      </c>
      <c r="I87" s="261">
        <v>0.19</v>
      </c>
      <c r="J87" s="261">
        <v>0.16</v>
      </c>
    </row>
    <row r="88" spans="1:10" s="134" customFormat="1" ht="12.75" customHeight="1" x14ac:dyDescent="0.2">
      <c r="A88" s="1" t="s">
        <v>250</v>
      </c>
      <c r="B88" s="3" t="s">
        <v>251</v>
      </c>
      <c r="C88" s="4" t="s">
        <v>252</v>
      </c>
      <c r="D88" s="261">
        <f t="shared" si="1"/>
        <v>0.13</v>
      </c>
      <c r="E88" s="261">
        <v>0.12</v>
      </c>
      <c r="F88" s="261">
        <v>0.15</v>
      </c>
      <c r="G88" s="261">
        <v>0.16</v>
      </c>
      <c r="H88" s="261">
        <v>0.14000000000000001</v>
      </c>
      <c r="I88" s="261">
        <v>0.18</v>
      </c>
      <c r="J88" s="261">
        <v>0.13</v>
      </c>
    </row>
    <row r="89" spans="1:10" s="134" customFormat="1" ht="12.75" customHeight="1" x14ac:dyDescent="0.2">
      <c r="A89" s="1" t="s">
        <v>253</v>
      </c>
      <c r="B89" s="3" t="s">
        <v>254</v>
      </c>
      <c r="C89" s="4" t="s">
        <v>255</v>
      </c>
      <c r="D89" s="261">
        <f t="shared" si="1"/>
        <v>0.16</v>
      </c>
      <c r="E89" s="261">
        <v>0.13</v>
      </c>
      <c r="F89" s="261">
        <v>0.15</v>
      </c>
      <c r="G89" s="261">
        <v>0.14000000000000001</v>
      </c>
      <c r="H89" s="261">
        <v>0.16</v>
      </c>
      <c r="I89" s="261">
        <v>0.13</v>
      </c>
      <c r="J89" s="261">
        <v>0.16</v>
      </c>
    </row>
    <row r="90" spans="1:10" s="134" customFormat="1" ht="12.75" customHeight="1" x14ac:dyDescent="0.2">
      <c r="A90" s="1" t="s">
        <v>256</v>
      </c>
      <c r="B90" s="3" t="s">
        <v>257</v>
      </c>
      <c r="C90" s="4" t="s">
        <v>258</v>
      </c>
      <c r="D90" s="261">
        <f t="shared" si="1"/>
        <v>0.22</v>
      </c>
      <c r="E90" s="261">
        <v>0.14000000000000001</v>
      </c>
      <c r="F90" s="261">
        <v>0.15</v>
      </c>
      <c r="G90" s="261">
        <v>0.15</v>
      </c>
      <c r="H90" s="261">
        <v>0.14000000000000001</v>
      </c>
      <c r="I90" s="261">
        <v>0.17</v>
      </c>
      <c r="J90" s="261">
        <v>0.22</v>
      </c>
    </row>
    <row r="91" spans="1:10" s="134" customFormat="1" ht="12.75" customHeight="1" x14ac:dyDescent="0.2">
      <c r="A91" s="1" t="s">
        <v>259</v>
      </c>
      <c r="B91" s="3" t="s">
        <v>260</v>
      </c>
      <c r="C91" s="4" t="s">
        <v>261</v>
      </c>
      <c r="D91" s="261">
        <f t="shared" si="1"/>
        <v>0.24</v>
      </c>
      <c r="E91" s="261">
        <v>0.17</v>
      </c>
      <c r="F91" s="261">
        <v>0.18</v>
      </c>
      <c r="G91" s="261">
        <v>0.19</v>
      </c>
      <c r="H91" s="261">
        <v>0.19</v>
      </c>
      <c r="I91" s="261">
        <v>0.25</v>
      </c>
      <c r="J91" s="261">
        <v>0.24</v>
      </c>
    </row>
    <row r="92" spans="1:10" s="134" customFormat="1" ht="12.75" customHeight="1" x14ac:dyDescent="0.2">
      <c r="A92" s="1" t="s">
        <v>262</v>
      </c>
      <c r="B92" s="3" t="s">
        <v>263</v>
      </c>
      <c r="C92" s="4" t="s">
        <v>264</v>
      </c>
      <c r="D92" s="261">
        <f t="shared" si="1"/>
        <v>0.2</v>
      </c>
      <c r="E92" s="261">
        <v>0.13</v>
      </c>
      <c r="F92" s="261">
        <v>0.12</v>
      </c>
      <c r="G92" s="261">
        <v>0.15</v>
      </c>
      <c r="H92" s="261">
        <v>0.18</v>
      </c>
      <c r="I92" s="261">
        <v>0.19</v>
      </c>
      <c r="J92" s="261">
        <v>0.2</v>
      </c>
    </row>
    <row r="93" spans="1:10" s="134" customFormat="1" ht="12.75" customHeight="1" x14ac:dyDescent="0.2">
      <c r="A93" s="1" t="s">
        <v>265</v>
      </c>
      <c r="B93" s="3" t="s">
        <v>266</v>
      </c>
      <c r="C93" s="4" t="s">
        <v>267</v>
      </c>
      <c r="D93" s="261">
        <f t="shared" si="1"/>
        <v>0.2</v>
      </c>
      <c r="E93" s="261">
        <v>0.14000000000000001</v>
      </c>
      <c r="F93" s="261">
        <v>0.14000000000000001</v>
      </c>
      <c r="G93" s="261">
        <v>0.17</v>
      </c>
      <c r="H93" s="261">
        <v>0.18</v>
      </c>
      <c r="I93" s="261">
        <v>0.2</v>
      </c>
      <c r="J93" s="261">
        <v>0.2</v>
      </c>
    </row>
    <row r="94" spans="1:10" s="134" customFormat="1" ht="12.75" customHeight="1" x14ac:dyDescent="0.2">
      <c r="A94" s="1" t="s">
        <v>268</v>
      </c>
      <c r="B94" s="3" t="s">
        <v>269</v>
      </c>
      <c r="C94" s="4" t="s">
        <v>270</v>
      </c>
      <c r="D94" s="261">
        <f t="shared" si="1"/>
        <v>0.14000000000000001</v>
      </c>
      <c r="E94" s="261">
        <v>0.1</v>
      </c>
      <c r="F94" s="261">
        <v>0.1</v>
      </c>
      <c r="G94" s="261">
        <v>0.12</v>
      </c>
      <c r="H94" s="261">
        <v>0.12</v>
      </c>
      <c r="I94" s="261">
        <v>0.14000000000000001</v>
      </c>
      <c r="J94" s="261">
        <v>0.14000000000000001</v>
      </c>
    </row>
    <row r="95" spans="1:10" s="134" customFormat="1" ht="12.75" customHeight="1" x14ac:dyDescent="0.2">
      <c r="A95" s="1" t="s">
        <v>271</v>
      </c>
      <c r="B95" s="3" t="s">
        <v>272</v>
      </c>
      <c r="C95" s="4" t="s">
        <v>273</v>
      </c>
      <c r="D95" s="261">
        <f t="shared" si="1"/>
        <v>0.12</v>
      </c>
      <c r="E95" s="261">
        <v>0.06</v>
      </c>
      <c r="F95" s="261">
        <v>7.0000000000000007E-2</v>
      </c>
      <c r="G95" s="261">
        <v>0.09</v>
      </c>
      <c r="H95" s="261">
        <v>0.12</v>
      </c>
      <c r="I95" s="261">
        <v>0.12</v>
      </c>
      <c r="J95" s="261">
        <v>0.12</v>
      </c>
    </row>
    <row r="96" spans="1:10" s="134" customFormat="1" ht="12.75" customHeight="1" x14ac:dyDescent="0.2">
      <c r="A96" s="1" t="s">
        <v>274</v>
      </c>
      <c r="B96" s="3" t="s">
        <v>275</v>
      </c>
      <c r="C96" s="6" t="s">
        <v>276</v>
      </c>
      <c r="D96" s="261">
        <f t="shared" si="1"/>
        <v>0.28000000000000003</v>
      </c>
      <c r="E96" s="261">
        <v>0.17</v>
      </c>
      <c r="F96" s="261">
        <v>0.2</v>
      </c>
      <c r="G96" s="261">
        <v>0.2</v>
      </c>
      <c r="H96" s="261">
        <v>0.23</v>
      </c>
      <c r="I96" s="261">
        <v>0.26</v>
      </c>
      <c r="J96" s="261">
        <v>0.28000000000000003</v>
      </c>
    </row>
    <row r="97" spans="1:10" s="134" customFormat="1" ht="12.75" customHeight="1" x14ac:dyDescent="0.2">
      <c r="A97" s="1" t="s">
        <v>277</v>
      </c>
      <c r="B97" s="3" t="s">
        <v>278</v>
      </c>
      <c r="C97" s="4" t="s">
        <v>279</v>
      </c>
      <c r="D97" s="261">
        <f t="shared" si="1"/>
        <v>0.43</v>
      </c>
      <c r="E97" s="261">
        <v>0.27</v>
      </c>
      <c r="F97" s="261">
        <v>0.28000000000000003</v>
      </c>
      <c r="G97" s="261">
        <v>0.34</v>
      </c>
      <c r="H97" s="261">
        <v>0.36</v>
      </c>
      <c r="I97" s="261">
        <v>0.37</v>
      </c>
      <c r="J97" s="261">
        <v>0.43</v>
      </c>
    </row>
    <row r="98" spans="1:10" s="134" customFormat="1" ht="12.75" customHeight="1" x14ac:dyDescent="0.2">
      <c r="A98" s="1" t="s">
        <v>280</v>
      </c>
      <c r="B98" s="3" t="s">
        <v>281</v>
      </c>
      <c r="C98" s="4" t="s">
        <v>282</v>
      </c>
      <c r="D98" s="261">
        <f t="shared" si="1"/>
        <v>0.2</v>
      </c>
      <c r="E98" s="261">
        <v>0.11</v>
      </c>
      <c r="F98" s="261">
        <v>0.17</v>
      </c>
      <c r="G98" s="261">
        <v>0.15</v>
      </c>
      <c r="H98" s="261">
        <v>0.18</v>
      </c>
      <c r="I98" s="261">
        <v>0.2</v>
      </c>
      <c r="J98" s="261">
        <v>0.2</v>
      </c>
    </row>
    <row r="99" spans="1:10" s="134" customFormat="1" ht="12.75" customHeight="1" x14ac:dyDescent="0.2">
      <c r="A99" s="1" t="s">
        <v>283</v>
      </c>
      <c r="B99" s="3" t="s">
        <v>284</v>
      </c>
      <c r="C99" s="4" t="s">
        <v>285</v>
      </c>
      <c r="D99" s="261">
        <f t="shared" si="1"/>
        <v>0.46</v>
      </c>
      <c r="E99" s="261">
        <v>0.32</v>
      </c>
      <c r="F99" s="261">
        <v>0.33</v>
      </c>
      <c r="G99" s="261">
        <v>0.39</v>
      </c>
      <c r="H99" s="261">
        <v>0.39</v>
      </c>
      <c r="I99" s="261">
        <v>0.39</v>
      </c>
      <c r="J99" s="261">
        <v>0.46</v>
      </c>
    </row>
    <row r="100" spans="1:10" s="134" customFormat="1" ht="12.75" customHeight="1" x14ac:dyDescent="0.2">
      <c r="A100" s="1" t="s">
        <v>286</v>
      </c>
      <c r="B100" s="3" t="s">
        <v>287</v>
      </c>
      <c r="C100" s="4" t="s">
        <v>288</v>
      </c>
      <c r="D100" s="261">
        <f t="shared" si="1"/>
        <v>0.2</v>
      </c>
      <c r="E100" s="261">
        <v>0.15</v>
      </c>
      <c r="F100" s="261">
        <v>0.14000000000000001</v>
      </c>
      <c r="G100" s="261">
        <v>0.17</v>
      </c>
      <c r="H100" s="261">
        <v>0.18</v>
      </c>
      <c r="I100" s="261">
        <v>0.2</v>
      </c>
      <c r="J100" s="261">
        <v>0.2</v>
      </c>
    </row>
    <row r="101" spans="1:10" s="134" customFormat="1" ht="12.75" customHeight="1" x14ac:dyDescent="0.2">
      <c r="A101" s="1" t="s">
        <v>289</v>
      </c>
      <c r="B101" s="3" t="s">
        <v>290</v>
      </c>
      <c r="C101" s="4" t="s">
        <v>291</v>
      </c>
      <c r="D101" s="261">
        <f t="shared" si="1"/>
        <v>0.42</v>
      </c>
      <c r="E101" s="261">
        <v>0.3</v>
      </c>
      <c r="F101" s="261">
        <v>0.36</v>
      </c>
      <c r="G101" s="261">
        <v>0.34</v>
      </c>
      <c r="H101" s="261">
        <v>0.39</v>
      </c>
      <c r="I101" s="261">
        <v>0.4</v>
      </c>
      <c r="J101" s="261">
        <v>0.42</v>
      </c>
    </row>
    <row r="102" spans="1:10" s="134" customFormat="1" ht="12.75" customHeight="1" x14ac:dyDescent="0.2">
      <c r="A102" s="1" t="s">
        <v>444</v>
      </c>
      <c r="B102" s="3" t="s">
        <v>445</v>
      </c>
      <c r="C102" s="4" t="s">
        <v>446</v>
      </c>
      <c r="D102" s="261" t="str">
        <f t="shared" si="1"/>
        <v>-</v>
      </c>
      <c r="E102" s="261" t="s">
        <v>453</v>
      </c>
      <c r="F102" s="261" t="s">
        <v>453</v>
      </c>
      <c r="G102" s="261" t="s">
        <v>453</v>
      </c>
      <c r="H102" s="261" t="s">
        <v>453</v>
      </c>
      <c r="I102" s="261" t="s">
        <v>453</v>
      </c>
      <c r="J102" s="261" t="s">
        <v>453</v>
      </c>
    </row>
    <row r="103" spans="1:10" s="134" customFormat="1" ht="12.75" customHeight="1" x14ac:dyDescent="0.2">
      <c r="A103" s="1" t="s">
        <v>292</v>
      </c>
      <c r="B103" s="3" t="s">
        <v>293</v>
      </c>
      <c r="C103" s="4" t="s">
        <v>294</v>
      </c>
      <c r="D103" s="261">
        <f t="shared" si="1"/>
        <v>0.28999999999999998</v>
      </c>
      <c r="E103" s="261">
        <v>0.21</v>
      </c>
      <c r="F103" s="261">
        <v>0.23</v>
      </c>
      <c r="G103" s="261">
        <v>0.27</v>
      </c>
      <c r="H103" s="261">
        <v>0.27</v>
      </c>
      <c r="I103" s="261">
        <v>0.3</v>
      </c>
      <c r="J103" s="261">
        <v>0.28999999999999998</v>
      </c>
    </row>
    <row r="104" spans="1:10" s="134" customFormat="1" ht="12.75" customHeight="1" x14ac:dyDescent="0.2">
      <c r="A104" s="1" t="s">
        <v>295</v>
      </c>
      <c r="B104" s="3" t="s">
        <v>296</v>
      </c>
      <c r="C104" s="4" t="s">
        <v>297</v>
      </c>
      <c r="D104" s="261">
        <f t="shared" si="1"/>
        <v>0.41</v>
      </c>
      <c r="E104" s="261">
        <v>0.3</v>
      </c>
      <c r="F104" s="261">
        <v>0.33</v>
      </c>
      <c r="G104" s="261">
        <v>0.35</v>
      </c>
      <c r="H104" s="261">
        <v>0.36</v>
      </c>
      <c r="I104" s="261">
        <v>0.45</v>
      </c>
      <c r="J104" s="261">
        <v>0.41</v>
      </c>
    </row>
    <row r="105" spans="1:10" s="134" customFormat="1" ht="12.75" customHeight="1" x14ac:dyDescent="0.2">
      <c r="A105" s="1" t="s">
        <v>298</v>
      </c>
      <c r="B105" s="3" t="s">
        <v>299</v>
      </c>
      <c r="C105" s="4" t="s">
        <v>300</v>
      </c>
      <c r="D105" s="261">
        <f t="shared" si="1"/>
        <v>0.35</v>
      </c>
      <c r="E105" s="261">
        <v>0.26</v>
      </c>
      <c r="F105" s="261">
        <v>0.28999999999999998</v>
      </c>
      <c r="G105" s="261">
        <v>0.28999999999999998</v>
      </c>
      <c r="H105" s="261">
        <v>0.32</v>
      </c>
      <c r="I105" s="261">
        <v>0.34</v>
      </c>
      <c r="J105" s="261">
        <v>0.35</v>
      </c>
    </row>
    <row r="106" spans="1:10" s="134" customFormat="1" ht="12.75" customHeight="1" x14ac:dyDescent="0.2">
      <c r="A106" s="1" t="s">
        <v>301</v>
      </c>
      <c r="B106" s="3" t="s">
        <v>302</v>
      </c>
      <c r="C106" s="4" t="s">
        <v>303</v>
      </c>
      <c r="D106" s="261">
        <f t="shared" si="1"/>
        <v>0.27</v>
      </c>
      <c r="E106" s="261">
        <v>0.17</v>
      </c>
      <c r="F106" s="261">
        <v>0.18</v>
      </c>
      <c r="G106" s="261">
        <v>0.2</v>
      </c>
      <c r="H106" s="261">
        <v>0.21</v>
      </c>
      <c r="I106" s="261">
        <v>0.24</v>
      </c>
      <c r="J106" s="261">
        <v>0.27</v>
      </c>
    </row>
    <row r="107" spans="1:10" s="134" customFormat="1" ht="12.75" customHeight="1" x14ac:dyDescent="0.2">
      <c r="A107" s="1" t="s">
        <v>304</v>
      </c>
      <c r="B107" s="3" t="s">
        <v>305</v>
      </c>
      <c r="C107" s="4" t="s">
        <v>306</v>
      </c>
      <c r="D107" s="261">
        <f t="shared" si="1"/>
        <v>0.44</v>
      </c>
      <c r="E107" s="261">
        <v>0.31</v>
      </c>
      <c r="F107" s="261">
        <v>0.28000000000000003</v>
      </c>
      <c r="G107" s="261">
        <v>0.37</v>
      </c>
      <c r="H107" s="261">
        <v>0.36</v>
      </c>
      <c r="I107" s="261">
        <v>0.35</v>
      </c>
      <c r="J107" s="261">
        <v>0.44</v>
      </c>
    </row>
    <row r="108" spans="1:10" s="134" customFormat="1" ht="12.75" customHeight="1" x14ac:dyDescent="0.2">
      <c r="A108" s="1" t="s">
        <v>307</v>
      </c>
      <c r="B108" s="3" t="s">
        <v>308</v>
      </c>
      <c r="C108" s="4" t="s">
        <v>309</v>
      </c>
      <c r="D108" s="261">
        <f t="shared" si="1"/>
        <v>0.37</v>
      </c>
      <c r="E108" s="261">
        <v>0.26</v>
      </c>
      <c r="F108" s="261">
        <v>0.23</v>
      </c>
      <c r="G108" s="261">
        <v>0.32</v>
      </c>
      <c r="H108" s="261">
        <v>0.34</v>
      </c>
      <c r="I108" s="261">
        <v>0.41</v>
      </c>
      <c r="J108" s="261">
        <v>0.37</v>
      </c>
    </row>
    <row r="109" spans="1:10" s="134" customFormat="1" ht="12.75" customHeight="1" x14ac:dyDescent="0.2">
      <c r="A109" s="1" t="s">
        <v>310</v>
      </c>
      <c r="B109" s="3" t="s">
        <v>311</v>
      </c>
      <c r="C109" s="4" t="s">
        <v>312</v>
      </c>
      <c r="D109" s="261">
        <f t="shared" si="1"/>
        <v>0.37</v>
      </c>
      <c r="E109" s="261">
        <v>0.22</v>
      </c>
      <c r="F109" s="261">
        <v>0.27</v>
      </c>
      <c r="G109" s="261">
        <v>0.32</v>
      </c>
      <c r="H109" s="261">
        <v>0.35</v>
      </c>
      <c r="I109" s="261">
        <v>0.36</v>
      </c>
      <c r="J109" s="261">
        <v>0.37</v>
      </c>
    </row>
    <row r="110" spans="1:10" s="134" customFormat="1" ht="12.75" customHeight="1" x14ac:dyDescent="0.2">
      <c r="A110" s="1" t="s">
        <v>313</v>
      </c>
      <c r="B110" s="3" t="s">
        <v>314</v>
      </c>
      <c r="C110" s="4" t="s">
        <v>315</v>
      </c>
      <c r="D110" s="261">
        <f t="shared" si="1"/>
        <v>0.43</v>
      </c>
      <c r="E110" s="261">
        <v>0.27</v>
      </c>
      <c r="F110" s="261">
        <v>0.32</v>
      </c>
      <c r="G110" s="261">
        <v>0.36</v>
      </c>
      <c r="H110" s="261">
        <v>0.36</v>
      </c>
      <c r="I110" s="261">
        <v>0.44</v>
      </c>
      <c r="J110" s="261">
        <v>0.43</v>
      </c>
    </row>
    <row r="111" spans="1:10" s="134" customFormat="1" ht="12.75" customHeight="1" x14ac:dyDescent="0.2">
      <c r="A111" s="1" t="s">
        <v>316</v>
      </c>
      <c r="B111" s="3" t="s">
        <v>317</v>
      </c>
      <c r="C111" s="4" t="s">
        <v>318</v>
      </c>
      <c r="D111" s="261">
        <f t="shared" si="1"/>
        <v>0.16</v>
      </c>
      <c r="E111" s="261">
        <v>0.1</v>
      </c>
      <c r="F111" s="261">
        <v>0.09</v>
      </c>
      <c r="G111" s="261">
        <v>0.1</v>
      </c>
      <c r="H111" s="261">
        <v>0.15</v>
      </c>
      <c r="I111" s="261">
        <v>0.15</v>
      </c>
      <c r="J111" s="261">
        <v>0.16</v>
      </c>
    </row>
    <row r="112" spans="1:10" s="134" customFormat="1" ht="12.75" customHeight="1" x14ac:dyDescent="0.2">
      <c r="A112" s="1" t="s">
        <v>319</v>
      </c>
      <c r="B112" s="3" t="s">
        <v>320</v>
      </c>
      <c r="C112" s="4" t="s">
        <v>321</v>
      </c>
      <c r="D112" s="261">
        <f t="shared" si="1"/>
        <v>0.28000000000000003</v>
      </c>
      <c r="E112" s="261">
        <v>0.18</v>
      </c>
      <c r="F112" s="261">
        <v>0.16</v>
      </c>
      <c r="G112" s="261">
        <v>0.19</v>
      </c>
      <c r="H112" s="261">
        <v>0.23</v>
      </c>
      <c r="I112" s="261">
        <v>0.24</v>
      </c>
      <c r="J112" s="261">
        <v>0.28000000000000003</v>
      </c>
    </row>
    <row r="113" spans="1:10" s="134" customFormat="1" ht="12.75" customHeight="1" x14ac:dyDescent="0.2">
      <c r="A113" s="1" t="s">
        <v>322</v>
      </c>
      <c r="B113" s="3" t="s">
        <v>323</v>
      </c>
      <c r="C113" s="4" t="s">
        <v>324</v>
      </c>
      <c r="D113" s="261">
        <f t="shared" si="1"/>
        <v>0.35</v>
      </c>
      <c r="E113" s="261">
        <v>0.26</v>
      </c>
      <c r="F113" s="261">
        <v>0.31</v>
      </c>
      <c r="G113" s="261">
        <v>0.31</v>
      </c>
      <c r="H113" s="261">
        <v>0.38</v>
      </c>
      <c r="I113" s="261">
        <v>0.39</v>
      </c>
      <c r="J113" s="261">
        <v>0.35</v>
      </c>
    </row>
    <row r="114" spans="1:10" s="134" customFormat="1" ht="12.75" customHeight="1" x14ac:dyDescent="0.2">
      <c r="A114" s="1" t="s">
        <v>325</v>
      </c>
      <c r="B114" s="3" t="s">
        <v>326</v>
      </c>
      <c r="C114" s="4" t="s">
        <v>327</v>
      </c>
      <c r="D114" s="261">
        <f t="shared" si="1"/>
        <v>0.38</v>
      </c>
      <c r="E114" s="261">
        <v>0.26</v>
      </c>
      <c r="F114" s="261">
        <v>0.3</v>
      </c>
      <c r="G114" s="261">
        <v>0.34</v>
      </c>
      <c r="H114" s="261">
        <v>0.34</v>
      </c>
      <c r="I114" s="261">
        <v>0.37</v>
      </c>
      <c r="J114" s="261">
        <v>0.38</v>
      </c>
    </row>
    <row r="115" spans="1:10" s="134" customFormat="1" ht="12.75" customHeight="1" x14ac:dyDescent="0.2">
      <c r="A115" s="1" t="s">
        <v>328</v>
      </c>
      <c r="B115" s="3" t="s">
        <v>329</v>
      </c>
      <c r="C115" s="4" t="s">
        <v>330</v>
      </c>
      <c r="D115" s="261">
        <f t="shared" si="1"/>
        <v>0.48</v>
      </c>
      <c r="E115" s="261">
        <v>0.38</v>
      </c>
      <c r="F115" s="261">
        <v>0.36</v>
      </c>
      <c r="G115" s="261">
        <v>0.44</v>
      </c>
      <c r="H115" s="261">
        <v>0.44</v>
      </c>
      <c r="I115" s="261">
        <v>0.44</v>
      </c>
      <c r="J115" s="261">
        <v>0.48</v>
      </c>
    </row>
    <row r="116" spans="1:10" s="134" customFormat="1" ht="12.75" customHeight="1" x14ac:dyDescent="0.2">
      <c r="A116" s="1" t="s">
        <v>331</v>
      </c>
      <c r="B116" s="3" t="s">
        <v>332</v>
      </c>
      <c r="C116" s="4" t="s">
        <v>333</v>
      </c>
      <c r="D116" s="261">
        <f t="shared" si="1"/>
        <v>0.28999999999999998</v>
      </c>
      <c r="E116" s="261">
        <v>0.22</v>
      </c>
      <c r="F116" s="261">
        <v>0.21</v>
      </c>
      <c r="G116" s="261">
        <v>0.28999999999999998</v>
      </c>
      <c r="H116" s="261">
        <v>0.3</v>
      </c>
      <c r="I116" s="261">
        <v>0.4</v>
      </c>
      <c r="J116" s="261">
        <v>0.28999999999999998</v>
      </c>
    </row>
    <row r="117" spans="1:10" s="134" customFormat="1" ht="12.75" customHeight="1" x14ac:dyDescent="0.2">
      <c r="A117" s="1" t="s">
        <v>334</v>
      </c>
      <c r="B117" s="3" t="s">
        <v>335</v>
      </c>
      <c r="C117" s="4" t="s">
        <v>336</v>
      </c>
      <c r="D117" s="261">
        <f t="shared" si="1"/>
        <v>0.33</v>
      </c>
      <c r="E117" s="261">
        <v>0.2</v>
      </c>
      <c r="F117" s="261">
        <v>0.22</v>
      </c>
      <c r="G117" s="261">
        <v>0.3</v>
      </c>
      <c r="H117" s="261">
        <v>0.31</v>
      </c>
      <c r="I117" s="261">
        <v>0.3</v>
      </c>
      <c r="J117" s="261">
        <v>0.33</v>
      </c>
    </row>
    <row r="118" spans="1:10" s="134" customFormat="1" ht="12.75" customHeight="1" x14ac:dyDescent="0.2">
      <c r="A118" s="1" t="s">
        <v>337</v>
      </c>
      <c r="B118" s="3" t="s">
        <v>338</v>
      </c>
      <c r="C118" s="4" t="s">
        <v>339</v>
      </c>
      <c r="D118" s="261">
        <f t="shared" si="1"/>
        <v>0.33</v>
      </c>
      <c r="E118" s="261">
        <v>0.2</v>
      </c>
      <c r="F118" s="261">
        <v>0.22</v>
      </c>
      <c r="G118" s="261">
        <v>0.26</v>
      </c>
      <c r="H118" s="261">
        <v>0.27</v>
      </c>
      <c r="I118" s="261">
        <v>0.3</v>
      </c>
      <c r="J118" s="261">
        <v>0.33</v>
      </c>
    </row>
    <row r="119" spans="1:10" x14ac:dyDescent="0.2">
      <c r="A119" s="1" t="s">
        <v>340</v>
      </c>
      <c r="B119" s="3" t="s">
        <v>341</v>
      </c>
      <c r="C119" s="4" t="s">
        <v>342</v>
      </c>
      <c r="D119" s="261">
        <f t="shared" si="1"/>
        <v>0.35</v>
      </c>
      <c r="E119" s="261">
        <v>0.22</v>
      </c>
      <c r="F119" s="261">
        <v>0.19</v>
      </c>
      <c r="G119" s="261">
        <v>0.24</v>
      </c>
      <c r="H119" s="261">
        <v>0.24</v>
      </c>
      <c r="I119" s="261">
        <v>0.34</v>
      </c>
      <c r="J119" s="261">
        <v>0.35</v>
      </c>
    </row>
    <row r="120" spans="1:10" x14ac:dyDescent="0.2">
      <c r="A120" s="1" t="s">
        <v>343</v>
      </c>
      <c r="B120" s="3" t="s">
        <v>344</v>
      </c>
      <c r="C120" s="4" t="s">
        <v>345</v>
      </c>
      <c r="D120" s="261">
        <f t="shared" si="1"/>
        <v>0.46</v>
      </c>
      <c r="E120" s="261">
        <v>0.28999999999999998</v>
      </c>
      <c r="F120" s="261">
        <v>0.34</v>
      </c>
      <c r="G120" s="261">
        <v>0.4</v>
      </c>
      <c r="H120" s="261">
        <v>0.43</v>
      </c>
      <c r="I120" s="261">
        <v>0.45</v>
      </c>
      <c r="J120" s="261">
        <v>0.46</v>
      </c>
    </row>
    <row r="121" spans="1:10" x14ac:dyDescent="0.2">
      <c r="A121" s="1" t="s">
        <v>346</v>
      </c>
      <c r="B121" s="3" t="s">
        <v>347</v>
      </c>
      <c r="C121" s="4" t="s">
        <v>348</v>
      </c>
      <c r="D121" s="261">
        <f t="shared" si="1"/>
        <v>0.43</v>
      </c>
      <c r="E121" s="261">
        <v>0.35</v>
      </c>
      <c r="F121" s="261">
        <v>0.38</v>
      </c>
      <c r="G121" s="261">
        <v>0.43</v>
      </c>
      <c r="H121" s="261">
        <v>0.41</v>
      </c>
      <c r="I121" s="261">
        <v>0.43</v>
      </c>
      <c r="J121" s="261">
        <v>0.43</v>
      </c>
    </row>
    <row r="122" spans="1:10" x14ac:dyDescent="0.2">
      <c r="A122" s="1" t="s">
        <v>349</v>
      </c>
      <c r="B122" s="3" t="s">
        <v>350</v>
      </c>
      <c r="C122" s="4" t="s">
        <v>351</v>
      </c>
      <c r="D122" s="261">
        <f t="shared" si="1"/>
        <v>0.31</v>
      </c>
      <c r="E122" s="261">
        <v>0.19</v>
      </c>
      <c r="F122" s="261">
        <v>0.22</v>
      </c>
      <c r="G122" s="261">
        <v>0.21</v>
      </c>
      <c r="H122" s="261">
        <v>0.23</v>
      </c>
      <c r="I122" s="261">
        <v>0.19</v>
      </c>
      <c r="J122" s="261">
        <v>0.31</v>
      </c>
    </row>
    <row r="123" spans="1:10" x14ac:dyDescent="0.2">
      <c r="A123" s="1" t="s">
        <v>352</v>
      </c>
      <c r="B123" s="3" t="s">
        <v>353</v>
      </c>
      <c r="C123" s="4" t="s">
        <v>354</v>
      </c>
      <c r="D123" s="261">
        <f t="shared" si="1"/>
        <v>0.34</v>
      </c>
      <c r="E123" s="261">
        <v>0.19</v>
      </c>
      <c r="F123" s="261">
        <v>0.24</v>
      </c>
      <c r="G123" s="261">
        <v>0.31</v>
      </c>
      <c r="H123" s="261">
        <v>0.31</v>
      </c>
      <c r="I123" s="261">
        <v>0.38</v>
      </c>
      <c r="J123" s="261">
        <v>0.34</v>
      </c>
    </row>
    <row r="124" spans="1:10" x14ac:dyDescent="0.2">
      <c r="A124" s="1" t="s">
        <v>355</v>
      </c>
      <c r="B124" s="3" t="s">
        <v>356</v>
      </c>
      <c r="C124" s="4" t="s">
        <v>357</v>
      </c>
      <c r="D124" s="261">
        <f t="shared" si="1"/>
        <v>0.28000000000000003</v>
      </c>
      <c r="E124" s="261">
        <v>0.2</v>
      </c>
      <c r="F124" s="261">
        <v>0.14000000000000001</v>
      </c>
      <c r="G124" s="261">
        <v>0.15</v>
      </c>
      <c r="H124" s="261">
        <v>0.21</v>
      </c>
      <c r="I124" s="261">
        <v>0.25</v>
      </c>
      <c r="J124" s="261">
        <v>0.28000000000000003</v>
      </c>
    </row>
    <row r="125" spans="1:10" x14ac:dyDescent="0.2">
      <c r="A125" s="1" t="s">
        <v>358</v>
      </c>
      <c r="B125" s="3" t="s">
        <v>359</v>
      </c>
      <c r="C125" s="4" t="s">
        <v>360</v>
      </c>
      <c r="D125" s="261">
        <f t="shared" si="1"/>
        <v>0.41</v>
      </c>
      <c r="E125" s="261">
        <v>0.25</v>
      </c>
      <c r="F125" s="261">
        <v>0.28000000000000003</v>
      </c>
      <c r="G125" s="261">
        <v>0.33</v>
      </c>
      <c r="H125" s="261">
        <v>0.37</v>
      </c>
      <c r="I125" s="261">
        <v>0.37</v>
      </c>
      <c r="J125" s="261">
        <v>0.41</v>
      </c>
    </row>
    <row r="126" spans="1:10" x14ac:dyDescent="0.2">
      <c r="A126" s="1" t="s">
        <v>361</v>
      </c>
      <c r="B126" s="3" t="s">
        <v>362</v>
      </c>
      <c r="C126" s="4" t="s">
        <v>363</v>
      </c>
      <c r="D126" s="261">
        <f t="shared" si="1"/>
        <v>0.37</v>
      </c>
      <c r="E126" s="261">
        <v>0.26</v>
      </c>
      <c r="F126" s="261">
        <v>0.27</v>
      </c>
      <c r="G126" s="261">
        <v>0.32</v>
      </c>
      <c r="H126" s="261">
        <v>0.31</v>
      </c>
      <c r="I126" s="261">
        <v>0.36</v>
      </c>
      <c r="J126" s="261">
        <v>0.37</v>
      </c>
    </row>
    <row r="127" spans="1:10" x14ac:dyDescent="0.2">
      <c r="A127" s="1" t="s">
        <v>364</v>
      </c>
      <c r="B127" s="3" t="s">
        <v>365</v>
      </c>
      <c r="C127" s="4" t="s">
        <v>366</v>
      </c>
      <c r="D127" s="261">
        <f t="shared" si="1"/>
        <v>0.42</v>
      </c>
      <c r="E127" s="261">
        <v>0.22</v>
      </c>
      <c r="F127" s="261">
        <v>0.27</v>
      </c>
      <c r="G127" s="261">
        <v>0.32</v>
      </c>
      <c r="H127" s="261">
        <v>0.35</v>
      </c>
      <c r="I127" s="261">
        <v>0.39</v>
      </c>
      <c r="J127" s="261">
        <v>0.42</v>
      </c>
    </row>
    <row r="128" spans="1:10" x14ac:dyDescent="0.2">
      <c r="A128" s="1" t="s">
        <v>367</v>
      </c>
      <c r="B128" s="3" t="s">
        <v>368</v>
      </c>
      <c r="C128" s="4" t="s">
        <v>369</v>
      </c>
      <c r="D128" s="261">
        <f t="shared" si="1"/>
        <v>0.52</v>
      </c>
      <c r="E128" s="261">
        <v>0.35</v>
      </c>
      <c r="F128" s="261">
        <v>0.39</v>
      </c>
      <c r="G128" s="261">
        <v>0.45</v>
      </c>
      <c r="H128" s="261">
        <v>0.52</v>
      </c>
      <c r="I128" s="261">
        <v>0.51</v>
      </c>
      <c r="J128" s="261">
        <v>0.52</v>
      </c>
    </row>
    <row r="129" spans="1:10" x14ac:dyDescent="0.2">
      <c r="A129" s="1" t="s">
        <v>370</v>
      </c>
      <c r="B129" s="3">
        <v>11</v>
      </c>
      <c r="C129" s="4" t="s">
        <v>371</v>
      </c>
      <c r="D129" s="261">
        <f t="shared" si="1"/>
        <v>0.25</v>
      </c>
      <c r="E129" s="261">
        <v>0.2</v>
      </c>
      <c r="F129" s="261">
        <v>0.18</v>
      </c>
      <c r="G129" s="261">
        <v>0.17</v>
      </c>
      <c r="H129" s="261">
        <v>0.24</v>
      </c>
      <c r="I129" s="261">
        <v>0.23</v>
      </c>
      <c r="J129" s="261">
        <v>0.25</v>
      </c>
    </row>
    <row r="130" spans="1:10" x14ac:dyDescent="0.2">
      <c r="A130" s="1" t="s">
        <v>372</v>
      </c>
      <c r="B130" s="3">
        <v>12</v>
      </c>
      <c r="C130" s="4" t="s">
        <v>373</v>
      </c>
      <c r="D130" s="261">
        <f t="shared" si="1"/>
        <v>0.12</v>
      </c>
      <c r="E130" s="261">
        <v>0.06</v>
      </c>
      <c r="F130" s="261">
        <v>0.12</v>
      </c>
      <c r="G130" s="261">
        <v>0.13</v>
      </c>
      <c r="H130" s="261">
        <v>0.09</v>
      </c>
      <c r="I130" s="261">
        <v>0.12</v>
      </c>
      <c r="J130" s="261">
        <v>0.12</v>
      </c>
    </row>
    <row r="131" spans="1:10" x14ac:dyDescent="0.2">
      <c r="A131" s="1" t="s">
        <v>374</v>
      </c>
      <c r="B131" s="3">
        <v>16</v>
      </c>
      <c r="C131" s="4" t="s">
        <v>375</v>
      </c>
      <c r="D131" s="261">
        <f t="shared" si="1"/>
        <v>0.12</v>
      </c>
      <c r="E131" s="261">
        <v>0.1</v>
      </c>
      <c r="F131" s="261">
        <v>0.1</v>
      </c>
      <c r="G131" s="261">
        <v>0.09</v>
      </c>
      <c r="H131" s="261">
        <v>0.08</v>
      </c>
      <c r="I131" s="261">
        <v>0.11</v>
      </c>
      <c r="J131" s="261">
        <v>0.12</v>
      </c>
    </row>
    <row r="132" spans="1:10" x14ac:dyDescent="0.2">
      <c r="A132" s="1" t="s">
        <v>376</v>
      </c>
      <c r="B132" s="3">
        <v>17</v>
      </c>
      <c r="C132" s="4" t="s">
        <v>377</v>
      </c>
      <c r="D132" s="261">
        <f t="shared" si="1"/>
        <v>0.14000000000000001</v>
      </c>
      <c r="E132" s="261">
        <v>0.1</v>
      </c>
      <c r="F132" s="261">
        <v>0.1</v>
      </c>
      <c r="G132" s="261">
        <v>0.11</v>
      </c>
      <c r="H132" s="261">
        <v>0.12</v>
      </c>
      <c r="I132" s="261">
        <v>0.13</v>
      </c>
      <c r="J132" s="261">
        <v>0.14000000000000001</v>
      </c>
    </row>
    <row r="133" spans="1:10" x14ac:dyDescent="0.2">
      <c r="A133" s="1" t="s">
        <v>378</v>
      </c>
      <c r="B133" s="3">
        <v>18</v>
      </c>
      <c r="C133" s="4" t="s">
        <v>379</v>
      </c>
      <c r="D133" s="261">
        <f t="shared" ref="D133:D165" si="2">J133</f>
        <v>0.16</v>
      </c>
      <c r="E133" s="261">
        <v>0.1</v>
      </c>
      <c r="F133" s="261">
        <v>0.11</v>
      </c>
      <c r="G133" s="261">
        <v>0.13</v>
      </c>
      <c r="H133" s="261">
        <v>0.12</v>
      </c>
      <c r="I133" s="261">
        <v>0.16</v>
      </c>
      <c r="J133" s="261">
        <v>0.16</v>
      </c>
    </row>
    <row r="134" spans="1:10" x14ac:dyDescent="0.2">
      <c r="A134" s="1" t="s">
        <v>380</v>
      </c>
      <c r="B134" s="3">
        <v>19</v>
      </c>
      <c r="C134" s="4" t="s">
        <v>381</v>
      </c>
      <c r="D134" s="261">
        <f t="shared" si="2"/>
        <v>0.13</v>
      </c>
      <c r="E134" s="261">
        <v>0.13</v>
      </c>
      <c r="F134" s="261">
        <v>0.09</v>
      </c>
      <c r="G134" s="261">
        <v>0.1</v>
      </c>
      <c r="H134" s="261">
        <v>0.15</v>
      </c>
      <c r="I134" s="261">
        <v>0.13</v>
      </c>
      <c r="J134" s="261">
        <v>0.13</v>
      </c>
    </row>
    <row r="135" spans="1:10" x14ac:dyDescent="0.2">
      <c r="A135" s="1" t="s">
        <v>382</v>
      </c>
      <c r="B135" s="3">
        <v>21</v>
      </c>
      <c r="C135" s="4" t="s">
        <v>383</v>
      </c>
      <c r="D135" s="261">
        <f t="shared" si="2"/>
        <v>0.11</v>
      </c>
      <c r="E135" s="261">
        <v>0.08</v>
      </c>
      <c r="F135" s="261">
        <v>0.09</v>
      </c>
      <c r="G135" s="261">
        <v>0.1</v>
      </c>
      <c r="H135" s="261">
        <v>0.08</v>
      </c>
      <c r="I135" s="261">
        <v>0.11</v>
      </c>
      <c r="J135" s="261">
        <v>0.11</v>
      </c>
    </row>
    <row r="136" spans="1:10" x14ac:dyDescent="0.2">
      <c r="A136" s="1" t="s">
        <v>384</v>
      </c>
      <c r="B136" s="3">
        <v>22</v>
      </c>
      <c r="C136" s="4" t="s">
        <v>385</v>
      </c>
      <c r="D136" s="261">
        <f t="shared" si="2"/>
        <v>0.14000000000000001</v>
      </c>
      <c r="E136" s="261">
        <v>0.09</v>
      </c>
      <c r="F136" s="261">
        <v>0.1</v>
      </c>
      <c r="G136" s="261">
        <v>0.12</v>
      </c>
      <c r="H136" s="261">
        <v>0.11</v>
      </c>
      <c r="I136" s="261">
        <v>0.13</v>
      </c>
      <c r="J136" s="261">
        <v>0.14000000000000001</v>
      </c>
    </row>
    <row r="137" spans="1:10" x14ac:dyDescent="0.2">
      <c r="A137" s="1" t="s">
        <v>386</v>
      </c>
      <c r="B137" s="3">
        <v>23</v>
      </c>
      <c r="C137" s="4" t="s">
        <v>387</v>
      </c>
      <c r="D137" s="261">
        <f t="shared" si="2"/>
        <v>0.11</v>
      </c>
      <c r="E137" s="261">
        <v>0.1</v>
      </c>
      <c r="F137" s="261">
        <v>0.08</v>
      </c>
      <c r="G137" s="261">
        <v>0.08</v>
      </c>
      <c r="H137" s="261">
        <v>0.1</v>
      </c>
      <c r="I137" s="261">
        <v>0.1</v>
      </c>
      <c r="J137" s="261">
        <v>0.11</v>
      </c>
    </row>
    <row r="138" spans="1:10" x14ac:dyDescent="0.2">
      <c r="A138" s="1" t="s">
        <v>388</v>
      </c>
      <c r="B138" s="3">
        <v>24</v>
      </c>
      <c r="C138" s="4" t="s">
        <v>389</v>
      </c>
      <c r="D138" s="261">
        <f t="shared" si="2"/>
        <v>0.13</v>
      </c>
      <c r="E138" s="261">
        <v>0.08</v>
      </c>
      <c r="F138" s="261">
        <v>0.09</v>
      </c>
      <c r="G138" s="261">
        <v>0.11</v>
      </c>
      <c r="H138" s="261">
        <v>0.09</v>
      </c>
      <c r="I138" s="261">
        <v>0.11</v>
      </c>
      <c r="J138" s="261">
        <v>0.13</v>
      </c>
    </row>
    <row r="139" spans="1:10" x14ac:dyDescent="0.2">
      <c r="A139" s="1" t="s">
        <v>390</v>
      </c>
      <c r="B139" s="3">
        <v>26</v>
      </c>
      <c r="C139" s="4" t="s">
        <v>391</v>
      </c>
      <c r="D139" s="261">
        <f t="shared" si="2"/>
        <v>0.22</v>
      </c>
      <c r="E139" s="261">
        <v>0.13</v>
      </c>
      <c r="F139" s="261">
        <v>0.17</v>
      </c>
      <c r="G139" s="261">
        <v>0.17</v>
      </c>
      <c r="H139" s="261">
        <v>0.18</v>
      </c>
      <c r="I139" s="261">
        <v>0.22</v>
      </c>
      <c r="J139" s="261">
        <v>0.22</v>
      </c>
    </row>
    <row r="140" spans="1:10" x14ac:dyDescent="0.2">
      <c r="A140" s="1" t="s">
        <v>392</v>
      </c>
      <c r="B140" s="3">
        <v>29</v>
      </c>
      <c r="C140" s="4" t="s">
        <v>393</v>
      </c>
      <c r="D140" s="261">
        <f t="shared" si="2"/>
        <v>0.12</v>
      </c>
      <c r="E140" s="261">
        <v>0.09</v>
      </c>
      <c r="F140" s="261">
        <v>0.09</v>
      </c>
      <c r="G140" s="261">
        <v>0.1</v>
      </c>
      <c r="H140" s="261">
        <v>0.11</v>
      </c>
      <c r="I140" s="261">
        <v>0.11</v>
      </c>
      <c r="J140" s="261">
        <v>0.12</v>
      </c>
    </row>
    <row r="141" spans="1:10" x14ac:dyDescent="0.2">
      <c r="A141" s="1" t="s">
        <v>394</v>
      </c>
      <c r="B141" s="3">
        <v>30</v>
      </c>
      <c r="C141" s="4" t="s">
        <v>395</v>
      </c>
      <c r="D141" s="261">
        <f t="shared" si="2"/>
        <v>0.2</v>
      </c>
      <c r="E141" s="261">
        <v>0.14000000000000001</v>
      </c>
      <c r="F141" s="261">
        <v>0.14000000000000001</v>
      </c>
      <c r="G141" s="261">
        <v>0.15</v>
      </c>
      <c r="H141" s="261">
        <v>0.16</v>
      </c>
      <c r="I141" s="261">
        <v>0.17</v>
      </c>
      <c r="J141" s="261">
        <v>0.2</v>
      </c>
    </row>
    <row r="142" spans="1:10" x14ac:dyDescent="0.2">
      <c r="A142" s="1" t="s">
        <v>396</v>
      </c>
      <c r="B142" s="3">
        <v>31</v>
      </c>
      <c r="C142" s="4" t="s">
        <v>397</v>
      </c>
      <c r="D142" s="261">
        <f t="shared" si="2"/>
        <v>0.16</v>
      </c>
      <c r="E142" s="261">
        <v>0.12</v>
      </c>
      <c r="F142" s="261">
        <v>0.15</v>
      </c>
      <c r="G142" s="261">
        <v>0.16</v>
      </c>
      <c r="H142" s="261">
        <v>0.13</v>
      </c>
      <c r="I142" s="261">
        <v>0.16</v>
      </c>
      <c r="J142" s="261">
        <v>0.16</v>
      </c>
    </row>
    <row r="143" spans="1:10" x14ac:dyDescent="0.2">
      <c r="A143" s="1" t="s">
        <v>398</v>
      </c>
      <c r="B143" s="3">
        <v>32</v>
      </c>
      <c r="C143" s="4" t="s">
        <v>399</v>
      </c>
      <c r="D143" s="261">
        <f t="shared" si="2"/>
        <v>0.11</v>
      </c>
      <c r="E143" s="261">
        <v>0.05</v>
      </c>
      <c r="F143" s="261">
        <v>7.0000000000000007E-2</v>
      </c>
      <c r="G143" s="261">
        <v>0.09</v>
      </c>
      <c r="H143" s="261">
        <v>7.0000000000000007E-2</v>
      </c>
      <c r="I143" s="261">
        <v>0.11</v>
      </c>
      <c r="J143" s="261">
        <v>0.11</v>
      </c>
    </row>
    <row r="144" spans="1:10" x14ac:dyDescent="0.2">
      <c r="A144" s="1" t="s">
        <v>400</v>
      </c>
      <c r="B144" s="3">
        <v>33</v>
      </c>
      <c r="C144" s="4" t="s">
        <v>401</v>
      </c>
      <c r="D144" s="261">
        <f t="shared" si="2"/>
        <v>0.13</v>
      </c>
      <c r="E144" s="261">
        <v>0.06</v>
      </c>
      <c r="F144" s="261">
        <v>0.08</v>
      </c>
      <c r="G144" s="261">
        <v>0.09</v>
      </c>
      <c r="H144" s="261">
        <v>0.1</v>
      </c>
      <c r="I144" s="261">
        <v>0.08</v>
      </c>
      <c r="J144" s="261">
        <v>0.13</v>
      </c>
    </row>
    <row r="145" spans="1:10" x14ac:dyDescent="0.2">
      <c r="A145" s="1" t="s">
        <v>402</v>
      </c>
      <c r="B145" s="3">
        <v>34</v>
      </c>
      <c r="C145" s="4" t="s">
        <v>403</v>
      </c>
      <c r="D145" s="261">
        <f t="shared" si="2"/>
        <v>0.13</v>
      </c>
      <c r="E145" s="261">
        <v>0.1</v>
      </c>
      <c r="F145" s="261">
        <v>0.09</v>
      </c>
      <c r="G145" s="261">
        <v>0.12</v>
      </c>
      <c r="H145" s="261">
        <v>0.13</v>
      </c>
      <c r="I145" s="261">
        <v>0.14000000000000001</v>
      </c>
      <c r="J145" s="261">
        <v>0.13</v>
      </c>
    </row>
    <row r="146" spans="1:10" x14ac:dyDescent="0.2">
      <c r="A146" s="1" t="s">
        <v>404</v>
      </c>
      <c r="B146" s="3">
        <v>36</v>
      </c>
      <c r="C146" s="4" t="s">
        <v>405</v>
      </c>
      <c r="D146" s="261">
        <f t="shared" si="2"/>
        <v>0.11</v>
      </c>
      <c r="E146" s="261">
        <v>0.11</v>
      </c>
      <c r="F146" s="261">
        <v>0.12</v>
      </c>
      <c r="G146" s="261">
        <v>0.15</v>
      </c>
      <c r="H146" s="261">
        <v>0.14000000000000001</v>
      </c>
      <c r="I146" s="261">
        <v>0.15</v>
      </c>
      <c r="J146" s="261">
        <v>0.11</v>
      </c>
    </row>
    <row r="147" spans="1:10" x14ac:dyDescent="0.2">
      <c r="A147" s="1" t="s">
        <v>406</v>
      </c>
      <c r="B147" s="3">
        <v>37</v>
      </c>
      <c r="C147" s="4" t="s">
        <v>407</v>
      </c>
      <c r="D147" s="261">
        <f t="shared" si="2"/>
        <v>0.09</v>
      </c>
      <c r="E147" s="261">
        <v>0.08</v>
      </c>
      <c r="F147" s="261">
        <v>0.09</v>
      </c>
      <c r="G147" s="261">
        <v>0.08</v>
      </c>
      <c r="H147" s="261">
        <v>0.09</v>
      </c>
      <c r="I147" s="261">
        <v>0.1</v>
      </c>
      <c r="J147" s="261">
        <v>0.09</v>
      </c>
    </row>
    <row r="148" spans="1:10" x14ac:dyDescent="0.2">
      <c r="A148" s="1" t="s">
        <v>408</v>
      </c>
      <c r="B148" s="3">
        <v>38</v>
      </c>
      <c r="C148" s="4" t="s">
        <v>409</v>
      </c>
      <c r="D148" s="261">
        <f t="shared" si="2"/>
        <v>0.12</v>
      </c>
      <c r="E148" s="261">
        <v>0.08</v>
      </c>
      <c r="F148" s="261">
        <v>0.09</v>
      </c>
      <c r="G148" s="261">
        <v>0.11</v>
      </c>
      <c r="H148" s="261">
        <v>0.11</v>
      </c>
      <c r="I148" s="261">
        <v>0.14000000000000001</v>
      </c>
      <c r="J148" s="261">
        <v>0.12</v>
      </c>
    </row>
    <row r="149" spans="1:10" x14ac:dyDescent="0.2">
      <c r="A149" s="1" t="s">
        <v>410</v>
      </c>
      <c r="B149" s="3">
        <v>40</v>
      </c>
      <c r="C149" s="4" t="s">
        <v>411</v>
      </c>
      <c r="D149" s="261">
        <f t="shared" si="2"/>
        <v>0.1</v>
      </c>
      <c r="E149" s="261">
        <v>7.0000000000000007E-2</v>
      </c>
      <c r="F149" s="261">
        <v>0.1</v>
      </c>
      <c r="G149" s="261">
        <v>0.12</v>
      </c>
      <c r="H149" s="261">
        <v>0.1</v>
      </c>
      <c r="I149" s="261">
        <v>0.11</v>
      </c>
      <c r="J149" s="261">
        <v>0.1</v>
      </c>
    </row>
    <row r="150" spans="1:10" x14ac:dyDescent="0.2">
      <c r="A150" s="1" t="s">
        <v>412</v>
      </c>
      <c r="B150" s="3">
        <v>41</v>
      </c>
      <c r="C150" s="4" t="s">
        <v>413</v>
      </c>
      <c r="D150" s="261">
        <f t="shared" si="2"/>
        <v>0.15</v>
      </c>
      <c r="E150" s="261">
        <v>0.1</v>
      </c>
      <c r="F150" s="261">
        <v>0.11</v>
      </c>
      <c r="G150" s="261">
        <v>0.12</v>
      </c>
      <c r="H150" s="261">
        <v>0.13</v>
      </c>
      <c r="I150" s="261">
        <v>0.16</v>
      </c>
      <c r="J150" s="261">
        <v>0.15</v>
      </c>
    </row>
    <row r="151" spans="1:10" x14ac:dyDescent="0.2">
      <c r="A151" s="1" t="s">
        <v>414</v>
      </c>
      <c r="B151" s="3">
        <v>42</v>
      </c>
      <c r="C151" s="4" t="s">
        <v>415</v>
      </c>
      <c r="D151" s="261">
        <f t="shared" si="2"/>
        <v>0.1</v>
      </c>
      <c r="E151" s="261">
        <v>0.1</v>
      </c>
      <c r="F151" s="261">
        <v>0.11</v>
      </c>
      <c r="G151" s="261">
        <v>0.1</v>
      </c>
      <c r="H151" s="261">
        <v>0.13</v>
      </c>
      <c r="I151" s="261">
        <v>0.14000000000000001</v>
      </c>
      <c r="J151" s="261">
        <v>0.1</v>
      </c>
    </row>
    <row r="152" spans="1:10" x14ac:dyDescent="0.2">
      <c r="A152" s="1" t="s">
        <v>416</v>
      </c>
      <c r="B152" s="3">
        <v>43</v>
      </c>
      <c r="C152" s="4" t="s">
        <v>417</v>
      </c>
      <c r="D152" s="261">
        <f t="shared" si="2"/>
        <v>0.16</v>
      </c>
      <c r="E152" s="261">
        <v>0.15</v>
      </c>
      <c r="F152" s="261">
        <v>0.11</v>
      </c>
      <c r="G152" s="261">
        <v>0.15</v>
      </c>
      <c r="H152" s="261">
        <v>0.16</v>
      </c>
      <c r="I152" s="261">
        <v>0.14000000000000001</v>
      </c>
      <c r="J152" s="261">
        <v>0.16</v>
      </c>
    </row>
    <row r="153" spans="1:10" x14ac:dyDescent="0.2">
      <c r="A153" s="1" t="s">
        <v>418</v>
      </c>
      <c r="B153" s="3">
        <v>44</v>
      </c>
      <c r="C153" s="4" t="s">
        <v>419</v>
      </c>
      <c r="D153" s="261">
        <f t="shared" si="2"/>
        <v>0.13</v>
      </c>
      <c r="E153" s="261">
        <v>0.09</v>
      </c>
      <c r="F153" s="261">
        <v>0.08</v>
      </c>
      <c r="G153" s="261">
        <v>0.1</v>
      </c>
      <c r="H153" s="261">
        <v>0.17</v>
      </c>
      <c r="I153" s="261">
        <v>0.12</v>
      </c>
      <c r="J153" s="261">
        <v>0.13</v>
      </c>
    </row>
    <row r="154" spans="1:10" x14ac:dyDescent="0.2">
      <c r="A154" s="1" t="s">
        <v>420</v>
      </c>
      <c r="B154" s="3">
        <v>45</v>
      </c>
      <c r="C154" s="4" t="s">
        <v>421</v>
      </c>
      <c r="D154" s="261">
        <f t="shared" si="2"/>
        <v>0.12</v>
      </c>
      <c r="E154" s="261">
        <v>0.1</v>
      </c>
      <c r="F154" s="261">
        <v>0.1</v>
      </c>
      <c r="G154" s="261">
        <v>0.1</v>
      </c>
      <c r="H154" s="261">
        <v>0.11</v>
      </c>
      <c r="I154" s="261">
        <v>0.09</v>
      </c>
      <c r="J154" s="261">
        <v>0.12</v>
      </c>
    </row>
    <row r="155" spans="1:10" x14ac:dyDescent="0.2">
      <c r="A155" s="1" t="s">
        <v>422</v>
      </c>
      <c r="B155" s="3">
        <v>47</v>
      </c>
      <c r="C155" s="7" t="s">
        <v>423</v>
      </c>
      <c r="D155" s="261">
        <f t="shared" si="2"/>
        <v>0.12</v>
      </c>
      <c r="E155" s="261">
        <v>7.0000000000000007E-2</v>
      </c>
      <c r="F155" s="261">
        <v>0.1</v>
      </c>
      <c r="G155" s="261">
        <v>0.1</v>
      </c>
      <c r="H155" s="261">
        <v>0.13</v>
      </c>
      <c r="I155" s="261">
        <v>0.12</v>
      </c>
      <c r="J155" s="261">
        <v>0.12</v>
      </c>
    </row>
    <row r="156" spans="1:10" x14ac:dyDescent="0.2">
      <c r="A156" s="33" t="s">
        <v>489</v>
      </c>
      <c r="B156" s="33"/>
      <c r="C156" s="34" t="s">
        <v>428</v>
      </c>
      <c r="D156" s="261">
        <f t="shared" si="2"/>
        <v>0.15</v>
      </c>
      <c r="E156" s="261">
        <v>0.09</v>
      </c>
      <c r="F156" s="261">
        <v>0.1</v>
      </c>
      <c r="G156" s="261">
        <v>0.11</v>
      </c>
      <c r="H156" s="261">
        <v>0.12</v>
      </c>
      <c r="I156" s="261">
        <v>0.13</v>
      </c>
      <c r="J156" s="261">
        <v>0.15</v>
      </c>
    </row>
    <row r="157" spans="1:10" x14ac:dyDescent="0.2">
      <c r="A157" s="33" t="s">
        <v>490</v>
      </c>
      <c r="B157" s="33"/>
      <c r="C157" s="34" t="s">
        <v>429</v>
      </c>
      <c r="D157" s="261">
        <f t="shared" si="2"/>
        <v>0.18</v>
      </c>
      <c r="E157" s="261">
        <v>0.12</v>
      </c>
      <c r="F157" s="261">
        <v>0.13</v>
      </c>
      <c r="G157" s="261">
        <v>0.14000000000000001</v>
      </c>
      <c r="H157" s="261">
        <v>0.16</v>
      </c>
      <c r="I157" s="261">
        <v>0.17</v>
      </c>
      <c r="J157" s="261">
        <v>0.18</v>
      </c>
    </row>
    <row r="158" spans="1:10" x14ac:dyDescent="0.2">
      <c r="A158" s="33" t="s">
        <v>491</v>
      </c>
      <c r="B158" s="33"/>
      <c r="C158" s="34" t="s">
        <v>734</v>
      </c>
      <c r="D158" s="261">
        <f t="shared" si="2"/>
        <v>0.15</v>
      </c>
      <c r="E158" s="261">
        <v>0.11</v>
      </c>
      <c r="F158" s="261">
        <v>0.11</v>
      </c>
      <c r="G158" s="261">
        <v>0.13</v>
      </c>
      <c r="H158" s="261">
        <v>0.13</v>
      </c>
      <c r="I158" s="261">
        <v>0.16</v>
      </c>
      <c r="J158" s="261">
        <v>0.15</v>
      </c>
    </row>
    <row r="159" spans="1:10" x14ac:dyDescent="0.2">
      <c r="A159" s="33" t="s">
        <v>492</v>
      </c>
      <c r="B159" s="33"/>
      <c r="C159" s="34" t="s">
        <v>431</v>
      </c>
      <c r="D159" s="261">
        <f t="shared" si="2"/>
        <v>0.15</v>
      </c>
      <c r="E159" s="261">
        <v>0.1</v>
      </c>
      <c r="F159" s="261">
        <v>0.11</v>
      </c>
      <c r="G159" s="261">
        <v>0.13</v>
      </c>
      <c r="H159" s="261">
        <v>0.13</v>
      </c>
      <c r="I159" s="261">
        <v>0.14000000000000001</v>
      </c>
      <c r="J159" s="261">
        <v>0.15</v>
      </c>
    </row>
    <row r="160" spans="1:10" x14ac:dyDescent="0.2">
      <c r="A160" s="33" t="s">
        <v>493</v>
      </c>
      <c r="B160" s="33"/>
      <c r="C160" s="34" t="s">
        <v>432</v>
      </c>
      <c r="D160" s="261">
        <f t="shared" si="2"/>
        <v>0.19</v>
      </c>
      <c r="E160" s="261">
        <v>0.14000000000000001</v>
      </c>
      <c r="F160" s="261">
        <v>0.15</v>
      </c>
      <c r="G160" s="261">
        <v>0.17</v>
      </c>
      <c r="H160" s="261">
        <v>0.18</v>
      </c>
      <c r="I160" s="261">
        <v>0.19</v>
      </c>
      <c r="J160" s="261">
        <v>0.19</v>
      </c>
    </row>
    <row r="161" spans="1:10" x14ac:dyDescent="0.2">
      <c r="A161" s="33" t="s">
        <v>494</v>
      </c>
      <c r="B161" s="33"/>
      <c r="C161" s="34" t="s">
        <v>735</v>
      </c>
      <c r="D161" s="261">
        <f t="shared" si="2"/>
        <v>0.16</v>
      </c>
      <c r="E161" s="261">
        <v>0.1</v>
      </c>
      <c r="F161" s="261">
        <v>0.13</v>
      </c>
      <c r="G161" s="261">
        <v>0.14000000000000001</v>
      </c>
      <c r="H161" s="261">
        <v>0.14000000000000001</v>
      </c>
      <c r="I161" s="261">
        <v>0.16</v>
      </c>
      <c r="J161" s="261">
        <v>0.16</v>
      </c>
    </row>
    <row r="162" spans="1:10" x14ac:dyDescent="0.2">
      <c r="A162" s="33" t="s">
        <v>495</v>
      </c>
      <c r="B162" s="33"/>
      <c r="C162" s="34" t="s">
        <v>427</v>
      </c>
      <c r="D162" s="261">
        <f t="shared" si="2"/>
        <v>0.37</v>
      </c>
      <c r="E162" s="261">
        <v>0.24</v>
      </c>
      <c r="F162" s="261">
        <v>0.27</v>
      </c>
      <c r="G162" s="261">
        <v>0.31</v>
      </c>
      <c r="H162" s="261">
        <v>0.33</v>
      </c>
      <c r="I162" s="261">
        <v>0.35</v>
      </c>
      <c r="J162" s="261">
        <v>0.37</v>
      </c>
    </row>
    <row r="163" spans="1:10" x14ac:dyDescent="0.2">
      <c r="A163" s="33" t="s">
        <v>496</v>
      </c>
      <c r="B163" s="33"/>
      <c r="C163" s="34" t="s">
        <v>426</v>
      </c>
      <c r="D163" s="261">
        <f t="shared" si="2"/>
        <v>0.14000000000000001</v>
      </c>
      <c r="E163" s="261">
        <v>0.1</v>
      </c>
      <c r="F163" s="261">
        <v>0.11</v>
      </c>
      <c r="G163" s="261">
        <v>0.12</v>
      </c>
      <c r="H163" s="261">
        <v>0.12</v>
      </c>
      <c r="I163" s="261">
        <v>0.13</v>
      </c>
      <c r="J163" s="261">
        <v>0.14000000000000001</v>
      </c>
    </row>
    <row r="164" spans="1:10" x14ac:dyDescent="0.2">
      <c r="A164" s="33" t="s">
        <v>497</v>
      </c>
      <c r="B164" s="33"/>
      <c r="C164" s="34" t="s">
        <v>433</v>
      </c>
      <c r="D164" s="261">
        <f t="shared" si="2"/>
        <v>0.13</v>
      </c>
      <c r="E164" s="261">
        <v>0.09</v>
      </c>
      <c r="F164" s="261">
        <v>0.09</v>
      </c>
      <c r="G164" s="261">
        <v>0.1</v>
      </c>
      <c r="H164" s="261">
        <v>0.11</v>
      </c>
      <c r="I164" s="261">
        <v>0.13</v>
      </c>
      <c r="J164" s="261">
        <v>0.13</v>
      </c>
    </row>
    <row r="165" spans="1:10" x14ac:dyDescent="0.2">
      <c r="A165" s="253" t="s">
        <v>498</v>
      </c>
      <c r="B165" s="253"/>
      <c r="C165" s="254" t="s">
        <v>424</v>
      </c>
      <c r="D165" s="346">
        <f t="shared" si="2"/>
        <v>0.21</v>
      </c>
      <c r="E165" s="346">
        <v>0.14000000000000001</v>
      </c>
      <c r="F165" s="346">
        <v>0.15</v>
      </c>
      <c r="G165" s="346">
        <v>0.17</v>
      </c>
      <c r="H165" s="346">
        <v>0.18</v>
      </c>
      <c r="I165" s="346">
        <v>0.2</v>
      </c>
      <c r="J165" s="346">
        <v>0.21</v>
      </c>
    </row>
    <row r="166" spans="1:10" x14ac:dyDescent="0.2">
      <c r="I166" s="265"/>
      <c r="J166" s="134"/>
    </row>
    <row r="167" spans="1:10" x14ac:dyDescent="0.2">
      <c r="A167" s="283" t="s">
        <v>473</v>
      </c>
      <c r="J167" s="134"/>
    </row>
    <row r="168" spans="1:10" x14ac:dyDescent="0.2">
      <c r="A168" s="283" t="s">
        <v>474</v>
      </c>
      <c r="J168" s="134"/>
    </row>
    <row r="169" spans="1:10" x14ac:dyDescent="0.2">
      <c r="A169" s="283" t="s">
        <v>475</v>
      </c>
      <c r="J169" s="134"/>
    </row>
    <row r="170" spans="1:10" x14ac:dyDescent="0.2">
      <c r="A170" s="283" t="s">
        <v>476</v>
      </c>
      <c r="J170" s="134"/>
    </row>
    <row r="171" spans="1:10" x14ac:dyDescent="0.2">
      <c r="A171" s="283" t="s">
        <v>477</v>
      </c>
      <c r="J171" s="134"/>
    </row>
    <row r="172" spans="1:10" x14ac:dyDescent="0.2">
      <c r="A172" s="283" t="s">
        <v>478</v>
      </c>
      <c r="J172" s="134"/>
    </row>
    <row r="173" spans="1:10" x14ac:dyDescent="0.2">
      <c r="A173" s="283" t="s">
        <v>479</v>
      </c>
      <c r="J173" s="134"/>
    </row>
    <row r="174" spans="1:10" x14ac:dyDescent="0.2">
      <c r="J174" s="134"/>
    </row>
    <row r="175" spans="1:10" x14ac:dyDescent="0.2">
      <c r="A175" s="334" t="s">
        <v>826</v>
      </c>
      <c r="J175" s="134"/>
    </row>
    <row r="176" spans="1:10" x14ac:dyDescent="0.2">
      <c r="J176" s="134"/>
    </row>
    <row r="177" spans="10:10" x14ac:dyDescent="0.2">
      <c r="J177" s="134"/>
    </row>
    <row r="178" spans="10:10" x14ac:dyDescent="0.2">
      <c r="J178" s="134"/>
    </row>
    <row r="179" spans="10:10" x14ac:dyDescent="0.2">
      <c r="J179" s="134"/>
    </row>
    <row r="180" spans="10:10" x14ac:dyDescent="0.2">
      <c r="J180" s="134"/>
    </row>
    <row r="181" spans="10:10" x14ac:dyDescent="0.2">
      <c r="J181" s="134"/>
    </row>
    <row r="182" spans="10:10" x14ac:dyDescent="0.2">
      <c r="J182" s="134"/>
    </row>
    <row r="183" spans="10:10" x14ac:dyDescent="0.2">
      <c r="J183" s="134"/>
    </row>
    <row r="184" spans="10:10" x14ac:dyDescent="0.2">
      <c r="J184" s="134"/>
    </row>
    <row r="185" spans="10:10" x14ac:dyDescent="0.2">
      <c r="J185" s="134"/>
    </row>
    <row r="186" spans="10:10" x14ac:dyDescent="0.2">
      <c r="J186" s="134"/>
    </row>
    <row r="187" spans="10:10" x14ac:dyDescent="0.2">
      <c r="J187" s="134"/>
    </row>
    <row r="188" spans="10:10" x14ac:dyDescent="0.2">
      <c r="J188" s="134"/>
    </row>
    <row r="189" spans="10:10" x14ac:dyDescent="0.2">
      <c r="J189" s="134"/>
    </row>
    <row r="190" spans="10:10" x14ac:dyDescent="0.2">
      <c r="J190" s="134"/>
    </row>
    <row r="191" spans="10:10" x14ac:dyDescent="0.2">
      <c r="J191" s="134"/>
    </row>
    <row r="192" spans="10:10" x14ac:dyDescent="0.2">
      <c r="J192" s="134"/>
    </row>
    <row r="193" spans="10:10" x14ac:dyDescent="0.2">
      <c r="J193" s="134"/>
    </row>
    <row r="194" spans="10:10" x14ac:dyDescent="0.2">
      <c r="J194" s="134"/>
    </row>
    <row r="195" spans="10:10" x14ac:dyDescent="0.2">
      <c r="J195" s="134"/>
    </row>
    <row r="196" spans="10:10" x14ac:dyDescent="0.2">
      <c r="J196" s="134"/>
    </row>
    <row r="197" spans="10:10" x14ac:dyDescent="0.2">
      <c r="J197" s="134"/>
    </row>
    <row r="198" spans="10:10" x14ac:dyDescent="0.2">
      <c r="J198" s="134"/>
    </row>
    <row r="199" spans="10:10" x14ac:dyDescent="0.2">
      <c r="J199" s="134"/>
    </row>
    <row r="200" spans="10:10" x14ac:dyDescent="0.2">
      <c r="J200" s="134"/>
    </row>
    <row r="201" spans="10:10" x14ac:dyDescent="0.2">
      <c r="J201" s="134"/>
    </row>
    <row r="202" spans="10:10" x14ac:dyDescent="0.2">
      <c r="J202" s="134"/>
    </row>
    <row r="203" spans="10:10" x14ac:dyDescent="0.2">
      <c r="J203" s="134"/>
    </row>
    <row r="204" spans="10:10" x14ac:dyDescent="0.2">
      <c r="J204" s="134"/>
    </row>
    <row r="205" spans="10:10" x14ac:dyDescent="0.2">
      <c r="J205" s="134"/>
    </row>
    <row r="206" spans="10:10" x14ac:dyDescent="0.2">
      <c r="J206" s="134"/>
    </row>
    <row r="207" spans="10:10" x14ac:dyDescent="0.2">
      <c r="J207" s="134"/>
    </row>
    <row r="208" spans="10:10" x14ac:dyDescent="0.2">
      <c r="J208" s="134"/>
    </row>
    <row r="209" spans="10:10" x14ac:dyDescent="0.2">
      <c r="J209" s="134"/>
    </row>
    <row r="210" spans="10:10" x14ac:dyDescent="0.2">
      <c r="J210" s="134"/>
    </row>
    <row r="211" spans="10:10" x14ac:dyDescent="0.2">
      <c r="J211" s="134"/>
    </row>
    <row r="212" spans="10:10" x14ac:dyDescent="0.2">
      <c r="J212" s="134"/>
    </row>
    <row r="213" spans="10:10" x14ac:dyDescent="0.2">
      <c r="J213" s="134"/>
    </row>
    <row r="214" spans="10:10" x14ac:dyDescent="0.2">
      <c r="J214" s="134"/>
    </row>
    <row r="215" spans="10:10" x14ac:dyDescent="0.2">
      <c r="J215" s="134"/>
    </row>
    <row r="216" spans="10:10" x14ac:dyDescent="0.2">
      <c r="J216" s="134"/>
    </row>
    <row r="217" spans="10:10" x14ac:dyDescent="0.2">
      <c r="J217" s="134"/>
    </row>
    <row r="218" spans="10:10" x14ac:dyDescent="0.2">
      <c r="J218" s="134"/>
    </row>
    <row r="219" spans="10:10" x14ac:dyDescent="0.2">
      <c r="J219" s="134"/>
    </row>
    <row r="220" spans="10:10" x14ac:dyDescent="0.2">
      <c r="J220" s="134"/>
    </row>
    <row r="221" spans="10:10" x14ac:dyDescent="0.2">
      <c r="J221" s="134"/>
    </row>
    <row r="222" spans="10:10" x14ac:dyDescent="0.2">
      <c r="J222" s="134"/>
    </row>
    <row r="223" spans="10:10" x14ac:dyDescent="0.2">
      <c r="J223" s="134"/>
    </row>
    <row r="224" spans="10:10" x14ac:dyDescent="0.2">
      <c r="J224" s="134"/>
    </row>
    <row r="225" spans="10:10" x14ac:dyDescent="0.2">
      <c r="J225" s="134"/>
    </row>
    <row r="226" spans="10:10" x14ac:dyDescent="0.2">
      <c r="J226" s="134"/>
    </row>
    <row r="227" spans="10:10" x14ac:dyDescent="0.2">
      <c r="J227" s="134"/>
    </row>
    <row r="228" spans="10:10" x14ac:dyDescent="0.2">
      <c r="J228" s="134"/>
    </row>
    <row r="229" spans="10:10" x14ac:dyDescent="0.2">
      <c r="J229" s="134"/>
    </row>
    <row r="230" spans="10:10" x14ac:dyDescent="0.2">
      <c r="J230" s="134"/>
    </row>
    <row r="231" spans="10:10" x14ac:dyDescent="0.2">
      <c r="J231" s="134"/>
    </row>
    <row r="232" spans="10:10" x14ac:dyDescent="0.2">
      <c r="J232" s="134"/>
    </row>
    <row r="233" spans="10:10" x14ac:dyDescent="0.2">
      <c r="J233" s="134"/>
    </row>
    <row r="234" spans="10:10" x14ac:dyDescent="0.2">
      <c r="J234" s="134"/>
    </row>
    <row r="235" spans="10:10" x14ac:dyDescent="0.2">
      <c r="J235" s="134"/>
    </row>
    <row r="236" spans="10:10" x14ac:dyDescent="0.2">
      <c r="J236" s="134"/>
    </row>
    <row r="237" spans="10:10" x14ac:dyDescent="0.2">
      <c r="J237" s="134"/>
    </row>
    <row r="238" spans="10:10" x14ac:dyDescent="0.2">
      <c r="J238" s="134"/>
    </row>
    <row r="239" spans="10:10" x14ac:dyDescent="0.2">
      <c r="J239" s="134"/>
    </row>
    <row r="240" spans="10:10" x14ac:dyDescent="0.2">
      <c r="J240" s="134"/>
    </row>
    <row r="241" spans="10:10" x14ac:dyDescent="0.2">
      <c r="J241" s="134"/>
    </row>
    <row r="242" spans="10:10" x14ac:dyDescent="0.2">
      <c r="J242" s="134"/>
    </row>
    <row r="243" spans="10:10" x14ac:dyDescent="0.2">
      <c r="J243" s="134"/>
    </row>
    <row r="244" spans="10:10" x14ac:dyDescent="0.2">
      <c r="J244" s="134"/>
    </row>
    <row r="245" spans="10:10" x14ac:dyDescent="0.2">
      <c r="J245" s="134"/>
    </row>
    <row r="246" spans="10:10" x14ac:dyDescent="0.2">
      <c r="J246" s="134"/>
    </row>
    <row r="247" spans="10:10" x14ac:dyDescent="0.2">
      <c r="J247" s="134"/>
    </row>
    <row r="248" spans="10:10" x14ac:dyDescent="0.2">
      <c r="J248" s="134"/>
    </row>
    <row r="249" spans="10:10" x14ac:dyDescent="0.2">
      <c r="J249" s="134"/>
    </row>
    <row r="250" spans="10:10" x14ac:dyDescent="0.2">
      <c r="J250" s="134"/>
    </row>
    <row r="251" spans="10:10" x14ac:dyDescent="0.2">
      <c r="J251" s="134"/>
    </row>
    <row r="252" spans="10:10" x14ac:dyDescent="0.2">
      <c r="J252" s="134"/>
    </row>
    <row r="253" spans="10:10" x14ac:dyDescent="0.2">
      <c r="J253" s="134"/>
    </row>
    <row r="254" spans="10:10" x14ac:dyDescent="0.2">
      <c r="J254" s="134"/>
    </row>
    <row r="255" spans="10:10" x14ac:dyDescent="0.2">
      <c r="J255" s="134"/>
    </row>
    <row r="256" spans="10:10" x14ac:dyDescent="0.2">
      <c r="J256" s="134"/>
    </row>
    <row r="257" spans="10:10" x14ac:dyDescent="0.2">
      <c r="J257" s="134"/>
    </row>
  </sheetData>
  <mergeCells count="1">
    <mergeCell ref="E2:J2"/>
  </mergeCells>
  <pageMargins left="0.75" right="0.75" top="1" bottom="1" header="0.5" footer="0.5"/>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FF00"/>
  </sheetPr>
  <dimension ref="A1:J176"/>
  <sheetViews>
    <sheetView topLeftCell="A125" workbookViewId="0">
      <selection activeCell="C162" sqref="C162"/>
    </sheetView>
  </sheetViews>
  <sheetFormatPr defaultRowHeight="12.75" x14ac:dyDescent="0.2"/>
  <cols>
    <col min="1" max="1" width="8.109375" style="133" customWidth="1"/>
    <col min="2" max="2" width="8.6640625" style="133" customWidth="1"/>
    <col min="3" max="3" width="20.6640625" style="133" customWidth="1"/>
    <col min="4" max="4" width="8.88671875" style="133"/>
    <col min="5" max="5" width="8.109375" style="133" customWidth="1"/>
    <col min="6" max="6" width="8.44140625" style="133" customWidth="1"/>
    <col min="7" max="7" width="8.33203125" style="133" customWidth="1"/>
    <col min="8" max="8" width="8.44140625" style="133" customWidth="1"/>
    <col min="9" max="9" width="8.88671875" style="258"/>
    <col min="10" max="256" width="8.88671875" style="133"/>
    <col min="257" max="257" width="8.109375" style="133" customWidth="1"/>
    <col min="258" max="258" width="8.6640625" style="133" customWidth="1"/>
    <col min="259" max="259" width="20.6640625" style="133" customWidth="1"/>
    <col min="260" max="260" width="8.88671875" style="133"/>
    <col min="261" max="261" width="8.109375" style="133" customWidth="1"/>
    <col min="262" max="262" width="8.44140625" style="133" customWidth="1"/>
    <col min="263" max="263" width="8.33203125" style="133" customWidth="1"/>
    <col min="264" max="264" width="8.44140625" style="133" customWidth="1"/>
    <col min="265" max="512" width="8.88671875" style="133"/>
    <col min="513" max="513" width="8.109375" style="133" customWidth="1"/>
    <col min="514" max="514" width="8.6640625" style="133" customWidth="1"/>
    <col min="515" max="515" width="20.6640625" style="133" customWidth="1"/>
    <col min="516" max="516" width="8.88671875" style="133"/>
    <col min="517" max="517" width="8.109375" style="133" customWidth="1"/>
    <col min="518" max="518" width="8.44140625" style="133" customWidth="1"/>
    <col min="519" max="519" width="8.33203125" style="133" customWidth="1"/>
    <col min="520" max="520" width="8.44140625" style="133" customWidth="1"/>
    <col min="521" max="768" width="8.88671875" style="133"/>
    <col min="769" max="769" width="8.109375" style="133" customWidth="1"/>
    <col min="770" max="770" width="8.6640625" style="133" customWidth="1"/>
    <col min="771" max="771" width="20.6640625" style="133" customWidth="1"/>
    <col min="772" max="772" width="8.88671875" style="133"/>
    <col min="773" max="773" width="8.109375" style="133" customWidth="1"/>
    <col min="774" max="774" width="8.44140625" style="133" customWidth="1"/>
    <col min="775" max="775" width="8.33203125" style="133" customWidth="1"/>
    <col min="776" max="776" width="8.44140625" style="133" customWidth="1"/>
    <col min="777" max="1024" width="8.88671875" style="133"/>
    <col min="1025" max="1025" width="8.109375" style="133" customWidth="1"/>
    <col min="1026" max="1026" width="8.6640625" style="133" customWidth="1"/>
    <col min="1027" max="1027" width="20.6640625" style="133" customWidth="1"/>
    <col min="1028" max="1028" width="8.88671875" style="133"/>
    <col min="1029" max="1029" width="8.109375" style="133" customWidth="1"/>
    <col min="1030" max="1030" width="8.44140625" style="133" customWidth="1"/>
    <col min="1031" max="1031" width="8.33203125" style="133" customWidth="1"/>
    <col min="1032" max="1032" width="8.44140625" style="133" customWidth="1"/>
    <col min="1033" max="1280" width="8.88671875" style="133"/>
    <col min="1281" max="1281" width="8.109375" style="133" customWidth="1"/>
    <col min="1282" max="1282" width="8.6640625" style="133" customWidth="1"/>
    <col min="1283" max="1283" width="20.6640625" style="133" customWidth="1"/>
    <col min="1284" max="1284" width="8.88671875" style="133"/>
    <col min="1285" max="1285" width="8.109375" style="133" customWidth="1"/>
    <col min="1286" max="1286" width="8.44140625" style="133" customWidth="1"/>
    <col min="1287" max="1287" width="8.33203125" style="133" customWidth="1"/>
    <col min="1288" max="1288" width="8.44140625" style="133" customWidth="1"/>
    <col min="1289" max="1536" width="8.88671875" style="133"/>
    <col min="1537" max="1537" width="8.109375" style="133" customWidth="1"/>
    <col min="1538" max="1538" width="8.6640625" style="133" customWidth="1"/>
    <col min="1539" max="1539" width="20.6640625" style="133" customWidth="1"/>
    <col min="1540" max="1540" width="8.88671875" style="133"/>
    <col min="1541" max="1541" width="8.109375" style="133" customWidth="1"/>
    <col min="1542" max="1542" width="8.44140625" style="133" customWidth="1"/>
    <col min="1543" max="1543" width="8.33203125" style="133" customWidth="1"/>
    <col min="1544" max="1544" width="8.44140625" style="133" customWidth="1"/>
    <col min="1545" max="1792" width="8.88671875" style="133"/>
    <col min="1793" max="1793" width="8.109375" style="133" customWidth="1"/>
    <col min="1794" max="1794" width="8.6640625" style="133" customWidth="1"/>
    <col min="1795" max="1795" width="20.6640625" style="133" customWidth="1"/>
    <col min="1796" max="1796" width="8.88671875" style="133"/>
    <col min="1797" max="1797" width="8.109375" style="133" customWidth="1"/>
    <col min="1798" max="1798" width="8.44140625" style="133" customWidth="1"/>
    <col min="1799" max="1799" width="8.33203125" style="133" customWidth="1"/>
    <col min="1800" max="1800" width="8.44140625" style="133" customWidth="1"/>
    <col min="1801" max="2048" width="8.88671875" style="133"/>
    <col min="2049" max="2049" width="8.109375" style="133" customWidth="1"/>
    <col min="2050" max="2050" width="8.6640625" style="133" customWidth="1"/>
    <col min="2051" max="2051" width="20.6640625" style="133" customWidth="1"/>
    <col min="2052" max="2052" width="8.88671875" style="133"/>
    <col min="2053" max="2053" width="8.109375" style="133" customWidth="1"/>
    <col min="2054" max="2054" width="8.44140625" style="133" customWidth="1"/>
    <col min="2055" max="2055" width="8.33203125" style="133" customWidth="1"/>
    <col min="2056" max="2056" width="8.44140625" style="133" customWidth="1"/>
    <col min="2057" max="2304" width="8.88671875" style="133"/>
    <col min="2305" max="2305" width="8.109375" style="133" customWidth="1"/>
    <col min="2306" max="2306" width="8.6640625" style="133" customWidth="1"/>
    <col min="2307" max="2307" width="20.6640625" style="133" customWidth="1"/>
    <col min="2308" max="2308" width="8.88671875" style="133"/>
    <col min="2309" max="2309" width="8.109375" style="133" customWidth="1"/>
    <col min="2310" max="2310" width="8.44140625" style="133" customWidth="1"/>
    <col min="2311" max="2311" width="8.33203125" style="133" customWidth="1"/>
    <col min="2312" max="2312" width="8.44140625" style="133" customWidth="1"/>
    <col min="2313" max="2560" width="8.88671875" style="133"/>
    <col min="2561" max="2561" width="8.109375" style="133" customWidth="1"/>
    <col min="2562" max="2562" width="8.6640625" style="133" customWidth="1"/>
    <col min="2563" max="2563" width="20.6640625" style="133" customWidth="1"/>
    <col min="2564" max="2564" width="8.88671875" style="133"/>
    <col min="2565" max="2565" width="8.109375" style="133" customWidth="1"/>
    <col min="2566" max="2566" width="8.44140625" style="133" customWidth="1"/>
    <col min="2567" max="2567" width="8.33203125" style="133" customWidth="1"/>
    <col min="2568" max="2568" width="8.44140625" style="133" customWidth="1"/>
    <col min="2569" max="2816" width="8.88671875" style="133"/>
    <col min="2817" max="2817" width="8.109375" style="133" customWidth="1"/>
    <col min="2818" max="2818" width="8.6640625" style="133" customWidth="1"/>
    <col min="2819" max="2819" width="20.6640625" style="133" customWidth="1"/>
    <col min="2820" max="2820" width="8.88671875" style="133"/>
    <col min="2821" max="2821" width="8.109375" style="133" customWidth="1"/>
    <col min="2822" max="2822" width="8.44140625" style="133" customWidth="1"/>
    <col min="2823" max="2823" width="8.33203125" style="133" customWidth="1"/>
    <col min="2824" max="2824" width="8.44140625" style="133" customWidth="1"/>
    <col min="2825" max="3072" width="8.88671875" style="133"/>
    <col min="3073" max="3073" width="8.109375" style="133" customWidth="1"/>
    <col min="3074" max="3074" width="8.6640625" style="133" customWidth="1"/>
    <col min="3075" max="3075" width="20.6640625" style="133" customWidth="1"/>
    <col min="3076" max="3076" width="8.88671875" style="133"/>
    <col min="3077" max="3077" width="8.109375" style="133" customWidth="1"/>
    <col min="3078" max="3078" width="8.44140625" style="133" customWidth="1"/>
    <col min="3079" max="3079" width="8.33203125" style="133" customWidth="1"/>
    <col min="3080" max="3080" width="8.44140625" style="133" customWidth="1"/>
    <col min="3081" max="3328" width="8.88671875" style="133"/>
    <col min="3329" max="3329" width="8.109375" style="133" customWidth="1"/>
    <col min="3330" max="3330" width="8.6640625" style="133" customWidth="1"/>
    <col min="3331" max="3331" width="20.6640625" style="133" customWidth="1"/>
    <col min="3332" max="3332" width="8.88671875" style="133"/>
    <col min="3333" max="3333" width="8.109375" style="133" customWidth="1"/>
    <col min="3334" max="3334" width="8.44140625" style="133" customWidth="1"/>
    <col min="3335" max="3335" width="8.33203125" style="133" customWidth="1"/>
    <col min="3336" max="3336" width="8.44140625" style="133" customWidth="1"/>
    <col min="3337" max="3584" width="8.88671875" style="133"/>
    <col min="3585" max="3585" width="8.109375" style="133" customWidth="1"/>
    <col min="3586" max="3586" width="8.6640625" style="133" customWidth="1"/>
    <col min="3587" max="3587" width="20.6640625" style="133" customWidth="1"/>
    <col min="3588" max="3588" width="8.88671875" style="133"/>
    <col min="3589" max="3589" width="8.109375" style="133" customWidth="1"/>
    <col min="3590" max="3590" width="8.44140625" style="133" customWidth="1"/>
    <col min="3591" max="3591" width="8.33203125" style="133" customWidth="1"/>
    <col min="3592" max="3592" width="8.44140625" style="133" customWidth="1"/>
    <col min="3593" max="3840" width="8.88671875" style="133"/>
    <col min="3841" max="3841" width="8.109375" style="133" customWidth="1"/>
    <col min="3842" max="3842" width="8.6640625" style="133" customWidth="1"/>
    <col min="3843" max="3843" width="20.6640625" style="133" customWidth="1"/>
    <col min="3844" max="3844" width="8.88671875" style="133"/>
    <col min="3845" max="3845" width="8.109375" style="133" customWidth="1"/>
    <col min="3846" max="3846" width="8.44140625" style="133" customWidth="1"/>
    <col min="3847" max="3847" width="8.33203125" style="133" customWidth="1"/>
    <col min="3848" max="3848" width="8.44140625" style="133" customWidth="1"/>
    <col min="3849" max="4096" width="8.88671875" style="133"/>
    <col min="4097" max="4097" width="8.109375" style="133" customWidth="1"/>
    <col min="4098" max="4098" width="8.6640625" style="133" customWidth="1"/>
    <col min="4099" max="4099" width="20.6640625" style="133" customWidth="1"/>
    <col min="4100" max="4100" width="8.88671875" style="133"/>
    <col min="4101" max="4101" width="8.109375" style="133" customWidth="1"/>
    <col min="4102" max="4102" width="8.44140625" style="133" customWidth="1"/>
    <col min="4103" max="4103" width="8.33203125" style="133" customWidth="1"/>
    <col min="4104" max="4104" width="8.44140625" style="133" customWidth="1"/>
    <col min="4105" max="4352" width="8.88671875" style="133"/>
    <col min="4353" max="4353" width="8.109375" style="133" customWidth="1"/>
    <col min="4354" max="4354" width="8.6640625" style="133" customWidth="1"/>
    <col min="4355" max="4355" width="20.6640625" style="133" customWidth="1"/>
    <col min="4356" max="4356" width="8.88671875" style="133"/>
    <col min="4357" max="4357" width="8.109375" style="133" customWidth="1"/>
    <col min="4358" max="4358" width="8.44140625" style="133" customWidth="1"/>
    <col min="4359" max="4359" width="8.33203125" style="133" customWidth="1"/>
    <col min="4360" max="4360" width="8.44140625" style="133" customWidth="1"/>
    <col min="4361" max="4608" width="8.88671875" style="133"/>
    <col min="4609" max="4609" width="8.109375" style="133" customWidth="1"/>
    <col min="4610" max="4610" width="8.6640625" style="133" customWidth="1"/>
    <col min="4611" max="4611" width="20.6640625" style="133" customWidth="1"/>
    <col min="4612" max="4612" width="8.88671875" style="133"/>
    <col min="4613" max="4613" width="8.109375" style="133" customWidth="1"/>
    <col min="4614" max="4614" width="8.44140625" style="133" customWidth="1"/>
    <col min="4615" max="4615" width="8.33203125" style="133" customWidth="1"/>
    <col min="4616" max="4616" width="8.44140625" style="133" customWidth="1"/>
    <col min="4617" max="4864" width="8.88671875" style="133"/>
    <col min="4865" max="4865" width="8.109375" style="133" customWidth="1"/>
    <col min="4866" max="4866" width="8.6640625" style="133" customWidth="1"/>
    <col min="4867" max="4867" width="20.6640625" style="133" customWidth="1"/>
    <col min="4868" max="4868" width="8.88671875" style="133"/>
    <col min="4869" max="4869" width="8.109375" style="133" customWidth="1"/>
    <col min="4870" max="4870" width="8.44140625" style="133" customWidth="1"/>
    <col min="4871" max="4871" width="8.33203125" style="133" customWidth="1"/>
    <col min="4872" max="4872" width="8.44140625" style="133" customWidth="1"/>
    <col min="4873" max="5120" width="8.88671875" style="133"/>
    <col min="5121" max="5121" width="8.109375" style="133" customWidth="1"/>
    <col min="5122" max="5122" width="8.6640625" style="133" customWidth="1"/>
    <col min="5123" max="5123" width="20.6640625" style="133" customWidth="1"/>
    <col min="5124" max="5124" width="8.88671875" style="133"/>
    <col min="5125" max="5125" width="8.109375" style="133" customWidth="1"/>
    <col min="5126" max="5126" width="8.44140625" style="133" customWidth="1"/>
    <col min="5127" max="5127" width="8.33203125" style="133" customWidth="1"/>
    <col min="5128" max="5128" width="8.44140625" style="133" customWidth="1"/>
    <col min="5129" max="5376" width="8.88671875" style="133"/>
    <col min="5377" max="5377" width="8.109375" style="133" customWidth="1"/>
    <col min="5378" max="5378" width="8.6640625" style="133" customWidth="1"/>
    <col min="5379" max="5379" width="20.6640625" style="133" customWidth="1"/>
    <col min="5380" max="5380" width="8.88671875" style="133"/>
    <col min="5381" max="5381" width="8.109375" style="133" customWidth="1"/>
    <col min="5382" max="5382" width="8.44140625" style="133" customWidth="1"/>
    <col min="5383" max="5383" width="8.33203125" style="133" customWidth="1"/>
    <col min="5384" max="5384" width="8.44140625" style="133" customWidth="1"/>
    <col min="5385" max="5632" width="8.88671875" style="133"/>
    <col min="5633" max="5633" width="8.109375" style="133" customWidth="1"/>
    <col min="5634" max="5634" width="8.6640625" style="133" customWidth="1"/>
    <col min="5635" max="5635" width="20.6640625" style="133" customWidth="1"/>
    <col min="5636" max="5636" width="8.88671875" style="133"/>
    <col min="5637" max="5637" width="8.109375" style="133" customWidth="1"/>
    <col min="5638" max="5638" width="8.44140625" style="133" customWidth="1"/>
    <col min="5639" max="5639" width="8.33203125" style="133" customWidth="1"/>
    <col min="5640" max="5640" width="8.44140625" style="133" customWidth="1"/>
    <col min="5641" max="5888" width="8.88671875" style="133"/>
    <col min="5889" max="5889" width="8.109375" style="133" customWidth="1"/>
    <col min="5890" max="5890" width="8.6640625" style="133" customWidth="1"/>
    <col min="5891" max="5891" width="20.6640625" style="133" customWidth="1"/>
    <col min="5892" max="5892" width="8.88671875" style="133"/>
    <col min="5893" max="5893" width="8.109375" style="133" customWidth="1"/>
    <col min="5894" max="5894" width="8.44140625" style="133" customWidth="1"/>
    <col min="5895" max="5895" width="8.33203125" style="133" customWidth="1"/>
    <col min="5896" max="5896" width="8.44140625" style="133" customWidth="1"/>
    <col min="5897" max="6144" width="8.88671875" style="133"/>
    <col min="6145" max="6145" width="8.109375" style="133" customWidth="1"/>
    <col min="6146" max="6146" width="8.6640625" style="133" customWidth="1"/>
    <col min="6147" max="6147" width="20.6640625" style="133" customWidth="1"/>
    <col min="6148" max="6148" width="8.88671875" style="133"/>
    <col min="6149" max="6149" width="8.109375" style="133" customWidth="1"/>
    <col min="6150" max="6150" width="8.44140625" style="133" customWidth="1"/>
    <col min="6151" max="6151" width="8.33203125" style="133" customWidth="1"/>
    <col min="6152" max="6152" width="8.44140625" style="133" customWidth="1"/>
    <col min="6153" max="6400" width="8.88671875" style="133"/>
    <col min="6401" max="6401" width="8.109375" style="133" customWidth="1"/>
    <col min="6402" max="6402" width="8.6640625" style="133" customWidth="1"/>
    <col min="6403" max="6403" width="20.6640625" style="133" customWidth="1"/>
    <col min="6404" max="6404" width="8.88671875" style="133"/>
    <col min="6405" max="6405" width="8.109375" style="133" customWidth="1"/>
    <col min="6406" max="6406" width="8.44140625" style="133" customWidth="1"/>
    <col min="6407" max="6407" width="8.33203125" style="133" customWidth="1"/>
    <col min="6408" max="6408" width="8.44140625" style="133" customWidth="1"/>
    <col min="6409" max="6656" width="8.88671875" style="133"/>
    <col min="6657" max="6657" width="8.109375" style="133" customWidth="1"/>
    <col min="6658" max="6658" width="8.6640625" style="133" customWidth="1"/>
    <col min="6659" max="6659" width="20.6640625" style="133" customWidth="1"/>
    <col min="6660" max="6660" width="8.88671875" style="133"/>
    <col min="6661" max="6661" width="8.109375" style="133" customWidth="1"/>
    <col min="6662" max="6662" width="8.44140625" style="133" customWidth="1"/>
    <col min="6663" max="6663" width="8.33203125" style="133" customWidth="1"/>
    <col min="6664" max="6664" width="8.44140625" style="133" customWidth="1"/>
    <col min="6665" max="6912" width="8.88671875" style="133"/>
    <col min="6913" max="6913" width="8.109375" style="133" customWidth="1"/>
    <col min="6914" max="6914" width="8.6640625" style="133" customWidth="1"/>
    <col min="6915" max="6915" width="20.6640625" style="133" customWidth="1"/>
    <col min="6916" max="6916" width="8.88671875" style="133"/>
    <col min="6917" max="6917" width="8.109375" style="133" customWidth="1"/>
    <col min="6918" max="6918" width="8.44140625" style="133" customWidth="1"/>
    <col min="6919" max="6919" width="8.33203125" style="133" customWidth="1"/>
    <col min="6920" max="6920" width="8.44140625" style="133" customWidth="1"/>
    <col min="6921" max="7168" width="8.88671875" style="133"/>
    <col min="7169" max="7169" width="8.109375" style="133" customWidth="1"/>
    <col min="7170" max="7170" width="8.6640625" style="133" customWidth="1"/>
    <col min="7171" max="7171" width="20.6640625" style="133" customWidth="1"/>
    <col min="7172" max="7172" width="8.88671875" style="133"/>
    <col min="7173" max="7173" width="8.109375" style="133" customWidth="1"/>
    <col min="7174" max="7174" width="8.44140625" style="133" customWidth="1"/>
    <col min="7175" max="7175" width="8.33203125" style="133" customWidth="1"/>
    <col min="7176" max="7176" width="8.44140625" style="133" customWidth="1"/>
    <col min="7177" max="7424" width="8.88671875" style="133"/>
    <col min="7425" max="7425" width="8.109375" style="133" customWidth="1"/>
    <col min="7426" max="7426" width="8.6640625" style="133" customWidth="1"/>
    <col min="7427" max="7427" width="20.6640625" style="133" customWidth="1"/>
    <col min="7428" max="7428" width="8.88671875" style="133"/>
    <col min="7429" max="7429" width="8.109375" style="133" customWidth="1"/>
    <col min="7430" max="7430" width="8.44140625" style="133" customWidth="1"/>
    <col min="7431" max="7431" width="8.33203125" style="133" customWidth="1"/>
    <col min="7432" max="7432" width="8.44140625" style="133" customWidth="1"/>
    <col min="7433" max="7680" width="8.88671875" style="133"/>
    <col min="7681" max="7681" width="8.109375" style="133" customWidth="1"/>
    <col min="7682" max="7682" width="8.6640625" style="133" customWidth="1"/>
    <col min="7683" max="7683" width="20.6640625" style="133" customWidth="1"/>
    <col min="7684" max="7684" width="8.88671875" style="133"/>
    <col min="7685" max="7685" width="8.109375" style="133" customWidth="1"/>
    <col min="7686" max="7686" width="8.44140625" style="133" customWidth="1"/>
    <col min="7687" max="7687" width="8.33203125" style="133" customWidth="1"/>
    <col min="7688" max="7688" width="8.44140625" style="133" customWidth="1"/>
    <col min="7689" max="7936" width="8.88671875" style="133"/>
    <col min="7937" max="7937" width="8.109375" style="133" customWidth="1"/>
    <col min="7938" max="7938" width="8.6640625" style="133" customWidth="1"/>
    <col min="7939" max="7939" width="20.6640625" style="133" customWidth="1"/>
    <col min="7940" max="7940" width="8.88671875" style="133"/>
    <col min="7941" max="7941" width="8.109375" style="133" customWidth="1"/>
    <col min="7942" max="7942" width="8.44140625" style="133" customWidth="1"/>
    <col min="7943" max="7943" width="8.33203125" style="133" customWidth="1"/>
    <col min="7944" max="7944" width="8.44140625" style="133" customWidth="1"/>
    <col min="7945" max="8192" width="8.88671875" style="133"/>
    <col min="8193" max="8193" width="8.109375" style="133" customWidth="1"/>
    <col min="8194" max="8194" width="8.6640625" style="133" customWidth="1"/>
    <col min="8195" max="8195" width="20.6640625" style="133" customWidth="1"/>
    <col min="8196" max="8196" width="8.88671875" style="133"/>
    <col min="8197" max="8197" width="8.109375" style="133" customWidth="1"/>
    <col min="8198" max="8198" width="8.44140625" style="133" customWidth="1"/>
    <col min="8199" max="8199" width="8.33203125" style="133" customWidth="1"/>
    <col min="8200" max="8200" width="8.44140625" style="133" customWidth="1"/>
    <col min="8201" max="8448" width="8.88671875" style="133"/>
    <col min="8449" max="8449" width="8.109375" style="133" customWidth="1"/>
    <col min="8450" max="8450" width="8.6640625" style="133" customWidth="1"/>
    <col min="8451" max="8451" width="20.6640625" style="133" customWidth="1"/>
    <col min="8452" max="8452" width="8.88671875" style="133"/>
    <col min="8453" max="8453" width="8.109375" style="133" customWidth="1"/>
    <col min="8454" max="8454" width="8.44140625" style="133" customWidth="1"/>
    <col min="8455" max="8455" width="8.33203125" style="133" customWidth="1"/>
    <col min="8456" max="8456" width="8.44140625" style="133" customWidth="1"/>
    <col min="8457" max="8704" width="8.88671875" style="133"/>
    <col min="8705" max="8705" width="8.109375" style="133" customWidth="1"/>
    <col min="8706" max="8706" width="8.6640625" style="133" customWidth="1"/>
    <col min="8707" max="8707" width="20.6640625" style="133" customWidth="1"/>
    <col min="8708" max="8708" width="8.88671875" style="133"/>
    <col min="8709" max="8709" width="8.109375" style="133" customWidth="1"/>
    <col min="8710" max="8710" width="8.44140625" style="133" customWidth="1"/>
    <col min="8711" max="8711" width="8.33203125" style="133" customWidth="1"/>
    <col min="8712" max="8712" width="8.44140625" style="133" customWidth="1"/>
    <col min="8713" max="8960" width="8.88671875" style="133"/>
    <col min="8961" max="8961" width="8.109375" style="133" customWidth="1"/>
    <col min="8962" max="8962" width="8.6640625" style="133" customWidth="1"/>
    <col min="8963" max="8963" width="20.6640625" style="133" customWidth="1"/>
    <col min="8964" max="8964" width="8.88671875" style="133"/>
    <col min="8965" max="8965" width="8.109375" style="133" customWidth="1"/>
    <col min="8966" max="8966" width="8.44140625" style="133" customWidth="1"/>
    <col min="8967" max="8967" width="8.33203125" style="133" customWidth="1"/>
    <col min="8968" max="8968" width="8.44140625" style="133" customWidth="1"/>
    <col min="8969" max="9216" width="8.88671875" style="133"/>
    <col min="9217" max="9217" width="8.109375" style="133" customWidth="1"/>
    <col min="9218" max="9218" width="8.6640625" style="133" customWidth="1"/>
    <col min="9219" max="9219" width="20.6640625" style="133" customWidth="1"/>
    <col min="9220" max="9220" width="8.88671875" style="133"/>
    <col min="9221" max="9221" width="8.109375" style="133" customWidth="1"/>
    <col min="9222" max="9222" width="8.44140625" style="133" customWidth="1"/>
    <col min="9223" max="9223" width="8.33203125" style="133" customWidth="1"/>
    <col min="9224" max="9224" width="8.44140625" style="133" customWidth="1"/>
    <col min="9225" max="9472" width="8.88671875" style="133"/>
    <col min="9473" max="9473" width="8.109375" style="133" customWidth="1"/>
    <col min="9474" max="9474" width="8.6640625" style="133" customWidth="1"/>
    <col min="9475" max="9475" width="20.6640625" style="133" customWidth="1"/>
    <col min="9476" max="9476" width="8.88671875" style="133"/>
    <col min="9477" max="9477" width="8.109375" style="133" customWidth="1"/>
    <col min="9478" max="9478" width="8.44140625" style="133" customWidth="1"/>
    <col min="9479" max="9479" width="8.33203125" style="133" customWidth="1"/>
    <col min="9480" max="9480" width="8.44140625" style="133" customWidth="1"/>
    <col min="9481" max="9728" width="8.88671875" style="133"/>
    <col min="9729" max="9729" width="8.109375" style="133" customWidth="1"/>
    <col min="9730" max="9730" width="8.6640625" style="133" customWidth="1"/>
    <col min="9731" max="9731" width="20.6640625" style="133" customWidth="1"/>
    <col min="9732" max="9732" width="8.88671875" style="133"/>
    <col min="9733" max="9733" width="8.109375" style="133" customWidth="1"/>
    <col min="9734" max="9734" width="8.44140625" style="133" customWidth="1"/>
    <col min="9735" max="9735" width="8.33203125" style="133" customWidth="1"/>
    <col min="9736" max="9736" width="8.44140625" style="133" customWidth="1"/>
    <col min="9737" max="9984" width="8.88671875" style="133"/>
    <col min="9985" max="9985" width="8.109375" style="133" customWidth="1"/>
    <col min="9986" max="9986" width="8.6640625" style="133" customWidth="1"/>
    <col min="9987" max="9987" width="20.6640625" style="133" customWidth="1"/>
    <col min="9988" max="9988" width="8.88671875" style="133"/>
    <col min="9989" max="9989" width="8.109375" style="133" customWidth="1"/>
    <col min="9990" max="9990" width="8.44140625" style="133" customWidth="1"/>
    <col min="9991" max="9991" width="8.33203125" style="133" customWidth="1"/>
    <col min="9992" max="9992" width="8.44140625" style="133" customWidth="1"/>
    <col min="9993" max="10240" width="8.88671875" style="133"/>
    <col min="10241" max="10241" width="8.109375" style="133" customWidth="1"/>
    <col min="10242" max="10242" width="8.6640625" style="133" customWidth="1"/>
    <col min="10243" max="10243" width="20.6640625" style="133" customWidth="1"/>
    <col min="10244" max="10244" width="8.88671875" style="133"/>
    <col min="10245" max="10245" width="8.109375" style="133" customWidth="1"/>
    <col min="10246" max="10246" width="8.44140625" style="133" customWidth="1"/>
    <col min="10247" max="10247" width="8.33203125" style="133" customWidth="1"/>
    <col min="10248" max="10248" width="8.44140625" style="133" customWidth="1"/>
    <col min="10249" max="10496" width="8.88671875" style="133"/>
    <col min="10497" max="10497" width="8.109375" style="133" customWidth="1"/>
    <col min="10498" max="10498" width="8.6640625" style="133" customWidth="1"/>
    <col min="10499" max="10499" width="20.6640625" style="133" customWidth="1"/>
    <col min="10500" max="10500" width="8.88671875" style="133"/>
    <col min="10501" max="10501" width="8.109375" style="133" customWidth="1"/>
    <col min="10502" max="10502" width="8.44140625" style="133" customWidth="1"/>
    <col min="10503" max="10503" width="8.33203125" style="133" customWidth="1"/>
    <col min="10504" max="10504" width="8.44140625" style="133" customWidth="1"/>
    <col min="10505" max="10752" width="8.88671875" style="133"/>
    <col min="10753" max="10753" width="8.109375" style="133" customWidth="1"/>
    <col min="10754" max="10754" width="8.6640625" style="133" customWidth="1"/>
    <col min="10755" max="10755" width="20.6640625" style="133" customWidth="1"/>
    <col min="10756" max="10756" width="8.88671875" style="133"/>
    <col min="10757" max="10757" width="8.109375" style="133" customWidth="1"/>
    <col min="10758" max="10758" width="8.44140625" style="133" customWidth="1"/>
    <col min="10759" max="10759" width="8.33203125" style="133" customWidth="1"/>
    <col min="10760" max="10760" width="8.44140625" style="133" customWidth="1"/>
    <col min="10761" max="11008" width="8.88671875" style="133"/>
    <col min="11009" max="11009" width="8.109375" style="133" customWidth="1"/>
    <col min="11010" max="11010" width="8.6640625" style="133" customWidth="1"/>
    <col min="11011" max="11011" width="20.6640625" style="133" customWidth="1"/>
    <col min="11012" max="11012" width="8.88671875" style="133"/>
    <col min="11013" max="11013" width="8.109375" style="133" customWidth="1"/>
    <col min="11014" max="11014" width="8.44140625" style="133" customWidth="1"/>
    <col min="11015" max="11015" width="8.33203125" style="133" customWidth="1"/>
    <col min="11016" max="11016" width="8.44140625" style="133" customWidth="1"/>
    <col min="11017" max="11264" width="8.88671875" style="133"/>
    <col min="11265" max="11265" width="8.109375" style="133" customWidth="1"/>
    <col min="11266" max="11266" width="8.6640625" style="133" customWidth="1"/>
    <col min="11267" max="11267" width="20.6640625" style="133" customWidth="1"/>
    <col min="11268" max="11268" width="8.88671875" style="133"/>
    <col min="11269" max="11269" width="8.109375" style="133" customWidth="1"/>
    <col min="11270" max="11270" width="8.44140625" style="133" customWidth="1"/>
    <col min="11271" max="11271" width="8.33203125" style="133" customWidth="1"/>
    <col min="11272" max="11272" width="8.44140625" style="133" customWidth="1"/>
    <col min="11273" max="11520" width="8.88671875" style="133"/>
    <col min="11521" max="11521" width="8.109375" style="133" customWidth="1"/>
    <col min="11522" max="11522" width="8.6640625" style="133" customWidth="1"/>
    <col min="11523" max="11523" width="20.6640625" style="133" customWidth="1"/>
    <col min="11524" max="11524" width="8.88671875" style="133"/>
    <col min="11525" max="11525" width="8.109375" style="133" customWidth="1"/>
    <col min="11526" max="11526" width="8.44140625" style="133" customWidth="1"/>
    <col min="11527" max="11527" width="8.33203125" style="133" customWidth="1"/>
    <col min="11528" max="11528" width="8.44140625" style="133" customWidth="1"/>
    <col min="11529" max="11776" width="8.88671875" style="133"/>
    <col min="11777" max="11777" width="8.109375" style="133" customWidth="1"/>
    <col min="11778" max="11778" width="8.6640625" style="133" customWidth="1"/>
    <col min="11779" max="11779" width="20.6640625" style="133" customWidth="1"/>
    <col min="11780" max="11780" width="8.88671875" style="133"/>
    <col min="11781" max="11781" width="8.109375" style="133" customWidth="1"/>
    <col min="11782" max="11782" width="8.44140625" style="133" customWidth="1"/>
    <col min="11783" max="11783" width="8.33203125" style="133" customWidth="1"/>
    <col min="11784" max="11784" width="8.44140625" style="133" customWidth="1"/>
    <col min="11785" max="12032" width="8.88671875" style="133"/>
    <col min="12033" max="12033" width="8.109375" style="133" customWidth="1"/>
    <col min="12034" max="12034" width="8.6640625" style="133" customWidth="1"/>
    <col min="12035" max="12035" width="20.6640625" style="133" customWidth="1"/>
    <col min="12036" max="12036" width="8.88671875" style="133"/>
    <col min="12037" max="12037" width="8.109375" style="133" customWidth="1"/>
    <col min="12038" max="12038" width="8.44140625" style="133" customWidth="1"/>
    <col min="12039" max="12039" width="8.33203125" style="133" customWidth="1"/>
    <col min="12040" max="12040" width="8.44140625" style="133" customWidth="1"/>
    <col min="12041" max="12288" width="8.88671875" style="133"/>
    <col min="12289" max="12289" width="8.109375" style="133" customWidth="1"/>
    <col min="12290" max="12290" width="8.6640625" style="133" customWidth="1"/>
    <col min="12291" max="12291" width="20.6640625" style="133" customWidth="1"/>
    <col min="12292" max="12292" width="8.88671875" style="133"/>
    <col min="12293" max="12293" width="8.109375" style="133" customWidth="1"/>
    <col min="12294" max="12294" width="8.44140625" style="133" customWidth="1"/>
    <col min="12295" max="12295" width="8.33203125" style="133" customWidth="1"/>
    <col min="12296" max="12296" width="8.44140625" style="133" customWidth="1"/>
    <col min="12297" max="12544" width="8.88671875" style="133"/>
    <col min="12545" max="12545" width="8.109375" style="133" customWidth="1"/>
    <col min="12546" max="12546" width="8.6640625" style="133" customWidth="1"/>
    <col min="12547" max="12547" width="20.6640625" style="133" customWidth="1"/>
    <col min="12548" max="12548" width="8.88671875" style="133"/>
    <col min="12549" max="12549" width="8.109375" style="133" customWidth="1"/>
    <col min="12550" max="12550" width="8.44140625" style="133" customWidth="1"/>
    <col min="12551" max="12551" width="8.33203125" style="133" customWidth="1"/>
    <col min="12552" max="12552" width="8.44140625" style="133" customWidth="1"/>
    <col min="12553" max="12800" width="8.88671875" style="133"/>
    <col min="12801" max="12801" width="8.109375" style="133" customWidth="1"/>
    <col min="12802" max="12802" width="8.6640625" style="133" customWidth="1"/>
    <col min="12803" max="12803" width="20.6640625" style="133" customWidth="1"/>
    <col min="12804" max="12804" width="8.88671875" style="133"/>
    <col min="12805" max="12805" width="8.109375" style="133" customWidth="1"/>
    <col min="12806" max="12806" width="8.44140625" style="133" customWidth="1"/>
    <col min="12807" max="12807" width="8.33203125" style="133" customWidth="1"/>
    <col min="12808" max="12808" width="8.44140625" style="133" customWidth="1"/>
    <col min="12809" max="13056" width="8.88671875" style="133"/>
    <col min="13057" max="13057" width="8.109375" style="133" customWidth="1"/>
    <col min="13058" max="13058" width="8.6640625" style="133" customWidth="1"/>
    <col min="13059" max="13059" width="20.6640625" style="133" customWidth="1"/>
    <col min="13060" max="13060" width="8.88671875" style="133"/>
    <col min="13061" max="13061" width="8.109375" style="133" customWidth="1"/>
    <col min="13062" max="13062" width="8.44140625" style="133" customWidth="1"/>
    <col min="13063" max="13063" width="8.33203125" style="133" customWidth="1"/>
    <col min="13064" max="13064" width="8.44140625" style="133" customWidth="1"/>
    <col min="13065" max="13312" width="8.88671875" style="133"/>
    <col min="13313" max="13313" width="8.109375" style="133" customWidth="1"/>
    <col min="13314" max="13314" width="8.6640625" style="133" customWidth="1"/>
    <col min="13315" max="13315" width="20.6640625" style="133" customWidth="1"/>
    <col min="13316" max="13316" width="8.88671875" style="133"/>
    <col min="13317" max="13317" width="8.109375" style="133" customWidth="1"/>
    <col min="13318" max="13318" width="8.44140625" style="133" customWidth="1"/>
    <col min="13319" max="13319" width="8.33203125" style="133" customWidth="1"/>
    <col min="13320" max="13320" width="8.44140625" style="133" customWidth="1"/>
    <col min="13321" max="13568" width="8.88671875" style="133"/>
    <col min="13569" max="13569" width="8.109375" style="133" customWidth="1"/>
    <col min="13570" max="13570" width="8.6640625" style="133" customWidth="1"/>
    <col min="13571" max="13571" width="20.6640625" style="133" customWidth="1"/>
    <col min="13572" max="13572" width="8.88671875" style="133"/>
    <col min="13573" max="13573" width="8.109375" style="133" customWidth="1"/>
    <col min="13574" max="13574" width="8.44140625" style="133" customWidth="1"/>
    <col min="13575" max="13575" width="8.33203125" style="133" customWidth="1"/>
    <col min="13576" max="13576" width="8.44140625" style="133" customWidth="1"/>
    <col min="13577" max="13824" width="8.88671875" style="133"/>
    <col min="13825" max="13825" width="8.109375" style="133" customWidth="1"/>
    <col min="13826" max="13826" width="8.6640625" style="133" customWidth="1"/>
    <col min="13827" max="13827" width="20.6640625" style="133" customWidth="1"/>
    <col min="13828" max="13828" width="8.88671875" style="133"/>
    <col min="13829" max="13829" width="8.109375" style="133" customWidth="1"/>
    <col min="13830" max="13830" width="8.44140625" style="133" customWidth="1"/>
    <col min="13831" max="13831" width="8.33203125" style="133" customWidth="1"/>
    <col min="13832" max="13832" width="8.44140625" style="133" customWidth="1"/>
    <col min="13833" max="14080" width="8.88671875" style="133"/>
    <col min="14081" max="14081" width="8.109375" style="133" customWidth="1"/>
    <col min="14082" max="14082" width="8.6640625" style="133" customWidth="1"/>
    <col min="14083" max="14083" width="20.6640625" style="133" customWidth="1"/>
    <col min="14084" max="14084" width="8.88671875" style="133"/>
    <col min="14085" max="14085" width="8.109375" style="133" customWidth="1"/>
    <col min="14086" max="14086" width="8.44140625" style="133" customWidth="1"/>
    <col min="14087" max="14087" width="8.33203125" style="133" customWidth="1"/>
    <col min="14088" max="14088" width="8.44140625" style="133" customWidth="1"/>
    <col min="14089" max="14336" width="8.88671875" style="133"/>
    <col min="14337" max="14337" width="8.109375" style="133" customWidth="1"/>
    <col min="14338" max="14338" width="8.6640625" style="133" customWidth="1"/>
    <col min="14339" max="14339" width="20.6640625" style="133" customWidth="1"/>
    <col min="14340" max="14340" width="8.88671875" style="133"/>
    <col min="14341" max="14341" width="8.109375" style="133" customWidth="1"/>
    <col min="14342" max="14342" width="8.44140625" style="133" customWidth="1"/>
    <col min="14343" max="14343" width="8.33203125" style="133" customWidth="1"/>
    <col min="14344" max="14344" width="8.44140625" style="133" customWidth="1"/>
    <col min="14345" max="14592" width="8.88671875" style="133"/>
    <col min="14593" max="14593" width="8.109375" style="133" customWidth="1"/>
    <col min="14594" max="14594" width="8.6640625" style="133" customWidth="1"/>
    <col min="14595" max="14595" width="20.6640625" style="133" customWidth="1"/>
    <col min="14596" max="14596" width="8.88671875" style="133"/>
    <col min="14597" max="14597" width="8.109375" style="133" customWidth="1"/>
    <col min="14598" max="14598" width="8.44140625" style="133" customWidth="1"/>
    <col min="14599" max="14599" width="8.33203125" style="133" customWidth="1"/>
    <col min="14600" max="14600" width="8.44140625" style="133" customWidth="1"/>
    <col min="14601" max="14848" width="8.88671875" style="133"/>
    <col min="14849" max="14849" width="8.109375" style="133" customWidth="1"/>
    <col min="14850" max="14850" width="8.6640625" style="133" customWidth="1"/>
    <col min="14851" max="14851" width="20.6640625" style="133" customWidth="1"/>
    <col min="14852" max="14852" width="8.88671875" style="133"/>
    <col min="14853" max="14853" width="8.109375" style="133" customWidth="1"/>
    <col min="14854" max="14854" width="8.44140625" style="133" customWidth="1"/>
    <col min="14855" max="14855" width="8.33203125" style="133" customWidth="1"/>
    <col min="14856" max="14856" width="8.44140625" style="133" customWidth="1"/>
    <col min="14857" max="15104" width="8.88671875" style="133"/>
    <col min="15105" max="15105" width="8.109375" style="133" customWidth="1"/>
    <col min="15106" max="15106" width="8.6640625" style="133" customWidth="1"/>
    <col min="15107" max="15107" width="20.6640625" style="133" customWidth="1"/>
    <col min="15108" max="15108" width="8.88671875" style="133"/>
    <col min="15109" max="15109" width="8.109375" style="133" customWidth="1"/>
    <col min="15110" max="15110" width="8.44140625" style="133" customWidth="1"/>
    <col min="15111" max="15111" width="8.33203125" style="133" customWidth="1"/>
    <col min="15112" max="15112" width="8.44140625" style="133" customWidth="1"/>
    <col min="15113" max="15360" width="8.88671875" style="133"/>
    <col min="15361" max="15361" width="8.109375" style="133" customWidth="1"/>
    <col min="15362" max="15362" width="8.6640625" style="133" customWidth="1"/>
    <col min="15363" max="15363" width="20.6640625" style="133" customWidth="1"/>
    <col min="15364" max="15364" width="8.88671875" style="133"/>
    <col min="15365" max="15365" width="8.109375" style="133" customWidth="1"/>
    <col min="15366" max="15366" width="8.44140625" style="133" customWidth="1"/>
    <col min="15367" max="15367" width="8.33203125" style="133" customWidth="1"/>
    <col min="15368" max="15368" width="8.44140625" style="133" customWidth="1"/>
    <col min="15369" max="15616" width="8.88671875" style="133"/>
    <col min="15617" max="15617" width="8.109375" style="133" customWidth="1"/>
    <col min="15618" max="15618" width="8.6640625" style="133" customWidth="1"/>
    <col min="15619" max="15619" width="20.6640625" style="133" customWidth="1"/>
    <col min="15620" max="15620" width="8.88671875" style="133"/>
    <col min="15621" max="15621" width="8.109375" style="133" customWidth="1"/>
    <col min="15622" max="15622" width="8.44140625" style="133" customWidth="1"/>
    <col min="15623" max="15623" width="8.33203125" style="133" customWidth="1"/>
    <col min="15624" max="15624" width="8.44140625" style="133" customWidth="1"/>
    <col min="15625" max="15872" width="8.88671875" style="133"/>
    <col min="15873" max="15873" width="8.109375" style="133" customWidth="1"/>
    <col min="15874" max="15874" width="8.6640625" style="133" customWidth="1"/>
    <col min="15875" max="15875" width="20.6640625" style="133" customWidth="1"/>
    <col min="15876" max="15876" width="8.88671875" style="133"/>
    <col min="15877" max="15877" width="8.109375" style="133" customWidth="1"/>
    <col min="15878" max="15878" width="8.44140625" style="133" customWidth="1"/>
    <col min="15879" max="15879" width="8.33203125" style="133" customWidth="1"/>
    <col min="15880" max="15880" width="8.44140625" style="133" customWidth="1"/>
    <col min="15881" max="16128" width="8.88671875" style="133"/>
    <col min="16129" max="16129" width="8.109375" style="133" customWidth="1"/>
    <col min="16130" max="16130" width="8.6640625" style="133" customWidth="1"/>
    <col min="16131" max="16131" width="20.6640625" style="133" customWidth="1"/>
    <col min="16132" max="16132" width="8.88671875" style="133"/>
    <col min="16133" max="16133" width="8.109375" style="133" customWidth="1"/>
    <col min="16134" max="16134" width="8.44140625" style="133" customWidth="1"/>
    <col min="16135" max="16135" width="8.33203125" style="133" customWidth="1"/>
    <col min="16136" max="16136" width="8.44140625" style="133" customWidth="1"/>
    <col min="16137" max="16384" width="8.88671875" style="133"/>
  </cols>
  <sheetData>
    <row r="1" spans="1:10" ht="15.75" x14ac:dyDescent="0.25">
      <c r="A1" s="26" t="s">
        <v>831</v>
      </c>
    </row>
    <row r="2" spans="1:10" ht="15.75" x14ac:dyDescent="0.25">
      <c r="B2" s="252"/>
      <c r="E2" s="575" t="s">
        <v>737</v>
      </c>
      <c r="F2" s="575"/>
      <c r="G2" s="575"/>
      <c r="H2" s="575"/>
      <c r="I2" s="575"/>
      <c r="J2" s="575"/>
    </row>
    <row r="3" spans="1:10" ht="38.25" x14ac:dyDescent="0.2">
      <c r="A3" s="67" t="s">
        <v>738</v>
      </c>
      <c r="B3" s="67" t="s">
        <v>760</v>
      </c>
      <c r="C3" s="67" t="s">
        <v>2</v>
      </c>
      <c r="D3" s="67" t="s">
        <v>3</v>
      </c>
      <c r="E3" s="259" t="s">
        <v>435</v>
      </c>
      <c r="F3" s="259" t="s">
        <v>436</v>
      </c>
      <c r="G3" s="259" t="s">
        <v>437</v>
      </c>
      <c r="H3" s="259" t="s">
        <v>438</v>
      </c>
      <c r="I3" s="259" t="s">
        <v>439</v>
      </c>
      <c r="J3" s="259" t="s">
        <v>440</v>
      </c>
    </row>
    <row r="4" spans="1:10" x14ac:dyDescent="0.2">
      <c r="A4" s="1" t="s">
        <v>4</v>
      </c>
      <c r="B4" s="3" t="s">
        <v>5</v>
      </c>
      <c r="C4" s="18" t="s">
        <v>6</v>
      </c>
      <c r="D4" s="262">
        <f>J4</f>
        <v>0.35</v>
      </c>
      <c r="E4" s="266">
        <v>0.31</v>
      </c>
      <c r="F4" s="266">
        <v>0.3</v>
      </c>
      <c r="G4" s="266">
        <v>0.34</v>
      </c>
      <c r="H4" s="266">
        <v>0.37</v>
      </c>
      <c r="I4" s="266">
        <v>0.38</v>
      </c>
      <c r="J4" s="266">
        <v>0.35</v>
      </c>
    </row>
    <row r="5" spans="1:10" x14ac:dyDescent="0.2">
      <c r="A5" s="1" t="s">
        <v>7</v>
      </c>
      <c r="B5" s="3" t="s">
        <v>8</v>
      </c>
      <c r="C5" s="4" t="s">
        <v>9</v>
      </c>
      <c r="D5" s="262">
        <f t="shared" ref="D5:D68" si="0">J5</f>
        <v>0.35</v>
      </c>
      <c r="E5" s="266">
        <v>0.3</v>
      </c>
      <c r="F5" s="266">
        <v>0.35</v>
      </c>
      <c r="G5" s="266">
        <v>0.35</v>
      </c>
      <c r="H5" s="266">
        <v>0.35</v>
      </c>
      <c r="I5" s="266">
        <v>0.38</v>
      </c>
      <c r="J5" s="266">
        <v>0.35</v>
      </c>
    </row>
    <row r="6" spans="1:10" x14ac:dyDescent="0.2">
      <c r="A6" s="1" t="s">
        <v>10</v>
      </c>
      <c r="B6" s="3" t="s">
        <v>11</v>
      </c>
      <c r="C6" s="4" t="s">
        <v>12</v>
      </c>
      <c r="D6" s="262">
        <f t="shared" si="0"/>
        <v>0.4</v>
      </c>
      <c r="E6" s="266">
        <v>0.35</v>
      </c>
      <c r="F6" s="266">
        <v>0.37</v>
      </c>
      <c r="G6" s="266">
        <v>0.37</v>
      </c>
      <c r="H6" s="266">
        <v>0.39</v>
      </c>
      <c r="I6" s="266">
        <v>0.42</v>
      </c>
      <c r="J6" s="266">
        <v>0.4</v>
      </c>
    </row>
    <row r="7" spans="1:10" x14ac:dyDescent="0.2">
      <c r="A7" s="1" t="s">
        <v>13</v>
      </c>
      <c r="B7" s="3" t="s">
        <v>14</v>
      </c>
      <c r="C7" s="4" t="s">
        <v>15</v>
      </c>
      <c r="D7" s="262">
        <f t="shared" si="0"/>
        <v>0.44</v>
      </c>
      <c r="E7" s="266">
        <v>0.35</v>
      </c>
      <c r="F7" s="266">
        <v>0.34</v>
      </c>
      <c r="G7" s="266">
        <v>0.39</v>
      </c>
      <c r="H7" s="266">
        <v>0.37</v>
      </c>
      <c r="I7" s="266">
        <v>0.41</v>
      </c>
      <c r="J7" s="266">
        <v>0.44</v>
      </c>
    </row>
    <row r="8" spans="1:10" x14ac:dyDescent="0.2">
      <c r="A8" s="1" t="s">
        <v>16</v>
      </c>
      <c r="B8" s="3" t="s">
        <v>17</v>
      </c>
      <c r="C8" s="4" t="s">
        <v>18</v>
      </c>
      <c r="D8" s="262">
        <f t="shared" si="0"/>
        <v>0.39</v>
      </c>
      <c r="E8" s="266">
        <v>0.32</v>
      </c>
      <c r="F8" s="266">
        <v>0.28999999999999998</v>
      </c>
      <c r="G8" s="266">
        <v>0.39</v>
      </c>
      <c r="H8" s="266">
        <v>0.37</v>
      </c>
      <c r="I8" s="266">
        <v>0.39</v>
      </c>
      <c r="J8" s="266">
        <v>0.39</v>
      </c>
    </row>
    <row r="9" spans="1:10" x14ac:dyDescent="0.2">
      <c r="A9" s="1" t="s">
        <v>19</v>
      </c>
      <c r="B9" s="3" t="s">
        <v>20</v>
      </c>
      <c r="C9" s="4" t="s">
        <v>21</v>
      </c>
      <c r="D9" s="262">
        <f t="shared" si="0"/>
        <v>0.36</v>
      </c>
      <c r="E9" s="266">
        <v>0.28000000000000003</v>
      </c>
      <c r="F9" s="266">
        <v>0.27</v>
      </c>
      <c r="G9" s="266">
        <v>0.27</v>
      </c>
      <c r="H9" s="266">
        <v>0.26</v>
      </c>
      <c r="I9" s="266">
        <v>0.31</v>
      </c>
      <c r="J9" s="266">
        <v>0.36</v>
      </c>
    </row>
    <row r="10" spans="1:10" x14ac:dyDescent="0.2">
      <c r="A10" s="1" t="s">
        <v>22</v>
      </c>
      <c r="B10" s="3" t="s">
        <v>23</v>
      </c>
      <c r="C10" s="4" t="s">
        <v>24</v>
      </c>
      <c r="D10" s="262">
        <f t="shared" si="0"/>
        <v>0.42</v>
      </c>
      <c r="E10" s="266">
        <v>0.32</v>
      </c>
      <c r="F10" s="266">
        <v>0.36</v>
      </c>
      <c r="G10" s="266">
        <v>0.39</v>
      </c>
      <c r="H10" s="266">
        <v>0.39</v>
      </c>
      <c r="I10" s="266">
        <v>0.42</v>
      </c>
      <c r="J10" s="266">
        <v>0.42</v>
      </c>
    </row>
    <row r="11" spans="1:10" x14ac:dyDescent="0.2">
      <c r="A11" s="1" t="s">
        <v>25</v>
      </c>
      <c r="B11" s="3" t="s">
        <v>26</v>
      </c>
      <c r="C11" s="4" t="s">
        <v>27</v>
      </c>
      <c r="D11" s="262">
        <f t="shared" si="0"/>
        <v>0.43</v>
      </c>
      <c r="E11" s="266">
        <v>0.33</v>
      </c>
      <c r="F11" s="266">
        <v>0.32</v>
      </c>
      <c r="G11" s="266">
        <v>0.34</v>
      </c>
      <c r="H11" s="266">
        <v>0.38</v>
      </c>
      <c r="I11" s="266">
        <v>0.42</v>
      </c>
      <c r="J11" s="266">
        <v>0.43</v>
      </c>
    </row>
    <row r="12" spans="1:10" x14ac:dyDescent="0.2">
      <c r="A12" s="1" t="s">
        <v>28</v>
      </c>
      <c r="B12" s="3" t="s">
        <v>29</v>
      </c>
      <c r="C12" s="4" t="s">
        <v>30</v>
      </c>
      <c r="D12" s="262">
        <f t="shared" si="0"/>
        <v>0.33</v>
      </c>
      <c r="E12" s="266">
        <v>0.21</v>
      </c>
      <c r="F12" s="266">
        <v>0.24</v>
      </c>
      <c r="G12" s="266">
        <v>0.22</v>
      </c>
      <c r="H12" s="266">
        <v>0.28999999999999998</v>
      </c>
      <c r="I12" s="266">
        <v>0.32</v>
      </c>
      <c r="J12" s="266">
        <v>0.33</v>
      </c>
    </row>
    <row r="13" spans="1:10" x14ac:dyDescent="0.2">
      <c r="A13" s="1" t="s">
        <v>31</v>
      </c>
      <c r="B13" s="3" t="s">
        <v>32</v>
      </c>
      <c r="C13" s="4" t="s">
        <v>33</v>
      </c>
      <c r="D13" s="262">
        <f t="shared" si="0"/>
        <v>0.24</v>
      </c>
      <c r="E13" s="266">
        <v>0.18</v>
      </c>
      <c r="F13" s="266">
        <v>0.19</v>
      </c>
      <c r="G13" s="266">
        <v>0.21</v>
      </c>
      <c r="H13" s="266">
        <v>0.19</v>
      </c>
      <c r="I13" s="266">
        <v>0.22</v>
      </c>
      <c r="J13" s="266">
        <v>0.24</v>
      </c>
    </row>
    <row r="14" spans="1:10" x14ac:dyDescent="0.2">
      <c r="A14" s="1" t="s">
        <v>34</v>
      </c>
      <c r="B14" s="3" t="s">
        <v>35</v>
      </c>
      <c r="C14" s="4" t="s">
        <v>36</v>
      </c>
      <c r="D14" s="262">
        <f t="shared" si="0"/>
        <v>0.4</v>
      </c>
      <c r="E14" s="266">
        <v>0.35</v>
      </c>
      <c r="F14" s="266">
        <v>0.37</v>
      </c>
      <c r="G14" s="266">
        <v>0.38</v>
      </c>
      <c r="H14" s="266">
        <v>0.39</v>
      </c>
      <c r="I14" s="266">
        <v>0.41</v>
      </c>
      <c r="J14" s="266">
        <v>0.4</v>
      </c>
    </row>
    <row r="15" spans="1:10" x14ac:dyDescent="0.2">
      <c r="A15" s="1" t="s">
        <v>37</v>
      </c>
      <c r="B15" s="3" t="s">
        <v>38</v>
      </c>
      <c r="C15" s="4" t="s">
        <v>39</v>
      </c>
      <c r="D15" s="262">
        <f t="shared" si="0"/>
        <v>0.27</v>
      </c>
      <c r="E15" s="266">
        <v>0.22</v>
      </c>
      <c r="F15" s="266">
        <v>0.23</v>
      </c>
      <c r="G15" s="266">
        <v>0.24</v>
      </c>
      <c r="H15" s="266">
        <v>0.26</v>
      </c>
      <c r="I15" s="266">
        <v>0.28999999999999998</v>
      </c>
      <c r="J15" s="266">
        <v>0.27</v>
      </c>
    </row>
    <row r="16" spans="1:10" x14ac:dyDescent="0.2">
      <c r="A16" s="1" t="s">
        <v>40</v>
      </c>
      <c r="B16" s="3" t="s">
        <v>41</v>
      </c>
      <c r="C16" s="4" t="s">
        <v>42</v>
      </c>
      <c r="D16" s="262">
        <f t="shared" si="0"/>
        <v>0.3</v>
      </c>
      <c r="E16" s="266">
        <v>0.27</v>
      </c>
      <c r="F16" s="266">
        <v>0.32</v>
      </c>
      <c r="G16" s="266">
        <v>0.3</v>
      </c>
      <c r="H16" s="266">
        <v>0.32</v>
      </c>
      <c r="I16" s="266">
        <v>0.34</v>
      </c>
      <c r="J16" s="266">
        <v>0.3</v>
      </c>
    </row>
    <row r="17" spans="1:10" x14ac:dyDescent="0.2">
      <c r="A17" s="1" t="s">
        <v>43</v>
      </c>
      <c r="B17" s="3" t="s">
        <v>44</v>
      </c>
      <c r="C17" s="4" t="s">
        <v>45</v>
      </c>
      <c r="D17" s="262">
        <f t="shared" si="0"/>
        <v>0.42</v>
      </c>
      <c r="E17" s="266">
        <v>0.35</v>
      </c>
      <c r="F17" s="266">
        <v>0.34</v>
      </c>
      <c r="G17" s="266">
        <v>0.35</v>
      </c>
      <c r="H17" s="266">
        <v>0.37</v>
      </c>
      <c r="I17" s="266">
        <v>0.42</v>
      </c>
      <c r="J17" s="266">
        <v>0.42</v>
      </c>
    </row>
    <row r="18" spans="1:10" x14ac:dyDescent="0.2">
      <c r="A18" s="1" t="s">
        <v>46</v>
      </c>
      <c r="B18" s="3" t="s">
        <v>47</v>
      </c>
      <c r="C18" s="4" t="s">
        <v>48</v>
      </c>
      <c r="D18" s="262">
        <f t="shared" si="0"/>
        <v>0.37</v>
      </c>
      <c r="E18" s="266">
        <v>0.34</v>
      </c>
      <c r="F18" s="266">
        <v>0.33</v>
      </c>
      <c r="G18" s="266">
        <v>0.34</v>
      </c>
      <c r="H18" s="266">
        <v>0.35</v>
      </c>
      <c r="I18" s="266">
        <v>0.33</v>
      </c>
      <c r="J18" s="266">
        <v>0.37</v>
      </c>
    </row>
    <row r="19" spans="1:10" x14ac:dyDescent="0.2">
      <c r="A19" s="1" t="s">
        <v>49</v>
      </c>
      <c r="B19" s="3" t="s">
        <v>50</v>
      </c>
      <c r="C19" s="4" t="s">
        <v>51</v>
      </c>
      <c r="D19" s="262">
        <f t="shared" si="0"/>
        <v>0.4</v>
      </c>
      <c r="E19" s="266">
        <v>0.39</v>
      </c>
      <c r="F19" s="266">
        <v>0.36</v>
      </c>
      <c r="G19" s="266">
        <v>0.38</v>
      </c>
      <c r="H19" s="266">
        <v>0.39</v>
      </c>
      <c r="I19" s="266">
        <v>0.38</v>
      </c>
      <c r="J19" s="266">
        <v>0.4</v>
      </c>
    </row>
    <row r="20" spans="1:10" x14ac:dyDescent="0.2">
      <c r="A20" s="1" t="s">
        <v>52</v>
      </c>
      <c r="B20" s="3" t="s">
        <v>53</v>
      </c>
      <c r="C20" s="4" t="s">
        <v>54</v>
      </c>
      <c r="D20" s="262">
        <f t="shared" si="0"/>
        <v>0.42</v>
      </c>
      <c r="E20" s="266">
        <v>0.31</v>
      </c>
      <c r="F20" s="266">
        <v>0.31</v>
      </c>
      <c r="G20" s="266">
        <v>0.39</v>
      </c>
      <c r="H20" s="266">
        <v>0.37</v>
      </c>
      <c r="I20" s="266">
        <v>0.4</v>
      </c>
      <c r="J20" s="266">
        <v>0.42</v>
      </c>
    </row>
    <row r="21" spans="1:10" x14ac:dyDescent="0.2">
      <c r="A21" s="1" t="s">
        <v>55</v>
      </c>
      <c r="B21" s="3" t="s">
        <v>56</v>
      </c>
      <c r="C21" s="4" t="s">
        <v>57</v>
      </c>
      <c r="D21" s="262">
        <f t="shared" si="0"/>
        <v>0.28999999999999998</v>
      </c>
      <c r="E21" s="266">
        <v>0.23</v>
      </c>
      <c r="F21" s="266">
        <v>0.21</v>
      </c>
      <c r="G21" s="266">
        <v>0.26</v>
      </c>
      <c r="H21" s="266">
        <v>0.26</v>
      </c>
      <c r="I21" s="266">
        <v>0.28000000000000003</v>
      </c>
      <c r="J21" s="266">
        <v>0.28999999999999998</v>
      </c>
    </row>
    <row r="22" spans="1:10" x14ac:dyDescent="0.2">
      <c r="A22" s="1" t="s">
        <v>447</v>
      </c>
      <c r="B22" s="3" t="s">
        <v>448</v>
      </c>
      <c r="C22" s="4" t="s">
        <v>449</v>
      </c>
      <c r="D22" s="262">
        <f t="shared" si="0"/>
        <v>0.37</v>
      </c>
      <c r="E22" s="266">
        <v>0.33</v>
      </c>
      <c r="F22" s="266">
        <v>0.32</v>
      </c>
      <c r="G22" s="266">
        <v>0.34</v>
      </c>
      <c r="H22" s="266">
        <v>0.35</v>
      </c>
      <c r="I22" s="266">
        <v>0.35</v>
      </c>
      <c r="J22" s="266">
        <v>0.37</v>
      </c>
    </row>
    <row r="23" spans="1:10" x14ac:dyDescent="0.2">
      <c r="A23" s="1" t="s">
        <v>58</v>
      </c>
      <c r="B23" s="3" t="s">
        <v>59</v>
      </c>
      <c r="C23" s="4" t="s">
        <v>60</v>
      </c>
      <c r="D23" s="262">
        <f t="shared" si="0"/>
        <v>0.37</v>
      </c>
      <c r="E23" s="266">
        <v>0.32</v>
      </c>
      <c r="F23" s="266">
        <v>0.3</v>
      </c>
      <c r="G23" s="266">
        <v>0.32</v>
      </c>
      <c r="H23" s="266">
        <v>0.34</v>
      </c>
      <c r="I23" s="266">
        <v>0.36</v>
      </c>
      <c r="J23" s="266">
        <v>0.37</v>
      </c>
    </row>
    <row r="24" spans="1:10" x14ac:dyDescent="0.2">
      <c r="A24" s="1" t="s">
        <v>61</v>
      </c>
      <c r="B24" s="3" t="s">
        <v>62</v>
      </c>
      <c r="C24" s="4" t="s">
        <v>63</v>
      </c>
      <c r="D24" s="262">
        <f t="shared" si="0"/>
        <v>0.3</v>
      </c>
      <c r="E24" s="266">
        <v>0.24</v>
      </c>
      <c r="F24" s="266">
        <v>0.26</v>
      </c>
      <c r="G24" s="266">
        <v>0.27</v>
      </c>
      <c r="H24" s="266">
        <v>0.26</v>
      </c>
      <c r="I24" s="266">
        <v>0.28999999999999998</v>
      </c>
      <c r="J24" s="266">
        <v>0.3</v>
      </c>
    </row>
    <row r="25" spans="1:10" ht="14.25" customHeight="1" x14ac:dyDescent="0.2">
      <c r="A25" s="1" t="s">
        <v>64</v>
      </c>
      <c r="B25" s="3" t="s">
        <v>65</v>
      </c>
      <c r="C25" s="4" t="s">
        <v>66</v>
      </c>
      <c r="D25" s="262">
        <f t="shared" si="0"/>
        <v>0.38</v>
      </c>
      <c r="E25" s="266">
        <v>0.33</v>
      </c>
      <c r="F25" s="266">
        <v>0.31</v>
      </c>
      <c r="G25" s="266">
        <v>0.34</v>
      </c>
      <c r="H25" s="266">
        <v>0.36</v>
      </c>
      <c r="I25" s="266">
        <v>0.35</v>
      </c>
      <c r="J25" s="266">
        <v>0.38</v>
      </c>
    </row>
    <row r="26" spans="1:10" x14ac:dyDescent="0.2">
      <c r="A26" s="1" t="s">
        <v>67</v>
      </c>
      <c r="B26" s="3" t="s">
        <v>68</v>
      </c>
      <c r="C26" s="4" t="s">
        <v>69</v>
      </c>
      <c r="D26" s="262">
        <f t="shared" si="0"/>
        <v>0.25</v>
      </c>
      <c r="E26" s="266">
        <v>0.21</v>
      </c>
      <c r="F26" s="266">
        <v>0.2</v>
      </c>
      <c r="G26" s="266">
        <v>0.22</v>
      </c>
      <c r="H26" s="266">
        <v>0.22</v>
      </c>
      <c r="I26" s="266">
        <v>0.24</v>
      </c>
      <c r="J26" s="266">
        <v>0.25</v>
      </c>
    </row>
    <row r="27" spans="1:10" x14ac:dyDescent="0.2">
      <c r="A27" s="1" t="s">
        <v>70</v>
      </c>
      <c r="B27" s="3" t="s">
        <v>71</v>
      </c>
      <c r="C27" s="4" t="s">
        <v>72</v>
      </c>
      <c r="D27" s="262">
        <f t="shared" si="0"/>
        <v>0.39</v>
      </c>
      <c r="E27" s="266">
        <v>0.34</v>
      </c>
      <c r="F27" s="266">
        <v>0.34</v>
      </c>
      <c r="G27" s="266">
        <v>0.36</v>
      </c>
      <c r="H27" s="266">
        <v>0.37</v>
      </c>
      <c r="I27" s="266">
        <v>0.38</v>
      </c>
      <c r="J27" s="266">
        <v>0.39</v>
      </c>
    </row>
    <row r="28" spans="1:10" x14ac:dyDescent="0.2">
      <c r="A28" s="1" t="s">
        <v>73</v>
      </c>
      <c r="B28" s="3" t="s">
        <v>74</v>
      </c>
      <c r="C28" s="4" t="s">
        <v>75</v>
      </c>
      <c r="D28" s="262">
        <f t="shared" si="0"/>
        <v>0.32</v>
      </c>
      <c r="E28" s="266">
        <v>0.28999999999999998</v>
      </c>
      <c r="F28" s="266">
        <v>0.26</v>
      </c>
      <c r="G28" s="266">
        <v>0.3</v>
      </c>
      <c r="H28" s="266">
        <v>0.28999999999999998</v>
      </c>
      <c r="I28" s="266">
        <v>0.3</v>
      </c>
      <c r="J28" s="266">
        <v>0.32</v>
      </c>
    </row>
    <row r="29" spans="1:10" x14ac:dyDescent="0.2">
      <c r="A29" s="1" t="s">
        <v>76</v>
      </c>
      <c r="B29" s="3" t="s">
        <v>77</v>
      </c>
      <c r="C29" s="4" t="s">
        <v>78</v>
      </c>
      <c r="D29" s="262">
        <f t="shared" si="0"/>
        <v>0.34</v>
      </c>
      <c r="E29" s="266">
        <v>0.3</v>
      </c>
      <c r="F29" s="266">
        <v>0.28000000000000003</v>
      </c>
      <c r="G29" s="266">
        <v>0.3</v>
      </c>
      <c r="H29" s="266">
        <v>0.33</v>
      </c>
      <c r="I29" s="266">
        <v>0.33</v>
      </c>
      <c r="J29" s="266">
        <v>0.34</v>
      </c>
    </row>
    <row r="30" spans="1:10" x14ac:dyDescent="0.2">
      <c r="A30" s="1" t="s">
        <v>79</v>
      </c>
      <c r="B30" s="3" t="s">
        <v>80</v>
      </c>
      <c r="C30" s="4" t="s">
        <v>81</v>
      </c>
      <c r="D30" s="262">
        <f t="shared" si="0"/>
        <v>0.37</v>
      </c>
      <c r="E30" s="266">
        <v>0.35</v>
      </c>
      <c r="F30" s="266">
        <v>0.33</v>
      </c>
      <c r="G30" s="266">
        <v>0.38</v>
      </c>
      <c r="H30" s="266">
        <v>0.36</v>
      </c>
      <c r="I30" s="266">
        <v>0.38</v>
      </c>
      <c r="J30" s="266">
        <v>0.37</v>
      </c>
    </row>
    <row r="31" spans="1:10" x14ac:dyDescent="0.2">
      <c r="A31" s="1" t="s">
        <v>82</v>
      </c>
      <c r="B31" s="3" t="s">
        <v>83</v>
      </c>
      <c r="C31" s="4" t="s">
        <v>84</v>
      </c>
      <c r="D31" s="262">
        <f t="shared" si="0"/>
        <v>0.36</v>
      </c>
      <c r="E31" s="266">
        <v>0.3</v>
      </c>
      <c r="F31" s="266">
        <v>0.32</v>
      </c>
      <c r="G31" s="266">
        <v>0.33</v>
      </c>
      <c r="H31" s="266">
        <v>0.31</v>
      </c>
      <c r="I31" s="266">
        <v>0.37</v>
      </c>
      <c r="J31" s="266">
        <v>0.36</v>
      </c>
    </row>
    <row r="32" spans="1:10" x14ac:dyDescent="0.2">
      <c r="A32" s="1" t="s">
        <v>85</v>
      </c>
      <c r="B32" s="3" t="s">
        <v>86</v>
      </c>
      <c r="C32" s="4" t="s">
        <v>87</v>
      </c>
      <c r="D32" s="262">
        <f t="shared" si="0"/>
        <v>0.41</v>
      </c>
      <c r="E32" s="266">
        <v>0.35</v>
      </c>
      <c r="F32" s="266">
        <v>0.32</v>
      </c>
      <c r="G32" s="266">
        <v>0.36</v>
      </c>
      <c r="H32" s="266">
        <v>0.36</v>
      </c>
      <c r="I32" s="266">
        <v>0.39</v>
      </c>
      <c r="J32" s="266">
        <v>0.41</v>
      </c>
    </row>
    <row r="33" spans="1:10" x14ac:dyDescent="0.2">
      <c r="A33" s="1" t="s">
        <v>88</v>
      </c>
      <c r="B33" s="3" t="s">
        <v>89</v>
      </c>
      <c r="C33" s="4" t="s">
        <v>90</v>
      </c>
      <c r="D33" s="262">
        <f t="shared" si="0"/>
        <v>0.27</v>
      </c>
      <c r="E33" s="266">
        <v>0.24</v>
      </c>
      <c r="F33" s="266">
        <v>0.23</v>
      </c>
      <c r="G33" s="266">
        <v>0.26</v>
      </c>
      <c r="H33" s="266">
        <v>0.24</v>
      </c>
      <c r="I33" s="266">
        <v>0.26</v>
      </c>
      <c r="J33" s="266">
        <v>0.27</v>
      </c>
    </row>
    <row r="34" spans="1:10" x14ac:dyDescent="0.2">
      <c r="A34" s="1" t="s">
        <v>91</v>
      </c>
      <c r="B34" s="3" t="s">
        <v>92</v>
      </c>
      <c r="C34" s="4" t="s">
        <v>93</v>
      </c>
      <c r="D34" s="262">
        <f t="shared" si="0"/>
        <v>0.33</v>
      </c>
      <c r="E34" s="266">
        <v>0.3</v>
      </c>
      <c r="F34" s="266">
        <v>0.27</v>
      </c>
      <c r="G34" s="266">
        <v>0.31</v>
      </c>
      <c r="H34" s="266">
        <v>0.33</v>
      </c>
      <c r="I34" s="266">
        <v>0.35</v>
      </c>
      <c r="J34" s="266">
        <v>0.33</v>
      </c>
    </row>
    <row r="35" spans="1:10" x14ac:dyDescent="0.2">
      <c r="A35" s="1" t="s">
        <v>94</v>
      </c>
      <c r="B35" s="3" t="s">
        <v>95</v>
      </c>
      <c r="C35" s="4" t="s">
        <v>96</v>
      </c>
      <c r="D35" s="262">
        <f t="shared" si="0"/>
        <v>0.41</v>
      </c>
      <c r="E35" s="266">
        <v>0.31</v>
      </c>
      <c r="F35" s="266">
        <v>0.34</v>
      </c>
      <c r="G35" s="266">
        <v>0.34</v>
      </c>
      <c r="H35" s="266">
        <v>0.39</v>
      </c>
      <c r="I35" s="266">
        <v>0.41</v>
      </c>
      <c r="J35" s="266">
        <v>0.41</v>
      </c>
    </row>
    <row r="36" spans="1:10" x14ac:dyDescent="0.2">
      <c r="A36" s="1" t="s">
        <v>97</v>
      </c>
      <c r="B36" s="3" t="s">
        <v>98</v>
      </c>
      <c r="C36" s="4" t="s">
        <v>99</v>
      </c>
      <c r="D36" s="262">
        <f t="shared" si="0"/>
        <v>0.44</v>
      </c>
      <c r="E36" s="266">
        <v>0.38</v>
      </c>
      <c r="F36" s="266">
        <v>0.36</v>
      </c>
      <c r="G36" s="266">
        <v>0.4</v>
      </c>
      <c r="H36" s="266">
        <v>0.39</v>
      </c>
      <c r="I36" s="266">
        <v>0.43</v>
      </c>
      <c r="J36" s="266">
        <v>0.44</v>
      </c>
    </row>
    <row r="37" spans="1:10" x14ac:dyDescent="0.2">
      <c r="A37" s="1" t="s">
        <v>100</v>
      </c>
      <c r="B37" s="3" t="s">
        <v>101</v>
      </c>
      <c r="C37" s="4" t="s">
        <v>102</v>
      </c>
      <c r="D37" s="262">
        <f t="shared" si="0"/>
        <v>0.28000000000000003</v>
      </c>
      <c r="E37" s="266">
        <v>0.2</v>
      </c>
      <c r="F37" s="266">
        <v>0.21</v>
      </c>
      <c r="G37" s="266">
        <v>0.24</v>
      </c>
      <c r="H37" s="266">
        <v>0.26</v>
      </c>
      <c r="I37" s="266">
        <v>0.26</v>
      </c>
      <c r="J37" s="266">
        <v>0.28000000000000003</v>
      </c>
    </row>
    <row r="38" spans="1:10" x14ac:dyDescent="0.2">
      <c r="A38" s="1" t="s">
        <v>103</v>
      </c>
      <c r="B38" s="3" t="s">
        <v>104</v>
      </c>
      <c r="C38" s="4" t="s">
        <v>105</v>
      </c>
      <c r="D38" s="262">
        <f t="shared" si="0"/>
        <v>0.35</v>
      </c>
      <c r="E38" s="266">
        <v>0.31</v>
      </c>
      <c r="F38" s="266">
        <v>0.28999999999999998</v>
      </c>
      <c r="G38" s="266">
        <v>0.31</v>
      </c>
      <c r="H38" s="266">
        <v>0.31</v>
      </c>
      <c r="I38" s="266">
        <v>0.35</v>
      </c>
      <c r="J38" s="266">
        <v>0.35</v>
      </c>
    </row>
    <row r="39" spans="1:10" x14ac:dyDescent="0.2">
      <c r="A39" s="1" t="s">
        <v>106</v>
      </c>
      <c r="B39" s="3" t="s">
        <v>107</v>
      </c>
      <c r="C39" s="4" t="s">
        <v>108</v>
      </c>
      <c r="D39" s="262">
        <f t="shared" si="0"/>
        <v>0.39</v>
      </c>
      <c r="E39" s="266">
        <v>0.3</v>
      </c>
      <c r="F39" s="266">
        <v>0.3</v>
      </c>
      <c r="G39" s="266">
        <v>0.32</v>
      </c>
      <c r="H39" s="266">
        <v>0.36</v>
      </c>
      <c r="I39" s="266">
        <v>0.36</v>
      </c>
      <c r="J39" s="266">
        <v>0.39</v>
      </c>
    </row>
    <row r="40" spans="1:10" x14ac:dyDescent="0.2">
      <c r="A40" s="1" t="s">
        <v>109</v>
      </c>
      <c r="B40" s="3" t="s">
        <v>110</v>
      </c>
      <c r="C40" s="4" t="s">
        <v>111</v>
      </c>
      <c r="D40" s="262">
        <f t="shared" si="0"/>
        <v>0.4</v>
      </c>
      <c r="E40" s="266">
        <v>0.36</v>
      </c>
      <c r="F40" s="266">
        <v>0.34</v>
      </c>
      <c r="G40" s="266">
        <v>0.35</v>
      </c>
      <c r="H40" s="266">
        <v>0.39</v>
      </c>
      <c r="I40" s="266">
        <v>0.41</v>
      </c>
      <c r="J40" s="266">
        <v>0.4</v>
      </c>
    </row>
    <row r="41" spans="1:10" x14ac:dyDescent="0.2">
      <c r="A41" s="1" t="s">
        <v>112</v>
      </c>
      <c r="B41" s="3" t="s">
        <v>113</v>
      </c>
      <c r="C41" s="4" t="s">
        <v>114</v>
      </c>
      <c r="D41" s="262">
        <f t="shared" si="0"/>
        <v>0.48</v>
      </c>
      <c r="E41" s="266">
        <v>0.34</v>
      </c>
      <c r="F41" s="266">
        <v>0.38</v>
      </c>
      <c r="G41" s="266">
        <v>0.39</v>
      </c>
      <c r="H41" s="266">
        <v>0.43</v>
      </c>
      <c r="I41" s="266">
        <v>0.41</v>
      </c>
      <c r="J41" s="266">
        <v>0.48</v>
      </c>
    </row>
    <row r="42" spans="1:10" x14ac:dyDescent="0.2">
      <c r="A42" s="1" t="s">
        <v>115</v>
      </c>
      <c r="B42" s="3" t="s">
        <v>116</v>
      </c>
      <c r="C42" s="4" t="s">
        <v>117</v>
      </c>
      <c r="D42" s="262">
        <f t="shared" si="0"/>
        <v>0.55000000000000004</v>
      </c>
      <c r="E42" s="266">
        <v>0.44</v>
      </c>
      <c r="F42" s="266">
        <v>0.44</v>
      </c>
      <c r="G42" s="266">
        <v>0.52</v>
      </c>
      <c r="H42" s="266">
        <v>0.55000000000000004</v>
      </c>
      <c r="I42" s="266">
        <v>0.53</v>
      </c>
      <c r="J42" s="266">
        <v>0.55000000000000004</v>
      </c>
    </row>
    <row r="43" spans="1:10" x14ac:dyDescent="0.2">
      <c r="A43" s="1" t="s">
        <v>118</v>
      </c>
      <c r="B43" s="3" t="s">
        <v>119</v>
      </c>
      <c r="C43" s="4" t="s">
        <v>120</v>
      </c>
      <c r="D43" s="262">
        <f t="shared" si="0"/>
        <v>0.44</v>
      </c>
      <c r="E43" s="266">
        <v>0.42</v>
      </c>
      <c r="F43" s="266">
        <v>0.39</v>
      </c>
      <c r="G43" s="266">
        <v>0.42</v>
      </c>
      <c r="H43" s="266">
        <v>0.42</v>
      </c>
      <c r="I43" s="266">
        <v>0.43</v>
      </c>
      <c r="J43" s="266">
        <v>0.44</v>
      </c>
    </row>
    <row r="44" spans="1:10" x14ac:dyDescent="0.2">
      <c r="A44" s="1" t="s">
        <v>121</v>
      </c>
      <c r="B44" s="3" t="s">
        <v>122</v>
      </c>
      <c r="C44" s="4" t="s">
        <v>123</v>
      </c>
      <c r="D44" s="262">
        <f t="shared" si="0"/>
        <v>0.46</v>
      </c>
      <c r="E44" s="266">
        <v>0.41</v>
      </c>
      <c r="F44" s="266">
        <v>0.41</v>
      </c>
      <c r="G44" s="266">
        <v>0.41</v>
      </c>
      <c r="H44" s="266">
        <v>0.43</v>
      </c>
      <c r="I44" s="266">
        <v>0.45</v>
      </c>
      <c r="J44" s="266">
        <v>0.46</v>
      </c>
    </row>
    <row r="45" spans="1:10" x14ac:dyDescent="0.2">
      <c r="A45" s="1" t="s">
        <v>124</v>
      </c>
      <c r="B45" s="3" t="s">
        <v>125</v>
      </c>
      <c r="C45" s="4" t="s">
        <v>126</v>
      </c>
      <c r="D45" s="262">
        <f t="shared" si="0"/>
        <v>0.38</v>
      </c>
      <c r="E45" s="266">
        <v>0.3</v>
      </c>
      <c r="F45" s="266">
        <v>0.3</v>
      </c>
      <c r="G45" s="266">
        <v>0.32</v>
      </c>
      <c r="H45" s="266">
        <v>0.35</v>
      </c>
      <c r="I45" s="266">
        <v>0.36</v>
      </c>
      <c r="J45" s="266">
        <v>0.38</v>
      </c>
    </row>
    <row r="46" spans="1:10" x14ac:dyDescent="0.2">
      <c r="A46" s="1" t="s">
        <v>127</v>
      </c>
      <c r="B46" s="3" t="s">
        <v>128</v>
      </c>
      <c r="C46" s="4" t="s">
        <v>129</v>
      </c>
      <c r="D46" s="262">
        <f t="shared" si="0"/>
        <v>0.35</v>
      </c>
      <c r="E46" s="266">
        <v>0.27</v>
      </c>
      <c r="F46" s="266">
        <v>0.27</v>
      </c>
      <c r="G46" s="266">
        <v>0.31</v>
      </c>
      <c r="H46" s="266">
        <v>0.3</v>
      </c>
      <c r="I46" s="266">
        <v>0.33</v>
      </c>
      <c r="J46" s="266">
        <v>0.35</v>
      </c>
    </row>
    <row r="47" spans="1:10" x14ac:dyDescent="0.2">
      <c r="A47" s="1" t="s">
        <v>130</v>
      </c>
      <c r="B47" s="3" t="s">
        <v>131</v>
      </c>
      <c r="C47" s="4" t="s">
        <v>132</v>
      </c>
      <c r="D47" s="262">
        <f t="shared" si="0"/>
        <v>0.25</v>
      </c>
      <c r="E47" s="266">
        <v>0.22</v>
      </c>
      <c r="F47" s="266">
        <v>0.22</v>
      </c>
      <c r="G47" s="266">
        <v>0.21</v>
      </c>
      <c r="H47" s="266">
        <v>0.22</v>
      </c>
      <c r="I47" s="266">
        <v>0.23</v>
      </c>
      <c r="J47" s="266">
        <v>0.25</v>
      </c>
    </row>
    <row r="48" spans="1:10" x14ac:dyDescent="0.2">
      <c r="A48" s="1" t="s">
        <v>133</v>
      </c>
      <c r="B48" s="3" t="s">
        <v>134</v>
      </c>
      <c r="C48" s="4" t="s">
        <v>135</v>
      </c>
      <c r="D48" s="262">
        <f t="shared" si="0"/>
        <v>0.27</v>
      </c>
      <c r="E48" s="266">
        <v>0.26</v>
      </c>
      <c r="F48" s="266">
        <v>0.24</v>
      </c>
      <c r="G48" s="266">
        <v>0.25</v>
      </c>
      <c r="H48" s="266">
        <v>0.24</v>
      </c>
      <c r="I48" s="266">
        <v>0.26</v>
      </c>
      <c r="J48" s="266">
        <v>0.27</v>
      </c>
    </row>
    <row r="49" spans="1:10" x14ac:dyDescent="0.2">
      <c r="A49" s="1" t="s">
        <v>136</v>
      </c>
      <c r="B49" s="3" t="s">
        <v>137</v>
      </c>
      <c r="C49" s="4" t="s">
        <v>138</v>
      </c>
      <c r="D49" s="262">
        <f t="shared" si="0"/>
        <v>0.28999999999999998</v>
      </c>
      <c r="E49" s="266">
        <v>0.28999999999999998</v>
      </c>
      <c r="F49" s="266">
        <v>0.25</v>
      </c>
      <c r="G49" s="266">
        <v>0.28000000000000003</v>
      </c>
      <c r="H49" s="266">
        <v>0.32</v>
      </c>
      <c r="I49" s="266">
        <v>0.3</v>
      </c>
      <c r="J49" s="266">
        <v>0.28999999999999998</v>
      </c>
    </row>
    <row r="50" spans="1:10" x14ac:dyDescent="0.2">
      <c r="A50" s="1" t="s">
        <v>139</v>
      </c>
      <c r="B50" s="3" t="s">
        <v>140</v>
      </c>
      <c r="C50" s="4" t="s">
        <v>141</v>
      </c>
      <c r="D50" s="262">
        <f t="shared" si="0"/>
        <v>0.35</v>
      </c>
      <c r="E50" s="266">
        <v>0.3</v>
      </c>
      <c r="F50" s="266">
        <v>0.3</v>
      </c>
      <c r="G50" s="266">
        <v>0.32</v>
      </c>
      <c r="H50" s="266">
        <v>0.33</v>
      </c>
      <c r="I50" s="266">
        <v>0.34</v>
      </c>
      <c r="J50" s="266">
        <v>0.35</v>
      </c>
    </row>
    <row r="51" spans="1:10" x14ac:dyDescent="0.2">
      <c r="A51" s="1" t="s">
        <v>142</v>
      </c>
      <c r="B51" s="3" t="s">
        <v>143</v>
      </c>
      <c r="C51" s="4" t="s">
        <v>144</v>
      </c>
      <c r="D51" s="262">
        <f t="shared" si="0"/>
        <v>0.4</v>
      </c>
      <c r="E51" s="266">
        <v>0.35</v>
      </c>
      <c r="F51" s="266">
        <v>0.36</v>
      </c>
      <c r="G51" s="266">
        <v>0.35</v>
      </c>
      <c r="H51" s="266">
        <v>0.37</v>
      </c>
      <c r="I51" s="266">
        <v>0.38</v>
      </c>
      <c r="J51" s="266">
        <v>0.4</v>
      </c>
    </row>
    <row r="52" spans="1:10" x14ac:dyDescent="0.2">
      <c r="A52" s="1" t="s">
        <v>145</v>
      </c>
      <c r="B52" s="3" t="s">
        <v>146</v>
      </c>
      <c r="C52" s="4" t="s">
        <v>147</v>
      </c>
      <c r="D52" s="262" t="str">
        <f t="shared" si="0"/>
        <v>-</v>
      </c>
      <c r="E52" s="266" t="s">
        <v>453</v>
      </c>
      <c r="F52" s="266" t="s">
        <v>453</v>
      </c>
      <c r="G52" s="266" t="s">
        <v>453</v>
      </c>
      <c r="H52" s="266" t="s">
        <v>453</v>
      </c>
      <c r="I52" s="266" t="s">
        <v>453</v>
      </c>
      <c r="J52" s="266" t="s">
        <v>453</v>
      </c>
    </row>
    <row r="53" spans="1:10" x14ac:dyDescent="0.2">
      <c r="A53" s="1" t="s">
        <v>148</v>
      </c>
      <c r="B53" s="3" t="s">
        <v>149</v>
      </c>
      <c r="C53" s="4" t="s">
        <v>150</v>
      </c>
      <c r="D53" s="262" t="str">
        <f t="shared" si="0"/>
        <v>-</v>
      </c>
      <c r="E53" s="266" t="s">
        <v>453</v>
      </c>
      <c r="F53" s="266" t="s">
        <v>453</v>
      </c>
      <c r="G53" s="266" t="s">
        <v>453</v>
      </c>
      <c r="H53" s="266" t="s">
        <v>453</v>
      </c>
      <c r="I53" s="266" t="s">
        <v>453</v>
      </c>
      <c r="J53" s="266" t="s">
        <v>453</v>
      </c>
    </row>
    <row r="54" spans="1:10" x14ac:dyDescent="0.2">
      <c r="A54" s="1" t="s">
        <v>151</v>
      </c>
      <c r="B54" s="3" t="s">
        <v>152</v>
      </c>
      <c r="C54" s="4" t="s">
        <v>153</v>
      </c>
      <c r="D54" s="262">
        <f t="shared" si="0"/>
        <v>0.38</v>
      </c>
      <c r="E54" s="266">
        <v>0.33</v>
      </c>
      <c r="F54" s="266">
        <v>0.33</v>
      </c>
      <c r="G54" s="266">
        <v>0.34</v>
      </c>
      <c r="H54" s="266">
        <v>0.35</v>
      </c>
      <c r="I54" s="266">
        <v>0.38</v>
      </c>
      <c r="J54" s="266">
        <v>0.38</v>
      </c>
    </row>
    <row r="55" spans="1:10" x14ac:dyDescent="0.2">
      <c r="A55" s="1" t="s">
        <v>154</v>
      </c>
      <c r="B55" s="3" t="s">
        <v>155</v>
      </c>
      <c r="C55" s="4" t="s">
        <v>156</v>
      </c>
      <c r="D55" s="262">
        <f t="shared" si="0"/>
        <v>0.35</v>
      </c>
      <c r="E55" s="266">
        <v>0.28999999999999998</v>
      </c>
      <c r="F55" s="266">
        <v>0.28999999999999998</v>
      </c>
      <c r="G55" s="266">
        <v>0.3</v>
      </c>
      <c r="H55" s="266">
        <v>0.33</v>
      </c>
      <c r="I55" s="266">
        <v>0.33</v>
      </c>
      <c r="J55" s="266">
        <v>0.35</v>
      </c>
    </row>
    <row r="56" spans="1:10" x14ac:dyDescent="0.2">
      <c r="A56" s="1" t="s">
        <v>450</v>
      </c>
      <c r="B56" s="3" t="s">
        <v>451</v>
      </c>
      <c r="C56" s="4" t="s">
        <v>452</v>
      </c>
      <c r="D56" s="262" t="str">
        <f t="shared" si="0"/>
        <v>-</v>
      </c>
      <c r="E56" s="266" t="s">
        <v>453</v>
      </c>
      <c r="F56" s="266" t="s">
        <v>453</v>
      </c>
      <c r="G56" s="266" t="s">
        <v>453</v>
      </c>
      <c r="H56" s="266" t="s">
        <v>453</v>
      </c>
      <c r="I56" s="266" t="s">
        <v>453</v>
      </c>
      <c r="J56" s="266" t="s">
        <v>453</v>
      </c>
    </row>
    <row r="57" spans="1:10" x14ac:dyDescent="0.2">
      <c r="A57" s="1" t="s">
        <v>157</v>
      </c>
      <c r="B57" s="3" t="s">
        <v>158</v>
      </c>
      <c r="C57" s="4" t="s">
        <v>159</v>
      </c>
      <c r="D57" s="262">
        <f t="shared" si="0"/>
        <v>0.38</v>
      </c>
      <c r="E57" s="266">
        <v>0.33</v>
      </c>
      <c r="F57" s="266">
        <v>0.33</v>
      </c>
      <c r="G57" s="266">
        <v>0.34</v>
      </c>
      <c r="H57" s="266">
        <v>0.36</v>
      </c>
      <c r="I57" s="266">
        <v>0.37</v>
      </c>
      <c r="J57" s="266">
        <v>0.38</v>
      </c>
    </row>
    <row r="58" spans="1:10" x14ac:dyDescent="0.2">
      <c r="A58" s="1" t="s">
        <v>160</v>
      </c>
      <c r="B58" s="3" t="s">
        <v>161</v>
      </c>
      <c r="C58" s="4" t="s">
        <v>162</v>
      </c>
      <c r="D58" s="262" t="str">
        <f t="shared" si="0"/>
        <v>-</v>
      </c>
      <c r="E58" s="266" t="s">
        <v>453</v>
      </c>
      <c r="F58" s="266" t="s">
        <v>453</v>
      </c>
      <c r="G58" s="266" t="s">
        <v>453</v>
      </c>
      <c r="H58" s="266" t="s">
        <v>453</v>
      </c>
      <c r="I58" s="266" t="s">
        <v>453</v>
      </c>
      <c r="J58" s="266" t="s">
        <v>453</v>
      </c>
    </row>
    <row r="59" spans="1:10" x14ac:dyDescent="0.2">
      <c r="A59" s="1" t="s">
        <v>163</v>
      </c>
      <c r="B59" s="3" t="s">
        <v>164</v>
      </c>
      <c r="C59" s="4" t="s">
        <v>165</v>
      </c>
      <c r="D59" s="262" t="str">
        <f t="shared" si="0"/>
        <v>-</v>
      </c>
      <c r="E59" s="266" t="s">
        <v>453</v>
      </c>
      <c r="F59" s="266" t="s">
        <v>453</v>
      </c>
      <c r="G59" s="266" t="s">
        <v>453</v>
      </c>
      <c r="H59" s="266" t="s">
        <v>453</v>
      </c>
      <c r="I59" s="266" t="s">
        <v>453</v>
      </c>
      <c r="J59" s="266" t="s">
        <v>453</v>
      </c>
    </row>
    <row r="60" spans="1:10" x14ac:dyDescent="0.2">
      <c r="A60" s="1" t="s">
        <v>166</v>
      </c>
      <c r="B60" s="3" t="s">
        <v>167</v>
      </c>
      <c r="C60" s="4" t="s">
        <v>168</v>
      </c>
      <c r="D60" s="262">
        <f t="shared" si="0"/>
        <v>0.41</v>
      </c>
      <c r="E60" s="266">
        <v>0.33</v>
      </c>
      <c r="F60" s="266">
        <v>0.31</v>
      </c>
      <c r="G60" s="266">
        <v>0.33</v>
      </c>
      <c r="H60" s="266">
        <v>0.35</v>
      </c>
      <c r="I60" s="266">
        <v>0.36</v>
      </c>
      <c r="J60" s="266">
        <v>0.41</v>
      </c>
    </row>
    <row r="61" spans="1:10" x14ac:dyDescent="0.2">
      <c r="A61" s="1" t="s">
        <v>169</v>
      </c>
      <c r="B61" s="3" t="s">
        <v>170</v>
      </c>
      <c r="C61" s="4" t="s">
        <v>171</v>
      </c>
      <c r="D61" s="262">
        <f t="shared" si="0"/>
        <v>0.42</v>
      </c>
      <c r="E61" s="266">
        <v>0.34</v>
      </c>
      <c r="F61" s="266">
        <v>0.33</v>
      </c>
      <c r="G61" s="266">
        <v>0.38</v>
      </c>
      <c r="H61" s="266">
        <v>0.38</v>
      </c>
      <c r="I61" s="266">
        <v>0.41</v>
      </c>
      <c r="J61" s="266">
        <v>0.42</v>
      </c>
    </row>
    <row r="62" spans="1:10" x14ac:dyDescent="0.2">
      <c r="A62" s="1" t="s">
        <v>172</v>
      </c>
      <c r="B62" s="3" t="s">
        <v>173</v>
      </c>
      <c r="C62" s="4" t="s">
        <v>174</v>
      </c>
      <c r="D62" s="262">
        <f t="shared" si="0"/>
        <v>0.38</v>
      </c>
      <c r="E62" s="266">
        <v>0.28000000000000003</v>
      </c>
      <c r="F62" s="266">
        <v>0.28999999999999998</v>
      </c>
      <c r="G62" s="266">
        <v>0.3</v>
      </c>
      <c r="H62" s="266">
        <v>0.35</v>
      </c>
      <c r="I62" s="266">
        <v>0.35</v>
      </c>
      <c r="J62" s="266">
        <v>0.38</v>
      </c>
    </row>
    <row r="63" spans="1:10" x14ac:dyDescent="0.2">
      <c r="A63" s="1" t="s">
        <v>175</v>
      </c>
      <c r="B63" s="3" t="s">
        <v>176</v>
      </c>
      <c r="C63" s="4" t="s">
        <v>177</v>
      </c>
      <c r="D63" s="262">
        <f t="shared" si="0"/>
        <v>0.38</v>
      </c>
      <c r="E63" s="266">
        <v>0.31</v>
      </c>
      <c r="F63" s="266">
        <v>0.32</v>
      </c>
      <c r="G63" s="266">
        <v>0.34</v>
      </c>
      <c r="H63" s="266">
        <v>0.33</v>
      </c>
      <c r="I63" s="266">
        <v>0.38</v>
      </c>
      <c r="J63" s="266">
        <v>0.38</v>
      </c>
    </row>
    <row r="64" spans="1:10" x14ac:dyDescent="0.2">
      <c r="A64" s="1" t="s">
        <v>178</v>
      </c>
      <c r="B64" s="3" t="s">
        <v>179</v>
      </c>
      <c r="C64" s="4" t="s">
        <v>180</v>
      </c>
      <c r="D64" s="262">
        <f t="shared" si="0"/>
        <v>0.37</v>
      </c>
      <c r="E64" s="266">
        <v>0.27</v>
      </c>
      <c r="F64" s="266">
        <v>0.28999999999999998</v>
      </c>
      <c r="G64" s="266">
        <v>0.3</v>
      </c>
      <c r="H64" s="266">
        <v>0.34</v>
      </c>
      <c r="I64" s="266">
        <v>0.33</v>
      </c>
      <c r="J64" s="266">
        <v>0.37</v>
      </c>
    </row>
    <row r="65" spans="1:10" x14ac:dyDescent="0.2">
      <c r="A65" s="1" t="s">
        <v>181</v>
      </c>
      <c r="B65" s="3" t="s">
        <v>182</v>
      </c>
      <c r="C65" s="4" t="s">
        <v>183</v>
      </c>
      <c r="D65" s="262">
        <f t="shared" si="0"/>
        <v>0.33</v>
      </c>
      <c r="E65" s="266">
        <v>0.24</v>
      </c>
      <c r="F65" s="266">
        <v>0.22</v>
      </c>
      <c r="G65" s="266">
        <v>0.26</v>
      </c>
      <c r="H65" s="266">
        <v>0.27</v>
      </c>
      <c r="I65" s="266">
        <v>0.31</v>
      </c>
      <c r="J65" s="266">
        <v>0.33</v>
      </c>
    </row>
    <row r="66" spans="1:10" x14ac:dyDescent="0.2">
      <c r="A66" s="1" t="s">
        <v>184</v>
      </c>
      <c r="B66" s="3" t="s">
        <v>185</v>
      </c>
      <c r="C66" s="4" t="s">
        <v>186</v>
      </c>
      <c r="D66" s="262">
        <f t="shared" si="0"/>
        <v>0.4</v>
      </c>
      <c r="E66" s="266">
        <v>0.36</v>
      </c>
      <c r="F66" s="266">
        <v>0.33</v>
      </c>
      <c r="G66" s="266">
        <v>0.36</v>
      </c>
      <c r="H66" s="266">
        <v>0.37</v>
      </c>
      <c r="I66" s="266">
        <v>0.39</v>
      </c>
      <c r="J66" s="266">
        <v>0.4</v>
      </c>
    </row>
    <row r="67" spans="1:10" x14ac:dyDescent="0.2">
      <c r="A67" s="1" t="s">
        <v>187</v>
      </c>
      <c r="B67" s="3" t="s">
        <v>188</v>
      </c>
      <c r="C67" s="4" t="s">
        <v>189</v>
      </c>
      <c r="D67" s="262">
        <f t="shared" si="0"/>
        <v>0.33</v>
      </c>
      <c r="E67" s="266">
        <v>0.25</v>
      </c>
      <c r="F67" s="266">
        <v>0.26</v>
      </c>
      <c r="G67" s="266">
        <v>0.27</v>
      </c>
      <c r="H67" s="266">
        <v>0.28999999999999998</v>
      </c>
      <c r="I67" s="266">
        <v>0.32</v>
      </c>
      <c r="J67" s="266">
        <v>0.33</v>
      </c>
    </row>
    <row r="68" spans="1:10" x14ac:dyDescent="0.2">
      <c r="A68" s="1" t="s">
        <v>190</v>
      </c>
      <c r="B68" s="3" t="s">
        <v>191</v>
      </c>
      <c r="C68" s="4" t="s">
        <v>192</v>
      </c>
      <c r="D68" s="262">
        <f t="shared" si="0"/>
        <v>0.53</v>
      </c>
      <c r="E68" s="266">
        <v>0.44</v>
      </c>
      <c r="F68" s="266">
        <v>0.47</v>
      </c>
      <c r="G68" s="266">
        <v>0.47</v>
      </c>
      <c r="H68" s="266">
        <v>0.49</v>
      </c>
      <c r="I68" s="266">
        <v>0.49</v>
      </c>
      <c r="J68" s="266">
        <v>0.53</v>
      </c>
    </row>
    <row r="69" spans="1:10" x14ac:dyDescent="0.2">
      <c r="A69" s="1" t="s">
        <v>193</v>
      </c>
      <c r="B69" s="3" t="s">
        <v>194</v>
      </c>
      <c r="C69" s="4" t="s">
        <v>195</v>
      </c>
      <c r="D69" s="262">
        <f t="shared" ref="D69:D132" si="1">J69</f>
        <v>0.38</v>
      </c>
      <c r="E69" s="266">
        <v>0.31</v>
      </c>
      <c r="F69" s="266">
        <v>0.32</v>
      </c>
      <c r="G69" s="266">
        <v>0.31</v>
      </c>
      <c r="H69" s="266">
        <v>0.34</v>
      </c>
      <c r="I69" s="266">
        <v>0.36</v>
      </c>
      <c r="J69" s="266">
        <v>0.38</v>
      </c>
    </row>
    <row r="70" spans="1:10" x14ac:dyDescent="0.2">
      <c r="A70" s="1" t="s">
        <v>196</v>
      </c>
      <c r="B70" s="3" t="s">
        <v>197</v>
      </c>
      <c r="C70" s="4" t="s">
        <v>198</v>
      </c>
      <c r="D70" s="262">
        <f t="shared" si="1"/>
        <v>0.26</v>
      </c>
      <c r="E70" s="266">
        <v>0.24</v>
      </c>
      <c r="F70" s="266">
        <v>0.25</v>
      </c>
      <c r="G70" s="266">
        <v>0.23</v>
      </c>
      <c r="H70" s="266">
        <v>0.23</v>
      </c>
      <c r="I70" s="266">
        <v>0.25</v>
      </c>
      <c r="J70" s="266">
        <v>0.26</v>
      </c>
    </row>
    <row r="71" spans="1:10" x14ac:dyDescent="0.2">
      <c r="A71" s="1" t="s">
        <v>199</v>
      </c>
      <c r="B71" s="3" t="s">
        <v>200</v>
      </c>
      <c r="C71" s="4" t="s">
        <v>201</v>
      </c>
      <c r="D71" s="262">
        <f t="shared" si="1"/>
        <v>0.42</v>
      </c>
      <c r="E71" s="266">
        <v>0.34</v>
      </c>
      <c r="F71" s="266">
        <v>0.34</v>
      </c>
      <c r="G71" s="266">
        <v>0.36</v>
      </c>
      <c r="H71" s="266">
        <v>0.39</v>
      </c>
      <c r="I71" s="266">
        <v>0.39</v>
      </c>
      <c r="J71" s="266">
        <v>0.42</v>
      </c>
    </row>
    <row r="72" spans="1:10" x14ac:dyDescent="0.2">
      <c r="A72" s="1" t="s">
        <v>202</v>
      </c>
      <c r="B72" s="3" t="s">
        <v>203</v>
      </c>
      <c r="C72" s="4" t="s">
        <v>204</v>
      </c>
      <c r="D72" s="262">
        <f t="shared" si="1"/>
        <v>0.41</v>
      </c>
      <c r="E72" s="266">
        <v>0.37</v>
      </c>
      <c r="F72" s="266">
        <v>0.37</v>
      </c>
      <c r="G72" s="266">
        <v>0.35</v>
      </c>
      <c r="H72" s="266">
        <v>0.38</v>
      </c>
      <c r="I72" s="266">
        <v>0.38</v>
      </c>
      <c r="J72" s="266">
        <v>0.41</v>
      </c>
    </row>
    <row r="73" spans="1:10" x14ac:dyDescent="0.2">
      <c r="A73" s="1" t="s">
        <v>205</v>
      </c>
      <c r="B73" s="3" t="s">
        <v>206</v>
      </c>
      <c r="C73" s="4" t="s">
        <v>207</v>
      </c>
      <c r="D73" s="262">
        <f t="shared" si="1"/>
        <v>0.45</v>
      </c>
      <c r="E73" s="266">
        <v>0.37</v>
      </c>
      <c r="F73" s="266">
        <v>0.37</v>
      </c>
      <c r="G73" s="266">
        <v>0.39</v>
      </c>
      <c r="H73" s="266">
        <v>0.4</v>
      </c>
      <c r="I73" s="266">
        <v>0.4</v>
      </c>
      <c r="J73" s="266">
        <v>0.45</v>
      </c>
    </row>
    <row r="74" spans="1:10" x14ac:dyDescent="0.2">
      <c r="A74" s="1" t="s">
        <v>208</v>
      </c>
      <c r="B74" s="3" t="s">
        <v>209</v>
      </c>
      <c r="C74" s="4" t="s">
        <v>210</v>
      </c>
      <c r="D74" s="262">
        <f t="shared" si="1"/>
        <v>0.48</v>
      </c>
      <c r="E74" s="266">
        <v>0.42</v>
      </c>
      <c r="F74" s="266">
        <v>0.42</v>
      </c>
      <c r="G74" s="266">
        <v>0.44</v>
      </c>
      <c r="H74" s="266">
        <v>0.44</v>
      </c>
      <c r="I74" s="266">
        <v>0.46</v>
      </c>
      <c r="J74" s="266">
        <v>0.48</v>
      </c>
    </row>
    <row r="75" spans="1:10" x14ac:dyDescent="0.2">
      <c r="A75" s="1" t="s">
        <v>211</v>
      </c>
      <c r="B75" s="3" t="s">
        <v>212</v>
      </c>
      <c r="C75" s="4" t="s">
        <v>213</v>
      </c>
      <c r="D75" s="262">
        <f t="shared" si="1"/>
        <v>0.27</v>
      </c>
      <c r="E75" s="266">
        <v>0.22</v>
      </c>
      <c r="F75" s="266">
        <v>0.23</v>
      </c>
      <c r="G75" s="266">
        <v>0.25</v>
      </c>
      <c r="H75" s="266">
        <v>0.26</v>
      </c>
      <c r="I75" s="266">
        <v>0.26</v>
      </c>
      <c r="J75" s="266">
        <v>0.27</v>
      </c>
    </row>
    <row r="76" spans="1:10" x14ac:dyDescent="0.2">
      <c r="A76" s="1" t="s">
        <v>214</v>
      </c>
      <c r="B76" s="3" t="s">
        <v>215</v>
      </c>
      <c r="C76" s="4" t="s">
        <v>216</v>
      </c>
      <c r="D76" s="262">
        <f t="shared" si="1"/>
        <v>0.31</v>
      </c>
      <c r="E76" s="266">
        <v>0.26</v>
      </c>
      <c r="F76" s="266">
        <v>0.24</v>
      </c>
      <c r="G76" s="266">
        <v>0.27</v>
      </c>
      <c r="H76" s="266">
        <v>0.28999999999999998</v>
      </c>
      <c r="I76" s="266">
        <v>0.28999999999999998</v>
      </c>
      <c r="J76" s="266">
        <v>0.31</v>
      </c>
    </row>
    <row r="77" spans="1:10" x14ac:dyDescent="0.2">
      <c r="A77" s="1" t="s">
        <v>217</v>
      </c>
      <c r="B77" s="3" t="s">
        <v>218</v>
      </c>
      <c r="C77" s="4" t="s">
        <v>219</v>
      </c>
      <c r="D77" s="262">
        <f t="shared" si="1"/>
        <v>0.3</v>
      </c>
      <c r="E77" s="266">
        <v>0.3</v>
      </c>
      <c r="F77" s="266">
        <v>0.26</v>
      </c>
      <c r="G77" s="266">
        <v>0.3</v>
      </c>
      <c r="H77" s="266">
        <v>0.28999999999999998</v>
      </c>
      <c r="I77" s="266">
        <v>0.31</v>
      </c>
      <c r="J77" s="266">
        <v>0.3</v>
      </c>
    </row>
    <row r="78" spans="1:10" x14ac:dyDescent="0.2">
      <c r="A78" s="1" t="s">
        <v>220</v>
      </c>
      <c r="B78" s="3" t="s">
        <v>221</v>
      </c>
      <c r="C78" s="4" t="s">
        <v>222</v>
      </c>
      <c r="D78" s="262">
        <f t="shared" si="1"/>
        <v>0.34</v>
      </c>
      <c r="E78" s="266">
        <v>0.3</v>
      </c>
      <c r="F78" s="266">
        <v>0.32</v>
      </c>
      <c r="G78" s="266">
        <v>0.32</v>
      </c>
      <c r="H78" s="266">
        <v>0.33</v>
      </c>
      <c r="I78" s="266">
        <v>0.35</v>
      </c>
      <c r="J78" s="266">
        <v>0.34</v>
      </c>
    </row>
    <row r="79" spans="1:10" x14ac:dyDescent="0.2">
      <c r="A79" s="1" t="s">
        <v>223</v>
      </c>
      <c r="B79" s="3" t="s">
        <v>224</v>
      </c>
      <c r="C79" s="4" t="s">
        <v>225</v>
      </c>
      <c r="D79" s="262">
        <f t="shared" si="1"/>
        <v>0.37</v>
      </c>
      <c r="E79" s="266">
        <v>0.34</v>
      </c>
      <c r="F79" s="266">
        <v>0.35</v>
      </c>
      <c r="G79" s="266">
        <v>0.35</v>
      </c>
      <c r="H79" s="266">
        <v>0.35</v>
      </c>
      <c r="I79" s="266">
        <v>0.36</v>
      </c>
      <c r="J79" s="266">
        <v>0.37</v>
      </c>
    </row>
    <row r="80" spans="1:10" x14ac:dyDescent="0.2">
      <c r="A80" s="1" t="s">
        <v>226</v>
      </c>
      <c r="B80" s="3" t="s">
        <v>227</v>
      </c>
      <c r="C80" s="4" t="s">
        <v>228</v>
      </c>
      <c r="D80" s="262">
        <f t="shared" si="1"/>
        <v>0.35</v>
      </c>
      <c r="E80" s="266">
        <v>0.3</v>
      </c>
      <c r="F80" s="266">
        <v>0.31</v>
      </c>
      <c r="G80" s="266">
        <v>0.32</v>
      </c>
      <c r="H80" s="266">
        <v>0.32</v>
      </c>
      <c r="I80" s="266">
        <v>0.34</v>
      </c>
      <c r="J80" s="266">
        <v>0.35</v>
      </c>
    </row>
    <row r="81" spans="1:10" x14ac:dyDescent="0.2">
      <c r="A81" s="1" t="s">
        <v>229</v>
      </c>
      <c r="B81" s="3" t="s">
        <v>230</v>
      </c>
      <c r="C81" s="4" t="s">
        <v>231</v>
      </c>
      <c r="D81" s="262">
        <f t="shared" si="1"/>
        <v>0.38</v>
      </c>
      <c r="E81" s="266">
        <v>0.31</v>
      </c>
      <c r="F81" s="266">
        <v>0.34</v>
      </c>
      <c r="G81" s="266">
        <v>0.34</v>
      </c>
      <c r="H81" s="266">
        <v>0.35</v>
      </c>
      <c r="I81" s="266">
        <v>0.38</v>
      </c>
      <c r="J81" s="266">
        <v>0.38</v>
      </c>
    </row>
    <row r="82" spans="1:10" x14ac:dyDescent="0.2">
      <c r="A82" s="1" t="s">
        <v>232</v>
      </c>
      <c r="B82" s="3" t="s">
        <v>233</v>
      </c>
      <c r="C82" s="4" t="s">
        <v>234</v>
      </c>
      <c r="D82" s="262">
        <f t="shared" si="1"/>
        <v>0.32</v>
      </c>
      <c r="E82" s="266">
        <v>0.28000000000000003</v>
      </c>
      <c r="F82" s="266">
        <v>0.31</v>
      </c>
      <c r="G82" s="266">
        <v>0.33</v>
      </c>
      <c r="H82" s="266">
        <v>0.32</v>
      </c>
      <c r="I82" s="266">
        <v>0.31</v>
      </c>
      <c r="J82" s="266">
        <v>0.32</v>
      </c>
    </row>
    <row r="83" spans="1:10" x14ac:dyDescent="0.2">
      <c r="A83" s="1" t="s">
        <v>235</v>
      </c>
      <c r="B83" s="3" t="s">
        <v>236</v>
      </c>
      <c r="C83" s="4" t="s">
        <v>237</v>
      </c>
      <c r="D83" s="262">
        <f t="shared" si="1"/>
        <v>0.35</v>
      </c>
      <c r="E83" s="266">
        <v>0.28000000000000003</v>
      </c>
      <c r="F83" s="266">
        <v>0.27</v>
      </c>
      <c r="G83" s="266">
        <v>0.27</v>
      </c>
      <c r="H83" s="266">
        <v>0.28999999999999998</v>
      </c>
      <c r="I83" s="266">
        <v>0.31</v>
      </c>
      <c r="J83" s="266">
        <v>0.35</v>
      </c>
    </row>
    <row r="84" spans="1:10" x14ac:dyDescent="0.2">
      <c r="A84" s="1" t="s">
        <v>238</v>
      </c>
      <c r="B84" s="3" t="s">
        <v>239</v>
      </c>
      <c r="C84" s="4" t="s">
        <v>240</v>
      </c>
      <c r="D84" s="262">
        <f t="shared" si="1"/>
        <v>0.43</v>
      </c>
      <c r="E84" s="266">
        <v>0.38</v>
      </c>
      <c r="F84" s="266">
        <v>0.38</v>
      </c>
      <c r="G84" s="266">
        <v>0.4</v>
      </c>
      <c r="H84" s="266">
        <v>0.42</v>
      </c>
      <c r="I84" s="266">
        <v>0.43</v>
      </c>
      <c r="J84" s="266">
        <v>0.43</v>
      </c>
    </row>
    <row r="85" spans="1:10" x14ac:dyDescent="0.2">
      <c r="A85" s="1" t="s">
        <v>241</v>
      </c>
      <c r="B85" s="3" t="s">
        <v>242</v>
      </c>
      <c r="C85" s="4" t="s">
        <v>243</v>
      </c>
      <c r="D85" s="262">
        <f t="shared" si="1"/>
        <v>0.39</v>
      </c>
      <c r="E85" s="266">
        <v>0.32</v>
      </c>
      <c r="F85" s="266">
        <v>0.32</v>
      </c>
      <c r="G85" s="266">
        <v>0.33</v>
      </c>
      <c r="H85" s="266">
        <v>0.36</v>
      </c>
      <c r="I85" s="266">
        <v>0.37</v>
      </c>
      <c r="J85" s="266">
        <v>0.39</v>
      </c>
    </row>
    <row r="86" spans="1:10" x14ac:dyDescent="0.2">
      <c r="A86" s="1" t="s">
        <v>244</v>
      </c>
      <c r="B86" s="3" t="s">
        <v>245</v>
      </c>
      <c r="C86" s="4" t="s">
        <v>246</v>
      </c>
      <c r="D86" s="262">
        <f t="shared" si="1"/>
        <v>0.38</v>
      </c>
      <c r="E86" s="266">
        <v>0.28999999999999998</v>
      </c>
      <c r="F86" s="266">
        <v>0.31</v>
      </c>
      <c r="G86" s="266">
        <v>0.33</v>
      </c>
      <c r="H86" s="266">
        <v>0.38</v>
      </c>
      <c r="I86" s="266">
        <v>0.36</v>
      </c>
      <c r="J86" s="266">
        <v>0.38</v>
      </c>
    </row>
    <row r="87" spans="1:10" x14ac:dyDescent="0.2">
      <c r="A87" s="1" t="s">
        <v>247</v>
      </c>
      <c r="B87" s="3" t="s">
        <v>248</v>
      </c>
      <c r="C87" s="4" t="s">
        <v>249</v>
      </c>
      <c r="D87" s="262">
        <f t="shared" si="1"/>
        <v>0.28000000000000003</v>
      </c>
      <c r="E87" s="266">
        <v>0.21</v>
      </c>
      <c r="F87" s="266">
        <v>0.24</v>
      </c>
      <c r="G87" s="266">
        <v>0.25</v>
      </c>
      <c r="H87" s="266">
        <v>0.28999999999999998</v>
      </c>
      <c r="I87" s="266">
        <v>0.28000000000000003</v>
      </c>
      <c r="J87" s="266">
        <v>0.28000000000000003</v>
      </c>
    </row>
    <row r="88" spans="1:10" x14ac:dyDescent="0.2">
      <c r="A88" s="1" t="s">
        <v>250</v>
      </c>
      <c r="B88" s="3" t="s">
        <v>251</v>
      </c>
      <c r="C88" s="4" t="s">
        <v>252</v>
      </c>
      <c r="D88" s="262">
        <f t="shared" si="1"/>
        <v>0.43</v>
      </c>
      <c r="E88" s="266">
        <v>0.38</v>
      </c>
      <c r="F88" s="266">
        <v>0.38</v>
      </c>
      <c r="G88" s="266">
        <v>0.41</v>
      </c>
      <c r="H88" s="266">
        <v>0.41</v>
      </c>
      <c r="I88" s="266">
        <v>0.42</v>
      </c>
      <c r="J88" s="266">
        <v>0.43</v>
      </c>
    </row>
    <row r="89" spans="1:10" x14ac:dyDescent="0.2">
      <c r="A89" s="1" t="s">
        <v>253</v>
      </c>
      <c r="B89" s="3" t="s">
        <v>254</v>
      </c>
      <c r="C89" s="4" t="s">
        <v>255</v>
      </c>
      <c r="D89" s="262">
        <f t="shared" si="1"/>
        <v>0.38</v>
      </c>
      <c r="E89" s="266">
        <v>0.28999999999999998</v>
      </c>
      <c r="F89" s="266">
        <v>0.31</v>
      </c>
      <c r="G89" s="266">
        <v>0.31</v>
      </c>
      <c r="H89" s="266">
        <v>0.33</v>
      </c>
      <c r="I89" s="266">
        <v>0.34</v>
      </c>
      <c r="J89" s="266">
        <v>0.38</v>
      </c>
    </row>
    <row r="90" spans="1:10" x14ac:dyDescent="0.2">
      <c r="A90" s="1" t="s">
        <v>256</v>
      </c>
      <c r="B90" s="3" t="s">
        <v>257</v>
      </c>
      <c r="C90" s="4" t="s">
        <v>258</v>
      </c>
      <c r="D90" s="262">
        <f t="shared" si="1"/>
        <v>0.36</v>
      </c>
      <c r="E90" s="266">
        <v>0.34</v>
      </c>
      <c r="F90" s="266">
        <v>0.34</v>
      </c>
      <c r="G90" s="266">
        <v>0.36</v>
      </c>
      <c r="H90" s="266">
        <v>0.34</v>
      </c>
      <c r="I90" s="266">
        <v>0.37</v>
      </c>
      <c r="J90" s="266">
        <v>0.36</v>
      </c>
    </row>
    <row r="91" spans="1:10" x14ac:dyDescent="0.2">
      <c r="A91" s="1" t="s">
        <v>259</v>
      </c>
      <c r="B91" s="3" t="s">
        <v>260</v>
      </c>
      <c r="C91" s="4" t="s">
        <v>261</v>
      </c>
      <c r="D91" s="262">
        <f t="shared" si="1"/>
        <v>0.37</v>
      </c>
      <c r="E91" s="266">
        <v>0.3</v>
      </c>
      <c r="F91" s="266">
        <v>0.28999999999999998</v>
      </c>
      <c r="G91" s="266">
        <v>0.33</v>
      </c>
      <c r="H91" s="266">
        <v>0.33</v>
      </c>
      <c r="I91" s="266">
        <v>0.34</v>
      </c>
      <c r="J91" s="266">
        <v>0.37</v>
      </c>
    </row>
    <row r="92" spans="1:10" x14ac:dyDescent="0.2">
      <c r="A92" s="1" t="s">
        <v>262</v>
      </c>
      <c r="B92" s="3" t="s">
        <v>263</v>
      </c>
      <c r="C92" s="4" t="s">
        <v>264</v>
      </c>
      <c r="D92" s="262">
        <f t="shared" si="1"/>
        <v>0.41</v>
      </c>
      <c r="E92" s="266">
        <v>0.36</v>
      </c>
      <c r="F92" s="266">
        <v>0.36</v>
      </c>
      <c r="G92" s="266">
        <v>0.35</v>
      </c>
      <c r="H92" s="266">
        <v>0.36</v>
      </c>
      <c r="I92" s="266">
        <v>0.39</v>
      </c>
      <c r="J92" s="266">
        <v>0.41</v>
      </c>
    </row>
    <row r="93" spans="1:10" x14ac:dyDescent="0.2">
      <c r="A93" s="1" t="s">
        <v>265</v>
      </c>
      <c r="B93" s="3" t="s">
        <v>266</v>
      </c>
      <c r="C93" s="4" t="s">
        <v>267</v>
      </c>
      <c r="D93" s="262">
        <f t="shared" si="1"/>
        <v>0.39</v>
      </c>
      <c r="E93" s="266">
        <v>0.34</v>
      </c>
      <c r="F93" s="266">
        <v>0.35</v>
      </c>
      <c r="G93" s="266">
        <v>0.36</v>
      </c>
      <c r="H93" s="266">
        <v>0.37</v>
      </c>
      <c r="I93" s="266">
        <v>0.38</v>
      </c>
      <c r="J93" s="266">
        <v>0.39</v>
      </c>
    </row>
    <row r="94" spans="1:10" x14ac:dyDescent="0.2">
      <c r="A94" s="1" t="s">
        <v>268</v>
      </c>
      <c r="B94" s="3" t="s">
        <v>269</v>
      </c>
      <c r="C94" s="4" t="s">
        <v>270</v>
      </c>
      <c r="D94" s="262">
        <f t="shared" si="1"/>
        <v>0.37</v>
      </c>
      <c r="E94" s="266">
        <v>0.3</v>
      </c>
      <c r="F94" s="266">
        <v>0.31</v>
      </c>
      <c r="G94" s="266">
        <v>0.32</v>
      </c>
      <c r="H94" s="266">
        <v>0.33</v>
      </c>
      <c r="I94" s="266">
        <v>0.34</v>
      </c>
      <c r="J94" s="266">
        <v>0.37</v>
      </c>
    </row>
    <row r="95" spans="1:10" x14ac:dyDescent="0.2">
      <c r="A95" s="1" t="s">
        <v>271</v>
      </c>
      <c r="B95" s="3" t="s">
        <v>272</v>
      </c>
      <c r="C95" s="4" t="s">
        <v>273</v>
      </c>
      <c r="D95" s="262">
        <f t="shared" si="1"/>
        <v>0.3</v>
      </c>
      <c r="E95" s="266">
        <v>0.28000000000000003</v>
      </c>
      <c r="F95" s="266">
        <v>0.27</v>
      </c>
      <c r="G95" s="266">
        <v>0.27</v>
      </c>
      <c r="H95" s="266">
        <v>0.28000000000000003</v>
      </c>
      <c r="I95" s="266">
        <v>0.3</v>
      </c>
      <c r="J95" s="266">
        <v>0.3</v>
      </c>
    </row>
    <row r="96" spans="1:10" x14ac:dyDescent="0.2">
      <c r="A96" s="1" t="s">
        <v>274</v>
      </c>
      <c r="B96" s="3" t="s">
        <v>275</v>
      </c>
      <c r="C96" s="6" t="s">
        <v>276</v>
      </c>
      <c r="D96" s="262">
        <f t="shared" si="1"/>
        <v>0.36</v>
      </c>
      <c r="E96" s="266">
        <v>0.22</v>
      </c>
      <c r="F96" s="266">
        <v>0.22</v>
      </c>
      <c r="G96" s="266">
        <v>0.23</v>
      </c>
      <c r="H96" s="266">
        <v>0.31</v>
      </c>
      <c r="I96" s="266">
        <v>0.34</v>
      </c>
      <c r="J96" s="266">
        <v>0.36</v>
      </c>
    </row>
    <row r="97" spans="1:10" x14ac:dyDescent="0.2">
      <c r="A97" s="1" t="s">
        <v>277</v>
      </c>
      <c r="B97" s="3" t="s">
        <v>278</v>
      </c>
      <c r="C97" s="4" t="s">
        <v>279</v>
      </c>
      <c r="D97" s="262">
        <f t="shared" si="1"/>
        <v>0.57999999999999996</v>
      </c>
      <c r="E97" s="266">
        <v>0.5</v>
      </c>
      <c r="F97" s="266">
        <v>0.54</v>
      </c>
      <c r="G97" s="266">
        <v>0.55000000000000004</v>
      </c>
      <c r="H97" s="266">
        <v>0.57999999999999996</v>
      </c>
      <c r="I97" s="266">
        <v>0.59</v>
      </c>
      <c r="J97" s="266">
        <v>0.57999999999999996</v>
      </c>
    </row>
    <row r="98" spans="1:10" x14ac:dyDescent="0.2">
      <c r="A98" s="1" t="s">
        <v>280</v>
      </c>
      <c r="B98" s="3" t="s">
        <v>281</v>
      </c>
      <c r="C98" s="4" t="s">
        <v>282</v>
      </c>
      <c r="D98" s="262">
        <f t="shared" si="1"/>
        <v>0.39</v>
      </c>
      <c r="E98" s="266">
        <v>0.32</v>
      </c>
      <c r="F98" s="266">
        <v>0.31</v>
      </c>
      <c r="G98" s="266">
        <v>0.33</v>
      </c>
      <c r="H98" s="266">
        <v>0.37</v>
      </c>
      <c r="I98" s="266">
        <v>0.37</v>
      </c>
      <c r="J98" s="266">
        <v>0.39</v>
      </c>
    </row>
    <row r="99" spans="1:10" x14ac:dyDescent="0.2">
      <c r="A99" s="1" t="s">
        <v>283</v>
      </c>
      <c r="B99" s="3" t="s">
        <v>284</v>
      </c>
      <c r="C99" s="4" t="s">
        <v>285</v>
      </c>
      <c r="D99" s="262">
        <f t="shared" si="1"/>
        <v>0.56000000000000005</v>
      </c>
      <c r="E99" s="266">
        <v>0.53</v>
      </c>
      <c r="F99" s="266">
        <v>0.54</v>
      </c>
      <c r="G99" s="266">
        <v>0.56000000000000005</v>
      </c>
      <c r="H99" s="266">
        <v>0.57999999999999996</v>
      </c>
      <c r="I99" s="266">
        <v>0.56000000000000005</v>
      </c>
      <c r="J99" s="266">
        <v>0.56000000000000005</v>
      </c>
    </row>
    <row r="100" spans="1:10" x14ac:dyDescent="0.2">
      <c r="A100" s="1" t="s">
        <v>286</v>
      </c>
      <c r="B100" s="3" t="s">
        <v>287</v>
      </c>
      <c r="C100" s="4" t="s">
        <v>288</v>
      </c>
      <c r="D100" s="262">
        <f t="shared" si="1"/>
        <v>0.44</v>
      </c>
      <c r="E100" s="266">
        <v>0.38</v>
      </c>
      <c r="F100" s="266">
        <v>0.4</v>
      </c>
      <c r="G100" s="266">
        <v>0.4</v>
      </c>
      <c r="H100" s="266">
        <v>0.42</v>
      </c>
      <c r="I100" s="266">
        <v>0.43</v>
      </c>
      <c r="J100" s="266">
        <v>0.44</v>
      </c>
    </row>
    <row r="101" spans="1:10" x14ac:dyDescent="0.2">
      <c r="A101" s="1" t="s">
        <v>289</v>
      </c>
      <c r="B101" s="3" t="s">
        <v>290</v>
      </c>
      <c r="C101" s="4" t="s">
        <v>291</v>
      </c>
      <c r="D101" s="262">
        <f t="shared" si="1"/>
        <v>0.5</v>
      </c>
      <c r="E101" s="266">
        <v>0.44</v>
      </c>
      <c r="F101" s="266">
        <v>0.45</v>
      </c>
      <c r="G101" s="266">
        <v>0.47</v>
      </c>
      <c r="H101" s="266">
        <v>0.49</v>
      </c>
      <c r="I101" s="266">
        <v>0.5</v>
      </c>
      <c r="J101" s="266">
        <v>0.5</v>
      </c>
    </row>
    <row r="102" spans="1:10" x14ac:dyDescent="0.2">
      <c r="A102" s="1" t="s">
        <v>444</v>
      </c>
      <c r="B102" s="3" t="s">
        <v>445</v>
      </c>
      <c r="C102" s="4" t="s">
        <v>446</v>
      </c>
      <c r="D102" s="262" t="str">
        <f t="shared" si="1"/>
        <v>-</v>
      </c>
      <c r="E102" s="266" t="s">
        <v>453</v>
      </c>
      <c r="F102" s="266" t="s">
        <v>453</v>
      </c>
      <c r="G102" s="266" t="s">
        <v>453</v>
      </c>
      <c r="H102" s="266" t="s">
        <v>453</v>
      </c>
      <c r="I102" s="266" t="s">
        <v>453</v>
      </c>
      <c r="J102" s="266" t="s">
        <v>453</v>
      </c>
    </row>
    <row r="103" spans="1:10" x14ac:dyDescent="0.2">
      <c r="A103" s="1" t="s">
        <v>292</v>
      </c>
      <c r="B103" s="3" t="s">
        <v>293</v>
      </c>
      <c r="C103" s="4" t="s">
        <v>294</v>
      </c>
      <c r="D103" s="262">
        <f t="shared" si="1"/>
        <v>0.43</v>
      </c>
      <c r="E103" s="266">
        <v>0.35</v>
      </c>
      <c r="F103" s="266">
        <v>0.36</v>
      </c>
      <c r="G103" s="266">
        <v>0.41</v>
      </c>
      <c r="H103" s="266">
        <v>0.4</v>
      </c>
      <c r="I103" s="266">
        <v>0.44</v>
      </c>
      <c r="J103" s="266">
        <v>0.43</v>
      </c>
    </row>
    <row r="104" spans="1:10" x14ac:dyDescent="0.2">
      <c r="A104" s="1" t="s">
        <v>295</v>
      </c>
      <c r="B104" s="3" t="s">
        <v>296</v>
      </c>
      <c r="C104" s="4" t="s">
        <v>297</v>
      </c>
      <c r="D104" s="262">
        <f t="shared" si="1"/>
        <v>0.56000000000000005</v>
      </c>
      <c r="E104" s="266">
        <v>0.53</v>
      </c>
      <c r="F104" s="266">
        <v>0.51</v>
      </c>
      <c r="G104" s="266">
        <v>0.52</v>
      </c>
      <c r="H104" s="266">
        <v>0.55000000000000004</v>
      </c>
      <c r="I104" s="266">
        <v>0.55000000000000004</v>
      </c>
      <c r="J104" s="266">
        <v>0.56000000000000005</v>
      </c>
    </row>
    <row r="105" spans="1:10" x14ac:dyDescent="0.2">
      <c r="A105" s="1" t="s">
        <v>298</v>
      </c>
      <c r="B105" s="3" t="s">
        <v>299</v>
      </c>
      <c r="C105" s="4" t="s">
        <v>300</v>
      </c>
      <c r="D105" s="262">
        <f t="shared" si="1"/>
        <v>0.51</v>
      </c>
      <c r="E105" s="266">
        <v>0.41</v>
      </c>
      <c r="F105" s="266">
        <v>0.44</v>
      </c>
      <c r="G105" s="266">
        <v>0.46</v>
      </c>
      <c r="H105" s="266">
        <v>0.46</v>
      </c>
      <c r="I105" s="266">
        <v>0.51</v>
      </c>
      <c r="J105" s="266">
        <v>0.51</v>
      </c>
    </row>
    <row r="106" spans="1:10" x14ac:dyDescent="0.2">
      <c r="A106" s="1" t="s">
        <v>301</v>
      </c>
      <c r="B106" s="3" t="s">
        <v>302</v>
      </c>
      <c r="C106" s="4" t="s">
        <v>303</v>
      </c>
      <c r="D106" s="262">
        <f t="shared" si="1"/>
        <v>0.41</v>
      </c>
      <c r="E106" s="266">
        <v>0.24</v>
      </c>
      <c r="F106" s="266">
        <v>0.3</v>
      </c>
      <c r="G106" s="266">
        <v>0.34</v>
      </c>
      <c r="H106" s="266">
        <v>0.33</v>
      </c>
      <c r="I106" s="266">
        <v>0.35</v>
      </c>
      <c r="J106" s="266">
        <v>0.41</v>
      </c>
    </row>
    <row r="107" spans="1:10" x14ac:dyDescent="0.2">
      <c r="A107" s="1" t="s">
        <v>304</v>
      </c>
      <c r="B107" s="3" t="s">
        <v>305</v>
      </c>
      <c r="C107" s="4" t="s">
        <v>306</v>
      </c>
      <c r="D107" s="262">
        <f t="shared" si="1"/>
        <v>0.45</v>
      </c>
      <c r="E107" s="266">
        <v>0.34</v>
      </c>
      <c r="F107" s="266">
        <v>0.38</v>
      </c>
      <c r="G107" s="266">
        <v>0.41</v>
      </c>
      <c r="H107" s="266">
        <v>0.43</v>
      </c>
      <c r="I107" s="266">
        <v>0.43</v>
      </c>
      <c r="J107" s="266">
        <v>0.45</v>
      </c>
    </row>
    <row r="108" spans="1:10" x14ac:dyDescent="0.2">
      <c r="A108" s="1" t="s">
        <v>307</v>
      </c>
      <c r="B108" s="3" t="s">
        <v>308</v>
      </c>
      <c r="C108" s="4" t="s">
        <v>309</v>
      </c>
      <c r="D108" s="262">
        <f t="shared" si="1"/>
        <v>0.56999999999999995</v>
      </c>
      <c r="E108" s="266">
        <v>0.49</v>
      </c>
      <c r="F108" s="266">
        <v>0.49</v>
      </c>
      <c r="G108" s="266">
        <v>0.51</v>
      </c>
      <c r="H108" s="266">
        <v>0.53</v>
      </c>
      <c r="I108" s="266">
        <v>0.54</v>
      </c>
      <c r="J108" s="266">
        <v>0.56999999999999995</v>
      </c>
    </row>
    <row r="109" spans="1:10" x14ac:dyDescent="0.2">
      <c r="A109" s="1" t="s">
        <v>310</v>
      </c>
      <c r="B109" s="3" t="s">
        <v>311</v>
      </c>
      <c r="C109" s="4" t="s">
        <v>312</v>
      </c>
      <c r="D109" s="262">
        <f t="shared" si="1"/>
        <v>0.48</v>
      </c>
      <c r="E109" s="266">
        <v>0.37</v>
      </c>
      <c r="F109" s="266">
        <v>0.38</v>
      </c>
      <c r="G109" s="266">
        <v>0.4</v>
      </c>
      <c r="H109" s="266">
        <v>0.42</v>
      </c>
      <c r="I109" s="266">
        <v>0.46</v>
      </c>
      <c r="J109" s="266">
        <v>0.48</v>
      </c>
    </row>
    <row r="110" spans="1:10" x14ac:dyDescent="0.2">
      <c r="A110" s="1" t="s">
        <v>313</v>
      </c>
      <c r="B110" s="3" t="s">
        <v>314</v>
      </c>
      <c r="C110" s="4" t="s">
        <v>315</v>
      </c>
      <c r="D110" s="262">
        <f t="shared" si="1"/>
        <v>0.61</v>
      </c>
      <c r="E110" s="266">
        <v>0.51</v>
      </c>
      <c r="F110" s="266">
        <v>0.56000000000000005</v>
      </c>
      <c r="G110" s="266">
        <v>0.56000000000000005</v>
      </c>
      <c r="H110" s="266">
        <v>0.62</v>
      </c>
      <c r="I110" s="266">
        <v>0.62</v>
      </c>
      <c r="J110" s="266">
        <v>0.61</v>
      </c>
    </row>
    <row r="111" spans="1:10" x14ac:dyDescent="0.2">
      <c r="A111" s="1" t="s">
        <v>316</v>
      </c>
      <c r="B111" s="3" t="s">
        <v>317</v>
      </c>
      <c r="C111" s="4" t="s">
        <v>318</v>
      </c>
      <c r="D111" s="262">
        <f t="shared" si="1"/>
        <v>0.39</v>
      </c>
      <c r="E111" s="266">
        <v>0.32</v>
      </c>
      <c r="F111" s="266">
        <v>0.31</v>
      </c>
      <c r="G111" s="266">
        <v>0.32</v>
      </c>
      <c r="H111" s="266">
        <v>0.36</v>
      </c>
      <c r="I111" s="266">
        <v>0.37</v>
      </c>
      <c r="J111" s="266">
        <v>0.39</v>
      </c>
    </row>
    <row r="112" spans="1:10" x14ac:dyDescent="0.2">
      <c r="A112" s="1" t="s">
        <v>319</v>
      </c>
      <c r="B112" s="3" t="s">
        <v>320</v>
      </c>
      <c r="C112" s="4" t="s">
        <v>321</v>
      </c>
      <c r="D112" s="262">
        <f t="shared" si="1"/>
        <v>0.43</v>
      </c>
      <c r="E112" s="266">
        <v>0.38</v>
      </c>
      <c r="F112" s="266">
        <v>0.36</v>
      </c>
      <c r="G112" s="266">
        <v>0.36</v>
      </c>
      <c r="H112" s="266">
        <v>0.41</v>
      </c>
      <c r="I112" s="266">
        <v>0.41</v>
      </c>
      <c r="J112" s="266">
        <v>0.43</v>
      </c>
    </row>
    <row r="113" spans="1:10" x14ac:dyDescent="0.2">
      <c r="A113" s="1" t="s">
        <v>322</v>
      </c>
      <c r="B113" s="3" t="s">
        <v>323</v>
      </c>
      <c r="C113" s="4" t="s">
        <v>324</v>
      </c>
      <c r="D113" s="262">
        <f t="shared" si="1"/>
        <v>0.53</v>
      </c>
      <c r="E113" s="266">
        <v>0.44</v>
      </c>
      <c r="F113" s="266">
        <v>0.47</v>
      </c>
      <c r="G113" s="266">
        <v>0.5</v>
      </c>
      <c r="H113" s="266">
        <v>0.52</v>
      </c>
      <c r="I113" s="266">
        <v>0.51</v>
      </c>
      <c r="J113" s="266">
        <v>0.53</v>
      </c>
    </row>
    <row r="114" spans="1:10" x14ac:dyDescent="0.2">
      <c r="A114" s="1" t="s">
        <v>325</v>
      </c>
      <c r="B114" s="3" t="s">
        <v>326</v>
      </c>
      <c r="C114" s="4" t="s">
        <v>327</v>
      </c>
      <c r="D114" s="262">
        <f t="shared" si="1"/>
        <v>0.37</v>
      </c>
      <c r="E114" s="266">
        <v>0.3</v>
      </c>
      <c r="F114" s="266">
        <v>0.31</v>
      </c>
      <c r="G114" s="266">
        <v>0.32</v>
      </c>
      <c r="H114" s="266">
        <v>0.34</v>
      </c>
      <c r="I114" s="266">
        <v>0.33</v>
      </c>
      <c r="J114" s="266">
        <v>0.37</v>
      </c>
    </row>
    <row r="115" spans="1:10" x14ac:dyDescent="0.2">
      <c r="A115" s="1" t="s">
        <v>328</v>
      </c>
      <c r="B115" s="3" t="s">
        <v>329</v>
      </c>
      <c r="C115" s="4" t="s">
        <v>330</v>
      </c>
      <c r="D115" s="262">
        <f t="shared" si="1"/>
        <v>0.51</v>
      </c>
      <c r="E115" s="266">
        <v>0.48</v>
      </c>
      <c r="F115" s="266">
        <v>0.44</v>
      </c>
      <c r="G115" s="266">
        <v>0.52</v>
      </c>
      <c r="H115" s="266">
        <v>0.51</v>
      </c>
      <c r="I115" s="266">
        <v>0.51</v>
      </c>
      <c r="J115" s="266">
        <v>0.51</v>
      </c>
    </row>
    <row r="116" spans="1:10" x14ac:dyDescent="0.2">
      <c r="A116" s="1" t="s">
        <v>331</v>
      </c>
      <c r="B116" s="3" t="s">
        <v>332</v>
      </c>
      <c r="C116" s="4" t="s">
        <v>333</v>
      </c>
      <c r="D116" s="262">
        <f t="shared" si="1"/>
        <v>0.56000000000000005</v>
      </c>
      <c r="E116" s="266">
        <v>0.5</v>
      </c>
      <c r="F116" s="266">
        <v>0.48</v>
      </c>
      <c r="G116" s="266">
        <v>0.52</v>
      </c>
      <c r="H116" s="266">
        <v>0.52</v>
      </c>
      <c r="I116" s="266">
        <v>0.55000000000000004</v>
      </c>
      <c r="J116" s="266">
        <v>0.56000000000000005</v>
      </c>
    </row>
    <row r="117" spans="1:10" x14ac:dyDescent="0.2">
      <c r="A117" s="1" t="s">
        <v>334</v>
      </c>
      <c r="B117" s="3" t="s">
        <v>335</v>
      </c>
      <c r="C117" s="4" t="s">
        <v>336</v>
      </c>
      <c r="D117" s="262">
        <f t="shared" si="1"/>
        <v>0.5</v>
      </c>
      <c r="E117" s="266">
        <v>0.36</v>
      </c>
      <c r="F117" s="266">
        <v>0.36</v>
      </c>
      <c r="G117" s="266">
        <v>0.45</v>
      </c>
      <c r="H117" s="266">
        <v>0.45</v>
      </c>
      <c r="I117" s="266">
        <v>0.45</v>
      </c>
      <c r="J117" s="266">
        <v>0.5</v>
      </c>
    </row>
    <row r="118" spans="1:10" x14ac:dyDescent="0.2">
      <c r="A118" s="1" t="s">
        <v>337</v>
      </c>
      <c r="B118" s="3" t="s">
        <v>338</v>
      </c>
      <c r="C118" s="4" t="s">
        <v>339</v>
      </c>
      <c r="D118" s="262">
        <f t="shared" si="1"/>
        <v>0.45</v>
      </c>
      <c r="E118" s="266">
        <v>0.33</v>
      </c>
      <c r="F118" s="266">
        <v>0.35</v>
      </c>
      <c r="G118" s="266">
        <v>0.4</v>
      </c>
      <c r="H118" s="266">
        <v>0.41</v>
      </c>
      <c r="I118" s="266">
        <v>0.43</v>
      </c>
      <c r="J118" s="266">
        <v>0.45</v>
      </c>
    </row>
    <row r="119" spans="1:10" x14ac:dyDescent="0.2">
      <c r="A119" s="1" t="s">
        <v>340</v>
      </c>
      <c r="B119" s="3" t="s">
        <v>341</v>
      </c>
      <c r="C119" s="4" t="s">
        <v>342</v>
      </c>
      <c r="D119" s="262">
        <f t="shared" si="1"/>
        <v>0.42</v>
      </c>
      <c r="E119" s="266">
        <v>0.35</v>
      </c>
      <c r="F119" s="266">
        <v>0.32</v>
      </c>
      <c r="G119" s="266">
        <v>0.39</v>
      </c>
      <c r="H119" s="266">
        <v>0.38</v>
      </c>
      <c r="I119" s="266">
        <v>0.4</v>
      </c>
      <c r="J119" s="266">
        <v>0.42</v>
      </c>
    </row>
    <row r="120" spans="1:10" x14ac:dyDescent="0.2">
      <c r="A120" s="1" t="s">
        <v>343</v>
      </c>
      <c r="B120" s="3" t="s">
        <v>344</v>
      </c>
      <c r="C120" s="4" t="s">
        <v>345</v>
      </c>
      <c r="D120" s="262">
        <f t="shared" si="1"/>
        <v>0.51</v>
      </c>
      <c r="E120" s="266">
        <v>0.41</v>
      </c>
      <c r="F120" s="266">
        <v>0.43</v>
      </c>
      <c r="G120" s="266">
        <v>0.51</v>
      </c>
      <c r="H120" s="266">
        <v>0.49</v>
      </c>
      <c r="I120" s="266">
        <v>0.49</v>
      </c>
      <c r="J120" s="266">
        <v>0.51</v>
      </c>
    </row>
    <row r="121" spans="1:10" x14ac:dyDescent="0.2">
      <c r="A121" s="1" t="s">
        <v>346</v>
      </c>
      <c r="B121" s="3" t="s">
        <v>347</v>
      </c>
      <c r="C121" s="4" t="s">
        <v>348</v>
      </c>
      <c r="D121" s="262">
        <f t="shared" si="1"/>
        <v>0.61</v>
      </c>
      <c r="E121" s="266">
        <v>0.53</v>
      </c>
      <c r="F121" s="266">
        <v>0.55000000000000004</v>
      </c>
      <c r="G121" s="266">
        <v>0.56000000000000005</v>
      </c>
      <c r="H121" s="266">
        <v>0.59</v>
      </c>
      <c r="I121" s="266">
        <v>0.62</v>
      </c>
      <c r="J121" s="266">
        <v>0.61</v>
      </c>
    </row>
    <row r="122" spans="1:10" x14ac:dyDescent="0.2">
      <c r="A122" s="1" t="s">
        <v>349</v>
      </c>
      <c r="B122" s="3" t="s">
        <v>350</v>
      </c>
      <c r="C122" s="4" t="s">
        <v>351</v>
      </c>
      <c r="D122" s="262">
        <f t="shared" si="1"/>
        <v>0.47</v>
      </c>
      <c r="E122" s="266">
        <v>0.39</v>
      </c>
      <c r="F122" s="266">
        <v>0.41</v>
      </c>
      <c r="G122" s="266">
        <v>0.41</v>
      </c>
      <c r="H122" s="266">
        <v>0.42</v>
      </c>
      <c r="I122" s="266">
        <v>0.43</v>
      </c>
      <c r="J122" s="266">
        <v>0.47</v>
      </c>
    </row>
    <row r="123" spans="1:10" x14ac:dyDescent="0.2">
      <c r="A123" s="1" t="s">
        <v>352</v>
      </c>
      <c r="B123" s="3" t="s">
        <v>353</v>
      </c>
      <c r="C123" s="4" t="s">
        <v>354</v>
      </c>
      <c r="D123" s="262">
        <f t="shared" si="1"/>
        <v>0.45</v>
      </c>
      <c r="E123" s="266">
        <v>0.3</v>
      </c>
      <c r="F123" s="266">
        <v>0.32</v>
      </c>
      <c r="G123" s="266">
        <v>0.37</v>
      </c>
      <c r="H123" s="266">
        <v>0.4</v>
      </c>
      <c r="I123" s="266">
        <v>0.42</v>
      </c>
      <c r="J123" s="266">
        <v>0.45</v>
      </c>
    </row>
    <row r="124" spans="1:10" x14ac:dyDescent="0.2">
      <c r="A124" s="1" t="s">
        <v>355</v>
      </c>
      <c r="B124" s="3" t="s">
        <v>356</v>
      </c>
      <c r="C124" s="4" t="s">
        <v>357</v>
      </c>
      <c r="D124" s="262">
        <f t="shared" si="1"/>
        <v>0.57999999999999996</v>
      </c>
      <c r="E124" s="266">
        <v>0.48</v>
      </c>
      <c r="F124" s="266">
        <v>0.49</v>
      </c>
      <c r="G124" s="266">
        <v>0.5</v>
      </c>
      <c r="H124" s="266">
        <v>0.52</v>
      </c>
      <c r="I124" s="266">
        <v>0.55000000000000004</v>
      </c>
      <c r="J124" s="266">
        <v>0.57999999999999996</v>
      </c>
    </row>
    <row r="125" spans="1:10" x14ac:dyDescent="0.2">
      <c r="A125" s="1" t="s">
        <v>358</v>
      </c>
      <c r="B125" s="3" t="s">
        <v>359</v>
      </c>
      <c r="C125" s="4" t="s">
        <v>360</v>
      </c>
      <c r="D125" s="262">
        <f t="shared" si="1"/>
        <v>0.42</v>
      </c>
      <c r="E125" s="266">
        <v>0.33</v>
      </c>
      <c r="F125" s="266">
        <v>0.34</v>
      </c>
      <c r="G125" s="266">
        <v>0.37</v>
      </c>
      <c r="H125" s="266">
        <v>0.38</v>
      </c>
      <c r="I125" s="266">
        <v>0.41</v>
      </c>
      <c r="J125" s="266">
        <v>0.42</v>
      </c>
    </row>
    <row r="126" spans="1:10" x14ac:dyDescent="0.2">
      <c r="A126" s="1" t="s">
        <v>361</v>
      </c>
      <c r="B126" s="3" t="s">
        <v>362</v>
      </c>
      <c r="C126" s="4" t="s">
        <v>363</v>
      </c>
      <c r="D126" s="262">
        <f t="shared" si="1"/>
        <v>0.45</v>
      </c>
      <c r="E126" s="266">
        <v>0.36</v>
      </c>
      <c r="F126" s="266">
        <v>0.37</v>
      </c>
      <c r="G126" s="266">
        <v>0.4</v>
      </c>
      <c r="H126" s="266">
        <v>0.39</v>
      </c>
      <c r="I126" s="266">
        <v>0.43</v>
      </c>
      <c r="J126" s="266">
        <v>0.45</v>
      </c>
    </row>
    <row r="127" spans="1:10" x14ac:dyDescent="0.2">
      <c r="A127" s="1" t="s">
        <v>364</v>
      </c>
      <c r="B127" s="3" t="s">
        <v>365</v>
      </c>
      <c r="C127" s="4" t="s">
        <v>366</v>
      </c>
      <c r="D127" s="262">
        <f t="shared" si="1"/>
        <v>0.49</v>
      </c>
      <c r="E127" s="266">
        <v>0.37</v>
      </c>
      <c r="F127" s="266">
        <v>0.4</v>
      </c>
      <c r="G127" s="266">
        <v>0.43</v>
      </c>
      <c r="H127" s="266">
        <v>0.44</v>
      </c>
      <c r="I127" s="266">
        <v>0.49</v>
      </c>
      <c r="J127" s="266">
        <v>0.49</v>
      </c>
    </row>
    <row r="128" spans="1:10" x14ac:dyDescent="0.2">
      <c r="A128" s="1" t="s">
        <v>367</v>
      </c>
      <c r="B128" s="3" t="s">
        <v>368</v>
      </c>
      <c r="C128" s="4" t="s">
        <v>369</v>
      </c>
      <c r="D128" s="262">
        <f t="shared" si="1"/>
        <v>0.52</v>
      </c>
      <c r="E128" s="266">
        <v>0.38</v>
      </c>
      <c r="F128" s="266">
        <v>0.36</v>
      </c>
      <c r="G128" s="266">
        <v>0.43</v>
      </c>
      <c r="H128" s="266">
        <v>0.47</v>
      </c>
      <c r="I128" s="266">
        <v>0.48</v>
      </c>
      <c r="J128" s="266">
        <v>0.52</v>
      </c>
    </row>
    <row r="129" spans="1:10" x14ac:dyDescent="0.2">
      <c r="A129" s="1" t="s">
        <v>370</v>
      </c>
      <c r="B129" s="3">
        <v>11</v>
      </c>
      <c r="C129" s="4" t="s">
        <v>371</v>
      </c>
      <c r="D129" s="262">
        <f t="shared" si="1"/>
        <v>0.54</v>
      </c>
      <c r="E129" s="266">
        <v>0.48</v>
      </c>
      <c r="F129" s="266">
        <v>0.49</v>
      </c>
      <c r="G129" s="266">
        <v>0.5</v>
      </c>
      <c r="H129" s="266">
        <v>0.51</v>
      </c>
      <c r="I129" s="266">
        <v>0.52</v>
      </c>
      <c r="J129" s="266">
        <v>0.54</v>
      </c>
    </row>
    <row r="130" spans="1:10" x14ac:dyDescent="0.2">
      <c r="A130" s="1" t="s">
        <v>372</v>
      </c>
      <c r="B130" s="3">
        <v>12</v>
      </c>
      <c r="C130" s="4" t="s">
        <v>373</v>
      </c>
      <c r="D130" s="262">
        <f t="shared" si="1"/>
        <v>0.4</v>
      </c>
      <c r="E130" s="266">
        <v>0.33</v>
      </c>
      <c r="F130" s="266">
        <v>0.33</v>
      </c>
      <c r="G130" s="266">
        <v>0.36</v>
      </c>
      <c r="H130" s="266">
        <v>0.38</v>
      </c>
      <c r="I130" s="266">
        <v>0.38</v>
      </c>
      <c r="J130" s="266">
        <v>0.4</v>
      </c>
    </row>
    <row r="131" spans="1:10" x14ac:dyDescent="0.2">
      <c r="A131" s="1" t="s">
        <v>374</v>
      </c>
      <c r="B131" s="3">
        <v>16</v>
      </c>
      <c r="C131" s="4" t="s">
        <v>375</v>
      </c>
      <c r="D131" s="262">
        <f t="shared" si="1"/>
        <v>0.36</v>
      </c>
      <c r="E131" s="266">
        <v>0.35</v>
      </c>
      <c r="F131" s="266">
        <v>0.35</v>
      </c>
      <c r="G131" s="266">
        <v>0.36</v>
      </c>
      <c r="H131" s="266">
        <v>0.37</v>
      </c>
      <c r="I131" s="266">
        <v>0.37</v>
      </c>
      <c r="J131" s="266">
        <v>0.36</v>
      </c>
    </row>
    <row r="132" spans="1:10" x14ac:dyDescent="0.2">
      <c r="A132" s="1" t="s">
        <v>376</v>
      </c>
      <c r="B132" s="3">
        <v>17</v>
      </c>
      <c r="C132" s="4" t="s">
        <v>377</v>
      </c>
      <c r="D132" s="262">
        <f t="shared" si="1"/>
        <v>0.35</v>
      </c>
      <c r="E132" s="266">
        <v>0.32</v>
      </c>
      <c r="F132" s="266">
        <v>0.33</v>
      </c>
      <c r="G132" s="266">
        <v>0.35</v>
      </c>
      <c r="H132" s="266">
        <v>0.34</v>
      </c>
      <c r="I132" s="266">
        <v>0.35</v>
      </c>
      <c r="J132" s="266">
        <v>0.35</v>
      </c>
    </row>
    <row r="133" spans="1:10" x14ac:dyDescent="0.2">
      <c r="A133" s="1" t="s">
        <v>378</v>
      </c>
      <c r="B133" s="3">
        <v>18</v>
      </c>
      <c r="C133" s="4" t="s">
        <v>379</v>
      </c>
      <c r="D133" s="262">
        <f t="shared" ref="D133:D165" si="2">J133</f>
        <v>0.34</v>
      </c>
      <c r="E133" s="266">
        <v>0.28000000000000003</v>
      </c>
      <c r="F133" s="266">
        <v>0.28000000000000003</v>
      </c>
      <c r="G133" s="266">
        <v>0.3</v>
      </c>
      <c r="H133" s="266">
        <v>0.32</v>
      </c>
      <c r="I133" s="266">
        <v>0.32</v>
      </c>
      <c r="J133" s="266">
        <v>0.34</v>
      </c>
    </row>
    <row r="134" spans="1:10" x14ac:dyDescent="0.2">
      <c r="A134" s="1" t="s">
        <v>380</v>
      </c>
      <c r="B134" s="3">
        <v>19</v>
      </c>
      <c r="C134" s="4" t="s">
        <v>381</v>
      </c>
      <c r="D134" s="262">
        <f t="shared" si="2"/>
        <v>0.35</v>
      </c>
      <c r="E134" s="266">
        <v>0.3</v>
      </c>
      <c r="F134" s="266">
        <v>0.3</v>
      </c>
      <c r="G134" s="266">
        <v>0.32</v>
      </c>
      <c r="H134" s="266">
        <v>0.32</v>
      </c>
      <c r="I134" s="266">
        <v>0.34</v>
      </c>
      <c r="J134" s="266">
        <v>0.35</v>
      </c>
    </row>
    <row r="135" spans="1:10" x14ac:dyDescent="0.2">
      <c r="A135" s="1" t="s">
        <v>382</v>
      </c>
      <c r="B135" s="3">
        <v>21</v>
      </c>
      <c r="C135" s="4" t="s">
        <v>383</v>
      </c>
      <c r="D135" s="262">
        <f t="shared" si="2"/>
        <v>0.31</v>
      </c>
      <c r="E135" s="266">
        <v>0.28999999999999998</v>
      </c>
      <c r="F135" s="266">
        <v>0.28000000000000003</v>
      </c>
      <c r="G135" s="266">
        <v>0.28000000000000003</v>
      </c>
      <c r="H135" s="266">
        <v>0.28999999999999998</v>
      </c>
      <c r="I135" s="266">
        <v>0.28999999999999998</v>
      </c>
      <c r="J135" s="266">
        <v>0.31</v>
      </c>
    </row>
    <row r="136" spans="1:10" x14ac:dyDescent="0.2">
      <c r="A136" s="1" t="s">
        <v>384</v>
      </c>
      <c r="B136" s="3">
        <v>22</v>
      </c>
      <c r="C136" s="4" t="s">
        <v>385</v>
      </c>
      <c r="D136" s="262">
        <f t="shared" si="2"/>
        <v>0.35</v>
      </c>
      <c r="E136" s="266">
        <v>0.28999999999999998</v>
      </c>
      <c r="F136" s="266">
        <v>0.28999999999999998</v>
      </c>
      <c r="G136" s="266">
        <v>0.32</v>
      </c>
      <c r="H136" s="266">
        <v>0.33</v>
      </c>
      <c r="I136" s="266">
        <v>0.35</v>
      </c>
      <c r="J136" s="266">
        <v>0.35</v>
      </c>
    </row>
    <row r="137" spans="1:10" x14ac:dyDescent="0.2">
      <c r="A137" s="1" t="s">
        <v>386</v>
      </c>
      <c r="B137" s="3">
        <v>23</v>
      </c>
      <c r="C137" s="4" t="s">
        <v>387</v>
      </c>
      <c r="D137" s="262">
        <f t="shared" si="2"/>
        <v>0.41</v>
      </c>
      <c r="E137" s="266">
        <v>0.36</v>
      </c>
      <c r="F137" s="266">
        <v>0.36</v>
      </c>
      <c r="G137" s="266">
        <v>0.37</v>
      </c>
      <c r="H137" s="266">
        <v>0.38</v>
      </c>
      <c r="I137" s="266">
        <v>0.39</v>
      </c>
      <c r="J137" s="266">
        <v>0.41</v>
      </c>
    </row>
    <row r="138" spans="1:10" x14ac:dyDescent="0.2">
      <c r="A138" s="1" t="s">
        <v>388</v>
      </c>
      <c r="B138" s="3">
        <v>24</v>
      </c>
      <c r="C138" s="4" t="s">
        <v>389</v>
      </c>
      <c r="D138" s="262">
        <f t="shared" si="2"/>
        <v>0.37</v>
      </c>
      <c r="E138" s="266">
        <v>0.33</v>
      </c>
      <c r="F138" s="266">
        <v>0.33</v>
      </c>
      <c r="G138" s="266">
        <v>0.34</v>
      </c>
      <c r="H138" s="266">
        <v>0.35</v>
      </c>
      <c r="I138" s="266">
        <v>0.36</v>
      </c>
      <c r="J138" s="266">
        <v>0.37</v>
      </c>
    </row>
    <row r="139" spans="1:10" x14ac:dyDescent="0.2">
      <c r="A139" s="1" t="s">
        <v>390</v>
      </c>
      <c r="B139" s="3">
        <v>26</v>
      </c>
      <c r="C139" s="4" t="s">
        <v>391</v>
      </c>
      <c r="D139" s="262">
        <f t="shared" si="2"/>
        <v>0.47</v>
      </c>
      <c r="E139" s="266">
        <v>0.4</v>
      </c>
      <c r="F139" s="266">
        <v>0.4</v>
      </c>
      <c r="G139" s="266">
        <v>0.43</v>
      </c>
      <c r="H139" s="266">
        <v>0.45</v>
      </c>
      <c r="I139" s="266">
        <v>0.45</v>
      </c>
      <c r="J139" s="266">
        <v>0.47</v>
      </c>
    </row>
    <row r="140" spans="1:10" x14ac:dyDescent="0.2">
      <c r="A140" s="1" t="s">
        <v>392</v>
      </c>
      <c r="B140" s="3">
        <v>29</v>
      </c>
      <c r="C140" s="4" t="s">
        <v>393</v>
      </c>
      <c r="D140" s="262">
        <f t="shared" si="2"/>
        <v>0.38</v>
      </c>
      <c r="E140" s="266">
        <v>0.35</v>
      </c>
      <c r="F140" s="266">
        <v>0.35</v>
      </c>
      <c r="G140" s="266">
        <v>0.36</v>
      </c>
      <c r="H140" s="266">
        <v>0.35</v>
      </c>
      <c r="I140" s="266">
        <v>0.38</v>
      </c>
      <c r="J140" s="266">
        <v>0.38</v>
      </c>
    </row>
    <row r="141" spans="1:10" x14ac:dyDescent="0.2">
      <c r="A141" s="1" t="s">
        <v>394</v>
      </c>
      <c r="B141" s="3">
        <v>30</v>
      </c>
      <c r="C141" s="4" t="s">
        <v>395</v>
      </c>
      <c r="D141" s="262">
        <f t="shared" si="2"/>
        <v>0.44</v>
      </c>
      <c r="E141" s="266">
        <v>0.35</v>
      </c>
      <c r="F141" s="266">
        <v>0.35</v>
      </c>
      <c r="G141" s="266">
        <v>0.36</v>
      </c>
      <c r="H141" s="266">
        <v>0.38</v>
      </c>
      <c r="I141" s="266">
        <v>0.4</v>
      </c>
      <c r="J141" s="266">
        <v>0.44</v>
      </c>
    </row>
    <row r="142" spans="1:10" x14ac:dyDescent="0.2">
      <c r="A142" s="1" t="s">
        <v>396</v>
      </c>
      <c r="B142" s="3">
        <v>31</v>
      </c>
      <c r="C142" s="4" t="s">
        <v>397</v>
      </c>
      <c r="D142" s="262">
        <f t="shared" si="2"/>
        <v>0.39</v>
      </c>
      <c r="E142" s="266">
        <v>0.35</v>
      </c>
      <c r="F142" s="266">
        <v>0.34</v>
      </c>
      <c r="G142" s="266">
        <v>0.37</v>
      </c>
      <c r="H142" s="266">
        <v>0.37</v>
      </c>
      <c r="I142" s="266">
        <v>0.39</v>
      </c>
      <c r="J142" s="266">
        <v>0.39</v>
      </c>
    </row>
    <row r="143" spans="1:10" x14ac:dyDescent="0.2">
      <c r="A143" s="1" t="s">
        <v>398</v>
      </c>
      <c r="B143" s="3">
        <v>32</v>
      </c>
      <c r="C143" s="4" t="s">
        <v>399</v>
      </c>
      <c r="D143" s="262">
        <f t="shared" si="2"/>
        <v>0.38</v>
      </c>
      <c r="E143" s="266">
        <v>0.34</v>
      </c>
      <c r="F143" s="266">
        <v>0.33</v>
      </c>
      <c r="G143" s="266">
        <v>0.34</v>
      </c>
      <c r="H143" s="266">
        <v>0.36</v>
      </c>
      <c r="I143" s="266">
        <v>0.37</v>
      </c>
      <c r="J143" s="266">
        <v>0.38</v>
      </c>
    </row>
    <row r="144" spans="1:10" x14ac:dyDescent="0.2">
      <c r="A144" s="1" t="s">
        <v>400</v>
      </c>
      <c r="B144" s="3">
        <v>33</v>
      </c>
      <c r="C144" s="4" t="s">
        <v>401</v>
      </c>
      <c r="D144" s="262">
        <f t="shared" si="2"/>
        <v>0.32</v>
      </c>
      <c r="E144" s="266">
        <v>0.27</v>
      </c>
      <c r="F144" s="266">
        <v>0.26</v>
      </c>
      <c r="G144" s="266">
        <v>0.28000000000000003</v>
      </c>
      <c r="H144" s="266">
        <v>0.3</v>
      </c>
      <c r="I144" s="266">
        <v>0.3</v>
      </c>
      <c r="J144" s="266">
        <v>0.32</v>
      </c>
    </row>
    <row r="145" spans="1:10" x14ac:dyDescent="0.2">
      <c r="A145" s="1" t="s">
        <v>402</v>
      </c>
      <c r="B145" s="3">
        <v>34</v>
      </c>
      <c r="C145" s="4" t="s">
        <v>403</v>
      </c>
      <c r="D145" s="262">
        <f t="shared" si="2"/>
        <v>0.35</v>
      </c>
      <c r="E145" s="266">
        <v>0.32</v>
      </c>
      <c r="F145" s="266">
        <v>0.31</v>
      </c>
      <c r="G145" s="266">
        <v>0.31</v>
      </c>
      <c r="H145" s="266">
        <v>0.34</v>
      </c>
      <c r="I145" s="266">
        <v>0.34</v>
      </c>
      <c r="J145" s="266">
        <v>0.35</v>
      </c>
    </row>
    <row r="146" spans="1:10" x14ac:dyDescent="0.2">
      <c r="A146" s="1" t="s">
        <v>404</v>
      </c>
      <c r="B146" s="3">
        <v>36</v>
      </c>
      <c r="C146" s="4" t="s">
        <v>405</v>
      </c>
      <c r="D146" s="262">
        <f t="shared" si="2"/>
        <v>0.43</v>
      </c>
      <c r="E146" s="266">
        <v>0.38</v>
      </c>
      <c r="F146" s="266">
        <v>0.4</v>
      </c>
      <c r="G146" s="266">
        <v>0.4</v>
      </c>
      <c r="H146" s="266">
        <v>0.4</v>
      </c>
      <c r="I146" s="266">
        <v>0.41</v>
      </c>
      <c r="J146" s="266">
        <v>0.43</v>
      </c>
    </row>
    <row r="147" spans="1:10" x14ac:dyDescent="0.2">
      <c r="A147" s="1" t="s">
        <v>406</v>
      </c>
      <c r="B147" s="3">
        <v>37</v>
      </c>
      <c r="C147" s="4" t="s">
        <v>407</v>
      </c>
      <c r="D147" s="262">
        <f t="shared" si="2"/>
        <v>0.33</v>
      </c>
      <c r="E147" s="266">
        <v>0.3</v>
      </c>
      <c r="F147" s="266">
        <v>0.28999999999999998</v>
      </c>
      <c r="G147" s="266">
        <v>0.31</v>
      </c>
      <c r="H147" s="266">
        <v>0.32</v>
      </c>
      <c r="I147" s="266">
        <v>0.34</v>
      </c>
      <c r="J147" s="266">
        <v>0.33</v>
      </c>
    </row>
    <row r="148" spans="1:10" x14ac:dyDescent="0.2">
      <c r="A148" s="1" t="s">
        <v>408</v>
      </c>
      <c r="B148" s="3">
        <v>38</v>
      </c>
      <c r="C148" s="4" t="s">
        <v>409</v>
      </c>
      <c r="D148" s="262">
        <f t="shared" si="2"/>
        <v>0.38</v>
      </c>
      <c r="E148" s="266">
        <v>0.34</v>
      </c>
      <c r="F148" s="266">
        <v>0.32</v>
      </c>
      <c r="G148" s="266">
        <v>0.34</v>
      </c>
      <c r="H148" s="266">
        <v>0.36</v>
      </c>
      <c r="I148" s="266">
        <v>0.37</v>
      </c>
      <c r="J148" s="266">
        <v>0.38</v>
      </c>
    </row>
    <row r="149" spans="1:10" x14ac:dyDescent="0.2">
      <c r="A149" s="1" t="s">
        <v>410</v>
      </c>
      <c r="B149" s="3">
        <v>40</v>
      </c>
      <c r="C149" s="4" t="s">
        <v>411</v>
      </c>
      <c r="D149" s="262">
        <f t="shared" si="2"/>
        <v>0.33</v>
      </c>
      <c r="E149" s="266">
        <v>0.28999999999999998</v>
      </c>
      <c r="F149" s="266">
        <v>0.28999999999999998</v>
      </c>
      <c r="G149" s="266">
        <v>0.31</v>
      </c>
      <c r="H149" s="266">
        <v>0.32</v>
      </c>
      <c r="I149" s="266">
        <v>0.33</v>
      </c>
      <c r="J149" s="266">
        <v>0.33</v>
      </c>
    </row>
    <row r="150" spans="1:10" x14ac:dyDescent="0.2">
      <c r="A150" s="1" t="s">
        <v>412</v>
      </c>
      <c r="B150" s="3">
        <v>41</v>
      </c>
      <c r="C150" s="4" t="s">
        <v>413</v>
      </c>
      <c r="D150" s="262">
        <f t="shared" si="2"/>
        <v>0.37</v>
      </c>
      <c r="E150" s="266">
        <v>0.32</v>
      </c>
      <c r="F150" s="266">
        <v>0.32</v>
      </c>
      <c r="G150" s="266">
        <v>0.33</v>
      </c>
      <c r="H150" s="266">
        <v>0.35</v>
      </c>
      <c r="I150" s="266">
        <v>0.37</v>
      </c>
      <c r="J150" s="266">
        <v>0.37</v>
      </c>
    </row>
    <row r="151" spans="1:10" x14ac:dyDescent="0.2">
      <c r="A151" s="1" t="s">
        <v>414</v>
      </c>
      <c r="B151" s="3">
        <v>42</v>
      </c>
      <c r="C151" s="4" t="s">
        <v>415</v>
      </c>
      <c r="D151" s="262">
        <f t="shared" si="2"/>
        <v>0.35</v>
      </c>
      <c r="E151" s="266">
        <v>0.31</v>
      </c>
      <c r="F151" s="266">
        <v>0.31</v>
      </c>
      <c r="G151" s="266">
        <v>0.33</v>
      </c>
      <c r="H151" s="266">
        <v>0.33</v>
      </c>
      <c r="I151" s="266">
        <v>0.35</v>
      </c>
      <c r="J151" s="266">
        <v>0.35</v>
      </c>
    </row>
    <row r="152" spans="1:10" x14ac:dyDescent="0.2">
      <c r="A152" s="1" t="s">
        <v>416</v>
      </c>
      <c r="B152" s="3">
        <v>43</v>
      </c>
      <c r="C152" s="4" t="s">
        <v>417</v>
      </c>
      <c r="D152" s="262">
        <f t="shared" si="2"/>
        <v>0.43</v>
      </c>
      <c r="E152" s="266">
        <v>0.38</v>
      </c>
      <c r="F152" s="266">
        <v>0.37</v>
      </c>
      <c r="G152" s="266">
        <v>0.38</v>
      </c>
      <c r="H152" s="266">
        <v>0.4</v>
      </c>
      <c r="I152" s="266">
        <v>0.41</v>
      </c>
      <c r="J152" s="266">
        <v>0.43</v>
      </c>
    </row>
    <row r="153" spans="1:10" x14ac:dyDescent="0.2">
      <c r="A153" s="1" t="s">
        <v>418</v>
      </c>
      <c r="B153" s="3">
        <v>44</v>
      </c>
      <c r="C153" s="4" t="s">
        <v>419</v>
      </c>
      <c r="D153" s="262">
        <f t="shared" si="2"/>
        <v>0.4</v>
      </c>
      <c r="E153" s="266">
        <v>0.35</v>
      </c>
      <c r="F153" s="266">
        <v>0.35</v>
      </c>
      <c r="G153" s="266">
        <v>0.37</v>
      </c>
      <c r="H153" s="266">
        <v>0.37</v>
      </c>
      <c r="I153" s="266">
        <v>0.39</v>
      </c>
      <c r="J153" s="266">
        <v>0.4</v>
      </c>
    </row>
    <row r="154" spans="1:10" x14ac:dyDescent="0.2">
      <c r="A154" s="1" t="s">
        <v>420</v>
      </c>
      <c r="B154" s="3">
        <v>45</v>
      </c>
      <c r="C154" s="4" t="s">
        <v>421</v>
      </c>
      <c r="D154" s="262">
        <f t="shared" si="2"/>
        <v>0.37</v>
      </c>
      <c r="E154" s="266">
        <v>0.32</v>
      </c>
      <c r="F154" s="266">
        <v>0.31</v>
      </c>
      <c r="G154" s="266">
        <v>0.33</v>
      </c>
      <c r="H154" s="266">
        <v>0.34</v>
      </c>
      <c r="I154" s="266">
        <v>0.35</v>
      </c>
      <c r="J154" s="266">
        <v>0.37</v>
      </c>
    </row>
    <row r="155" spans="1:10" x14ac:dyDescent="0.2">
      <c r="A155" s="1" t="s">
        <v>422</v>
      </c>
      <c r="B155" s="3">
        <v>47</v>
      </c>
      <c r="C155" s="7" t="s">
        <v>423</v>
      </c>
      <c r="D155" s="262">
        <f t="shared" si="2"/>
        <v>0.39</v>
      </c>
      <c r="E155" s="266">
        <v>0.34</v>
      </c>
      <c r="F155" s="266">
        <v>0.35</v>
      </c>
      <c r="G155" s="266">
        <v>0.35</v>
      </c>
      <c r="H155" s="266">
        <v>0.35</v>
      </c>
      <c r="I155" s="266">
        <v>0.37</v>
      </c>
      <c r="J155" s="266">
        <v>0.39</v>
      </c>
    </row>
    <row r="156" spans="1:10" x14ac:dyDescent="0.2">
      <c r="A156" s="33" t="s">
        <v>489</v>
      </c>
      <c r="B156" s="33"/>
      <c r="C156" s="34" t="s">
        <v>428</v>
      </c>
      <c r="D156" s="262">
        <f t="shared" si="2"/>
        <v>0.37</v>
      </c>
      <c r="E156" s="266">
        <v>0.31</v>
      </c>
      <c r="F156" s="266">
        <v>0.32</v>
      </c>
      <c r="G156" s="266">
        <v>0.34</v>
      </c>
      <c r="H156" s="266">
        <v>0.34</v>
      </c>
      <c r="I156" s="266">
        <v>0.36</v>
      </c>
      <c r="J156" s="266">
        <v>0.37</v>
      </c>
    </row>
    <row r="157" spans="1:10" x14ac:dyDescent="0.2">
      <c r="A157" s="33" t="s">
        <v>490</v>
      </c>
      <c r="B157" s="33"/>
      <c r="C157" s="34" t="s">
        <v>429</v>
      </c>
      <c r="D157" s="262">
        <f t="shared" si="2"/>
        <v>0.41</v>
      </c>
      <c r="E157" s="266">
        <v>0.34</v>
      </c>
      <c r="F157" s="266">
        <v>0.34</v>
      </c>
      <c r="G157" s="266">
        <v>0.35</v>
      </c>
      <c r="H157" s="266">
        <v>0.37</v>
      </c>
      <c r="I157" s="266">
        <v>0.39</v>
      </c>
      <c r="J157" s="266">
        <v>0.41</v>
      </c>
    </row>
    <row r="158" spans="1:10" x14ac:dyDescent="0.2">
      <c r="A158" s="33" t="s">
        <v>491</v>
      </c>
      <c r="B158" s="33"/>
      <c r="C158" s="34" t="s">
        <v>734</v>
      </c>
      <c r="D158" s="262">
        <f t="shared" si="2"/>
        <v>0.35</v>
      </c>
      <c r="E158" s="266">
        <v>0.3</v>
      </c>
      <c r="F158" s="266">
        <v>0.31</v>
      </c>
      <c r="G158" s="266">
        <v>0.32</v>
      </c>
      <c r="H158" s="266">
        <v>0.33</v>
      </c>
      <c r="I158" s="266">
        <v>0.35</v>
      </c>
      <c r="J158" s="266">
        <v>0.35</v>
      </c>
    </row>
    <row r="159" spans="1:10" x14ac:dyDescent="0.2">
      <c r="A159" s="33" t="s">
        <v>492</v>
      </c>
      <c r="B159" s="33"/>
      <c r="C159" s="34" t="s">
        <v>431</v>
      </c>
      <c r="D159" s="262">
        <f t="shared" si="2"/>
        <v>0.36</v>
      </c>
      <c r="E159" s="266">
        <v>0.33</v>
      </c>
      <c r="F159" s="266">
        <v>0.32</v>
      </c>
      <c r="G159" s="266">
        <v>0.34</v>
      </c>
      <c r="H159" s="266">
        <v>0.34</v>
      </c>
      <c r="I159" s="266">
        <v>0.35</v>
      </c>
      <c r="J159" s="266">
        <v>0.36</v>
      </c>
    </row>
    <row r="160" spans="1:10" x14ac:dyDescent="0.2">
      <c r="A160" s="33" t="s">
        <v>493</v>
      </c>
      <c r="B160" s="33"/>
      <c r="C160" s="34" t="s">
        <v>432</v>
      </c>
      <c r="D160" s="262">
        <f t="shared" si="2"/>
        <v>0.38</v>
      </c>
      <c r="E160" s="266">
        <v>0.33</v>
      </c>
      <c r="F160" s="266">
        <v>0.33</v>
      </c>
      <c r="G160" s="266">
        <v>0.34</v>
      </c>
      <c r="H160" s="266">
        <v>0.36</v>
      </c>
      <c r="I160" s="266">
        <v>0.37</v>
      </c>
      <c r="J160" s="266">
        <v>0.38</v>
      </c>
    </row>
    <row r="161" spans="1:10" x14ac:dyDescent="0.2">
      <c r="A161" s="33" t="s">
        <v>494</v>
      </c>
      <c r="B161" s="33"/>
      <c r="C161" s="34" t="s">
        <v>735</v>
      </c>
      <c r="D161" s="262">
        <f t="shared" si="2"/>
        <v>0.38</v>
      </c>
      <c r="E161" s="266">
        <v>0.32</v>
      </c>
      <c r="F161" s="266">
        <v>0.32</v>
      </c>
      <c r="G161" s="266">
        <v>0.34</v>
      </c>
      <c r="H161" s="266">
        <v>0.36</v>
      </c>
      <c r="I161" s="266">
        <v>0.37</v>
      </c>
      <c r="J161" s="266">
        <v>0.38</v>
      </c>
    </row>
    <row r="162" spans="1:10" x14ac:dyDescent="0.2">
      <c r="A162" s="33" t="s">
        <v>495</v>
      </c>
      <c r="B162" s="33"/>
      <c r="C162" s="34" t="s">
        <v>427</v>
      </c>
      <c r="D162" s="262">
        <f t="shared" si="2"/>
        <v>0.49</v>
      </c>
      <c r="E162" s="266">
        <v>0.4</v>
      </c>
      <c r="F162" s="266">
        <v>0.41</v>
      </c>
      <c r="G162" s="266">
        <v>0.43</v>
      </c>
      <c r="H162" s="266">
        <v>0.45</v>
      </c>
      <c r="I162" s="266">
        <v>0.47</v>
      </c>
      <c r="J162" s="266">
        <v>0.49</v>
      </c>
    </row>
    <row r="163" spans="1:10" x14ac:dyDescent="0.2">
      <c r="A163" s="33" t="s">
        <v>496</v>
      </c>
      <c r="B163" s="33"/>
      <c r="C163" s="34" t="s">
        <v>426</v>
      </c>
      <c r="D163" s="262">
        <f t="shared" si="2"/>
        <v>0.39</v>
      </c>
      <c r="E163" s="266">
        <v>0.34</v>
      </c>
      <c r="F163" s="266">
        <v>0.34</v>
      </c>
      <c r="G163" s="266">
        <v>0.35</v>
      </c>
      <c r="H163" s="266">
        <v>0.36</v>
      </c>
      <c r="I163" s="266">
        <v>0.38</v>
      </c>
      <c r="J163" s="266">
        <v>0.39</v>
      </c>
    </row>
    <row r="164" spans="1:10" x14ac:dyDescent="0.2">
      <c r="A164" s="33" t="s">
        <v>497</v>
      </c>
      <c r="B164" s="33"/>
      <c r="C164" s="34" t="s">
        <v>433</v>
      </c>
      <c r="D164" s="262">
        <f t="shared" si="2"/>
        <v>0.35</v>
      </c>
      <c r="E164" s="266">
        <v>0.3</v>
      </c>
      <c r="F164" s="266">
        <v>0.3</v>
      </c>
      <c r="G164" s="266">
        <v>0.32</v>
      </c>
      <c r="H164" s="266">
        <v>0.33</v>
      </c>
      <c r="I164" s="266">
        <v>0.34</v>
      </c>
      <c r="J164" s="266">
        <v>0.35</v>
      </c>
    </row>
    <row r="165" spans="1:10" x14ac:dyDescent="0.2">
      <c r="A165" s="253" t="s">
        <v>498</v>
      </c>
      <c r="B165" s="253"/>
      <c r="C165" s="254" t="s">
        <v>424</v>
      </c>
      <c r="D165" s="349">
        <f t="shared" si="2"/>
        <v>0.39</v>
      </c>
      <c r="E165" s="263">
        <v>0.33</v>
      </c>
      <c r="F165" s="263">
        <v>0.33</v>
      </c>
      <c r="G165" s="263">
        <v>0.35</v>
      </c>
      <c r="H165" s="263">
        <v>0.36</v>
      </c>
      <c r="I165" s="263">
        <v>0.38</v>
      </c>
      <c r="J165" s="263">
        <v>0.39</v>
      </c>
    </row>
    <row r="168" spans="1:10" x14ac:dyDescent="0.2">
      <c r="A168" s="283" t="s">
        <v>473</v>
      </c>
    </row>
    <row r="169" spans="1:10" x14ac:dyDescent="0.2">
      <c r="A169" s="283" t="s">
        <v>474</v>
      </c>
    </row>
    <row r="170" spans="1:10" x14ac:dyDescent="0.2">
      <c r="A170" s="283" t="s">
        <v>475</v>
      </c>
    </row>
    <row r="171" spans="1:10" x14ac:dyDescent="0.2">
      <c r="A171" s="283" t="s">
        <v>476</v>
      </c>
    </row>
    <row r="172" spans="1:10" x14ac:dyDescent="0.2">
      <c r="A172" s="283" t="s">
        <v>477</v>
      </c>
    </row>
    <row r="173" spans="1:10" x14ac:dyDescent="0.2">
      <c r="A173" s="283" t="s">
        <v>478</v>
      </c>
    </row>
    <row r="174" spans="1:10" x14ac:dyDescent="0.2">
      <c r="A174" s="283" t="s">
        <v>479</v>
      </c>
    </row>
    <row r="176" spans="1:10" x14ac:dyDescent="0.2">
      <c r="A176" s="334" t="s">
        <v>826</v>
      </c>
    </row>
  </sheetData>
  <mergeCells count="1">
    <mergeCell ref="E2:J2"/>
  </mergeCells>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FF00"/>
  </sheetPr>
  <dimension ref="A1:J211"/>
  <sheetViews>
    <sheetView workbookViewId="0">
      <selection activeCell="C162" sqref="C162"/>
    </sheetView>
  </sheetViews>
  <sheetFormatPr defaultRowHeight="12.75" x14ac:dyDescent="0.2"/>
  <cols>
    <col min="1" max="1" width="8.44140625" style="133" customWidth="1"/>
    <col min="2" max="2" width="8.33203125" style="133" customWidth="1"/>
    <col min="3" max="3" width="18.44140625" style="133" customWidth="1"/>
    <col min="4" max="4" width="8.88671875" style="133"/>
    <col min="5" max="5" width="8.21875" style="133" customWidth="1"/>
    <col min="6" max="6" width="8.33203125" style="133" customWidth="1"/>
    <col min="7" max="7" width="8.44140625" style="133" customWidth="1"/>
    <col min="8" max="8" width="7.88671875" style="133" customWidth="1"/>
    <col min="9" max="9" width="8.88671875" style="258"/>
    <col min="10" max="256" width="8.88671875" style="133"/>
    <col min="257" max="257" width="8.44140625" style="133" customWidth="1"/>
    <col min="258" max="258" width="8.33203125" style="133" customWidth="1"/>
    <col min="259" max="259" width="18.44140625" style="133" customWidth="1"/>
    <col min="260" max="260" width="8.88671875" style="133"/>
    <col min="261" max="261" width="8.21875" style="133" customWidth="1"/>
    <col min="262" max="262" width="8.33203125" style="133" customWidth="1"/>
    <col min="263" max="263" width="8.44140625" style="133" customWidth="1"/>
    <col min="264" max="264" width="7.88671875" style="133" customWidth="1"/>
    <col min="265" max="512" width="8.88671875" style="133"/>
    <col min="513" max="513" width="8.44140625" style="133" customWidth="1"/>
    <col min="514" max="514" width="8.33203125" style="133" customWidth="1"/>
    <col min="515" max="515" width="18.44140625" style="133" customWidth="1"/>
    <col min="516" max="516" width="8.88671875" style="133"/>
    <col min="517" max="517" width="8.21875" style="133" customWidth="1"/>
    <col min="518" max="518" width="8.33203125" style="133" customWidth="1"/>
    <col min="519" max="519" width="8.44140625" style="133" customWidth="1"/>
    <col min="520" max="520" width="7.88671875" style="133" customWidth="1"/>
    <col min="521" max="768" width="8.88671875" style="133"/>
    <col min="769" max="769" width="8.44140625" style="133" customWidth="1"/>
    <col min="770" max="770" width="8.33203125" style="133" customWidth="1"/>
    <col min="771" max="771" width="18.44140625" style="133" customWidth="1"/>
    <col min="772" max="772" width="8.88671875" style="133"/>
    <col min="773" max="773" width="8.21875" style="133" customWidth="1"/>
    <col min="774" max="774" width="8.33203125" style="133" customWidth="1"/>
    <col min="775" max="775" width="8.44140625" style="133" customWidth="1"/>
    <col min="776" max="776" width="7.88671875" style="133" customWidth="1"/>
    <col min="777" max="1024" width="8.88671875" style="133"/>
    <col min="1025" max="1025" width="8.44140625" style="133" customWidth="1"/>
    <col min="1026" max="1026" width="8.33203125" style="133" customWidth="1"/>
    <col min="1027" max="1027" width="18.44140625" style="133" customWidth="1"/>
    <col min="1028" max="1028" width="8.88671875" style="133"/>
    <col min="1029" max="1029" width="8.21875" style="133" customWidth="1"/>
    <col min="1030" max="1030" width="8.33203125" style="133" customWidth="1"/>
    <col min="1031" max="1031" width="8.44140625" style="133" customWidth="1"/>
    <col min="1032" max="1032" width="7.88671875" style="133" customWidth="1"/>
    <col min="1033" max="1280" width="8.88671875" style="133"/>
    <col min="1281" max="1281" width="8.44140625" style="133" customWidth="1"/>
    <col min="1282" max="1282" width="8.33203125" style="133" customWidth="1"/>
    <col min="1283" max="1283" width="18.44140625" style="133" customWidth="1"/>
    <col min="1284" max="1284" width="8.88671875" style="133"/>
    <col min="1285" max="1285" width="8.21875" style="133" customWidth="1"/>
    <col min="1286" max="1286" width="8.33203125" style="133" customWidth="1"/>
    <col min="1287" max="1287" width="8.44140625" style="133" customWidth="1"/>
    <col min="1288" max="1288" width="7.88671875" style="133" customWidth="1"/>
    <col min="1289" max="1536" width="8.88671875" style="133"/>
    <col min="1537" max="1537" width="8.44140625" style="133" customWidth="1"/>
    <col min="1538" max="1538" width="8.33203125" style="133" customWidth="1"/>
    <col min="1539" max="1539" width="18.44140625" style="133" customWidth="1"/>
    <col min="1540" max="1540" width="8.88671875" style="133"/>
    <col min="1541" max="1541" width="8.21875" style="133" customWidth="1"/>
    <col min="1542" max="1542" width="8.33203125" style="133" customWidth="1"/>
    <col min="1543" max="1543" width="8.44140625" style="133" customWidth="1"/>
    <col min="1544" max="1544" width="7.88671875" style="133" customWidth="1"/>
    <col min="1545" max="1792" width="8.88671875" style="133"/>
    <col min="1793" max="1793" width="8.44140625" style="133" customWidth="1"/>
    <col min="1794" max="1794" width="8.33203125" style="133" customWidth="1"/>
    <col min="1795" max="1795" width="18.44140625" style="133" customWidth="1"/>
    <col min="1796" max="1796" width="8.88671875" style="133"/>
    <col min="1797" max="1797" width="8.21875" style="133" customWidth="1"/>
    <col min="1798" max="1798" width="8.33203125" style="133" customWidth="1"/>
    <col min="1799" max="1799" width="8.44140625" style="133" customWidth="1"/>
    <col min="1800" max="1800" width="7.88671875" style="133" customWidth="1"/>
    <col min="1801" max="2048" width="8.88671875" style="133"/>
    <col min="2049" max="2049" width="8.44140625" style="133" customWidth="1"/>
    <col min="2050" max="2050" width="8.33203125" style="133" customWidth="1"/>
    <col min="2051" max="2051" width="18.44140625" style="133" customWidth="1"/>
    <col min="2052" max="2052" width="8.88671875" style="133"/>
    <col min="2053" max="2053" width="8.21875" style="133" customWidth="1"/>
    <col min="2054" max="2054" width="8.33203125" style="133" customWidth="1"/>
    <col min="2055" max="2055" width="8.44140625" style="133" customWidth="1"/>
    <col min="2056" max="2056" width="7.88671875" style="133" customWidth="1"/>
    <col min="2057" max="2304" width="8.88671875" style="133"/>
    <col min="2305" max="2305" width="8.44140625" style="133" customWidth="1"/>
    <col min="2306" max="2306" width="8.33203125" style="133" customWidth="1"/>
    <col min="2307" max="2307" width="18.44140625" style="133" customWidth="1"/>
    <col min="2308" max="2308" width="8.88671875" style="133"/>
    <col min="2309" max="2309" width="8.21875" style="133" customWidth="1"/>
    <col min="2310" max="2310" width="8.33203125" style="133" customWidth="1"/>
    <col min="2311" max="2311" width="8.44140625" style="133" customWidth="1"/>
    <col min="2312" max="2312" width="7.88671875" style="133" customWidth="1"/>
    <col min="2313" max="2560" width="8.88671875" style="133"/>
    <col min="2561" max="2561" width="8.44140625" style="133" customWidth="1"/>
    <col min="2562" max="2562" width="8.33203125" style="133" customWidth="1"/>
    <col min="2563" max="2563" width="18.44140625" style="133" customWidth="1"/>
    <col min="2564" max="2564" width="8.88671875" style="133"/>
    <col min="2565" max="2565" width="8.21875" style="133" customWidth="1"/>
    <col min="2566" max="2566" width="8.33203125" style="133" customWidth="1"/>
    <col min="2567" max="2567" width="8.44140625" style="133" customWidth="1"/>
    <col min="2568" max="2568" width="7.88671875" style="133" customWidth="1"/>
    <col min="2569" max="2816" width="8.88671875" style="133"/>
    <col min="2817" max="2817" width="8.44140625" style="133" customWidth="1"/>
    <col min="2818" max="2818" width="8.33203125" style="133" customWidth="1"/>
    <col min="2819" max="2819" width="18.44140625" style="133" customWidth="1"/>
    <col min="2820" max="2820" width="8.88671875" style="133"/>
    <col min="2821" max="2821" width="8.21875" style="133" customWidth="1"/>
    <col min="2822" max="2822" width="8.33203125" style="133" customWidth="1"/>
    <col min="2823" max="2823" width="8.44140625" style="133" customWidth="1"/>
    <col min="2824" max="2824" width="7.88671875" style="133" customWidth="1"/>
    <col min="2825" max="3072" width="8.88671875" style="133"/>
    <col min="3073" max="3073" width="8.44140625" style="133" customWidth="1"/>
    <col min="3074" max="3074" width="8.33203125" style="133" customWidth="1"/>
    <col min="3075" max="3075" width="18.44140625" style="133" customWidth="1"/>
    <col min="3076" max="3076" width="8.88671875" style="133"/>
    <col min="3077" max="3077" width="8.21875" style="133" customWidth="1"/>
    <col min="3078" max="3078" width="8.33203125" style="133" customWidth="1"/>
    <col min="3079" max="3079" width="8.44140625" style="133" customWidth="1"/>
    <col min="3080" max="3080" width="7.88671875" style="133" customWidth="1"/>
    <col min="3081" max="3328" width="8.88671875" style="133"/>
    <col min="3329" max="3329" width="8.44140625" style="133" customWidth="1"/>
    <col min="3330" max="3330" width="8.33203125" style="133" customWidth="1"/>
    <col min="3331" max="3331" width="18.44140625" style="133" customWidth="1"/>
    <col min="3332" max="3332" width="8.88671875" style="133"/>
    <col min="3333" max="3333" width="8.21875" style="133" customWidth="1"/>
    <col min="3334" max="3334" width="8.33203125" style="133" customWidth="1"/>
    <col min="3335" max="3335" width="8.44140625" style="133" customWidth="1"/>
    <col min="3336" max="3336" width="7.88671875" style="133" customWidth="1"/>
    <col min="3337" max="3584" width="8.88671875" style="133"/>
    <col min="3585" max="3585" width="8.44140625" style="133" customWidth="1"/>
    <col min="3586" max="3586" width="8.33203125" style="133" customWidth="1"/>
    <col min="3587" max="3587" width="18.44140625" style="133" customWidth="1"/>
    <col min="3588" max="3588" width="8.88671875" style="133"/>
    <col min="3589" max="3589" width="8.21875" style="133" customWidth="1"/>
    <col min="3590" max="3590" width="8.33203125" style="133" customWidth="1"/>
    <col min="3591" max="3591" width="8.44140625" style="133" customWidth="1"/>
    <col min="3592" max="3592" width="7.88671875" style="133" customWidth="1"/>
    <col min="3593" max="3840" width="8.88671875" style="133"/>
    <col min="3841" max="3841" width="8.44140625" style="133" customWidth="1"/>
    <col min="3842" max="3842" width="8.33203125" style="133" customWidth="1"/>
    <col min="3843" max="3843" width="18.44140625" style="133" customWidth="1"/>
    <col min="3844" max="3844" width="8.88671875" style="133"/>
    <col min="3845" max="3845" width="8.21875" style="133" customWidth="1"/>
    <col min="3846" max="3846" width="8.33203125" style="133" customWidth="1"/>
    <col min="3847" max="3847" width="8.44140625" style="133" customWidth="1"/>
    <col min="3848" max="3848" width="7.88671875" style="133" customWidth="1"/>
    <col min="3849" max="4096" width="8.88671875" style="133"/>
    <col min="4097" max="4097" width="8.44140625" style="133" customWidth="1"/>
    <col min="4098" max="4098" width="8.33203125" style="133" customWidth="1"/>
    <col min="4099" max="4099" width="18.44140625" style="133" customWidth="1"/>
    <col min="4100" max="4100" width="8.88671875" style="133"/>
    <col min="4101" max="4101" width="8.21875" style="133" customWidth="1"/>
    <col min="4102" max="4102" width="8.33203125" style="133" customWidth="1"/>
    <col min="4103" max="4103" width="8.44140625" style="133" customWidth="1"/>
    <col min="4104" max="4104" width="7.88671875" style="133" customWidth="1"/>
    <col min="4105" max="4352" width="8.88671875" style="133"/>
    <col min="4353" max="4353" width="8.44140625" style="133" customWidth="1"/>
    <col min="4354" max="4354" width="8.33203125" style="133" customWidth="1"/>
    <col min="4355" max="4355" width="18.44140625" style="133" customWidth="1"/>
    <col min="4356" max="4356" width="8.88671875" style="133"/>
    <col min="4357" max="4357" width="8.21875" style="133" customWidth="1"/>
    <col min="4358" max="4358" width="8.33203125" style="133" customWidth="1"/>
    <col min="4359" max="4359" width="8.44140625" style="133" customWidth="1"/>
    <col min="4360" max="4360" width="7.88671875" style="133" customWidth="1"/>
    <col min="4361" max="4608" width="8.88671875" style="133"/>
    <col min="4609" max="4609" width="8.44140625" style="133" customWidth="1"/>
    <col min="4610" max="4610" width="8.33203125" style="133" customWidth="1"/>
    <col min="4611" max="4611" width="18.44140625" style="133" customWidth="1"/>
    <col min="4612" max="4612" width="8.88671875" style="133"/>
    <col min="4613" max="4613" width="8.21875" style="133" customWidth="1"/>
    <col min="4614" max="4614" width="8.33203125" style="133" customWidth="1"/>
    <col min="4615" max="4615" width="8.44140625" style="133" customWidth="1"/>
    <col min="4616" max="4616" width="7.88671875" style="133" customWidth="1"/>
    <col min="4617" max="4864" width="8.88671875" style="133"/>
    <col min="4865" max="4865" width="8.44140625" style="133" customWidth="1"/>
    <col min="4866" max="4866" width="8.33203125" style="133" customWidth="1"/>
    <col min="4867" max="4867" width="18.44140625" style="133" customWidth="1"/>
    <col min="4868" max="4868" width="8.88671875" style="133"/>
    <col min="4869" max="4869" width="8.21875" style="133" customWidth="1"/>
    <col min="4870" max="4870" width="8.33203125" style="133" customWidth="1"/>
    <col min="4871" max="4871" width="8.44140625" style="133" customWidth="1"/>
    <col min="4872" max="4872" width="7.88671875" style="133" customWidth="1"/>
    <col min="4873" max="5120" width="8.88671875" style="133"/>
    <col min="5121" max="5121" width="8.44140625" style="133" customWidth="1"/>
    <col min="5122" max="5122" width="8.33203125" style="133" customWidth="1"/>
    <col min="5123" max="5123" width="18.44140625" style="133" customWidth="1"/>
    <col min="5124" max="5124" width="8.88671875" style="133"/>
    <col min="5125" max="5125" width="8.21875" style="133" customWidth="1"/>
    <col min="5126" max="5126" width="8.33203125" style="133" customWidth="1"/>
    <col min="5127" max="5127" width="8.44140625" style="133" customWidth="1"/>
    <col min="5128" max="5128" width="7.88671875" style="133" customWidth="1"/>
    <col min="5129" max="5376" width="8.88671875" style="133"/>
    <col min="5377" max="5377" width="8.44140625" style="133" customWidth="1"/>
    <col min="5378" max="5378" width="8.33203125" style="133" customWidth="1"/>
    <col min="5379" max="5379" width="18.44140625" style="133" customWidth="1"/>
    <col min="5380" max="5380" width="8.88671875" style="133"/>
    <col min="5381" max="5381" width="8.21875" style="133" customWidth="1"/>
    <col min="5382" max="5382" width="8.33203125" style="133" customWidth="1"/>
    <col min="5383" max="5383" width="8.44140625" style="133" customWidth="1"/>
    <col min="5384" max="5384" width="7.88671875" style="133" customWidth="1"/>
    <col min="5385" max="5632" width="8.88671875" style="133"/>
    <col min="5633" max="5633" width="8.44140625" style="133" customWidth="1"/>
    <col min="5634" max="5634" width="8.33203125" style="133" customWidth="1"/>
    <col min="5635" max="5635" width="18.44140625" style="133" customWidth="1"/>
    <col min="5636" max="5636" width="8.88671875" style="133"/>
    <col min="5637" max="5637" width="8.21875" style="133" customWidth="1"/>
    <col min="5638" max="5638" width="8.33203125" style="133" customWidth="1"/>
    <col min="5639" max="5639" width="8.44140625" style="133" customWidth="1"/>
    <col min="5640" max="5640" width="7.88671875" style="133" customWidth="1"/>
    <col min="5641" max="5888" width="8.88671875" style="133"/>
    <col min="5889" max="5889" width="8.44140625" style="133" customWidth="1"/>
    <col min="5890" max="5890" width="8.33203125" style="133" customWidth="1"/>
    <col min="5891" max="5891" width="18.44140625" style="133" customWidth="1"/>
    <col min="5892" max="5892" width="8.88671875" style="133"/>
    <col min="5893" max="5893" width="8.21875" style="133" customWidth="1"/>
    <col min="5894" max="5894" width="8.33203125" style="133" customWidth="1"/>
    <col min="5895" max="5895" width="8.44140625" style="133" customWidth="1"/>
    <col min="5896" max="5896" width="7.88671875" style="133" customWidth="1"/>
    <col min="5897" max="6144" width="8.88671875" style="133"/>
    <col min="6145" max="6145" width="8.44140625" style="133" customWidth="1"/>
    <col min="6146" max="6146" width="8.33203125" style="133" customWidth="1"/>
    <col min="6147" max="6147" width="18.44140625" style="133" customWidth="1"/>
    <col min="6148" max="6148" width="8.88671875" style="133"/>
    <col min="6149" max="6149" width="8.21875" style="133" customWidth="1"/>
    <col min="6150" max="6150" width="8.33203125" style="133" customWidth="1"/>
    <col min="6151" max="6151" width="8.44140625" style="133" customWidth="1"/>
    <col min="6152" max="6152" width="7.88671875" style="133" customWidth="1"/>
    <col min="6153" max="6400" width="8.88671875" style="133"/>
    <col min="6401" max="6401" width="8.44140625" style="133" customWidth="1"/>
    <col min="6402" max="6402" width="8.33203125" style="133" customWidth="1"/>
    <col min="6403" max="6403" width="18.44140625" style="133" customWidth="1"/>
    <col min="6404" max="6404" width="8.88671875" style="133"/>
    <col min="6405" max="6405" width="8.21875" style="133" customWidth="1"/>
    <col min="6406" max="6406" width="8.33203125" style="133" customWidth="1"/>
    <col min="6407" max="6407" width="8.44140625" style="133" customWidth="1"/>
    <col min="6408" max="6408" width="7.88671875" style="133" customWidth="1"/>
    <col min="6409" max="6656" width="8.88671875" style="133"/>
    <col min="6657" max="6657" width="8.44140625" style="133" customWidth="1"/>
    <col min="6658" max="6658" width="8.33203125" style="133" customWidth="1"/>
    <col min="6659" max="6659" width="18.44140625" style="133" customWidth="1"/>
    <col min="6660" max="6660" width="8.88671875" style="133"/>
    <col min="6661" max="6661" width="8.21875" style="133" customWidth="1"/>
    <col min="6662" max="6662" width="8.33203125" style="133" customWidth="1"/>
    <col min="6663" max="6663" width="8.44140625" style="133" customWidth="1"/>
    <col min="6664" max="6664" width="7.88671875" style="133" customWidth="1"/>
    <col min="6665" max="6912" width="8.88671875" style="133"/>
    <col min="6913" max="6913" width="8.44140625" style="133" customWidth="1"/>
    <col min="6914" max="6914" width="8.33203125" style="133" customWidth="1"/>
    <col min="6915" max="6915" width="18.44140625" style="133" customWidth="1"/>
    <col min="6916" max="6916" width="8.88671875" style="133"/>
    <col min="6917" max="6917" width="8.21875" style="133" customWidth="1"/>
    <col min="6918" max="6918" width="8.33203125" style="133" customWidth="1"/>
    <col min="6919" max="6919" width="8.44140625" style="133" customWidth="1"/>
    <col min="6920" max="6920" width="7.88671875" style="133" customWidth="1"/>
    <col min="6921" max="7168" width="8.88671875" style="133"/>
    <col min="7169" max="7169" width="8.44140625" style="133" customWidth="1"/>
    <col min="7170" max="7170" width="8.33203125" style="133" customWidth="1"/>
    <col min="7171" max="7171" width="18.44140625" style="133" customWidth="1"/>
    <col min="7172" max="7172" width="8.88671875" style="133"/>
    <col min="7173" max="7173" width="8.21875" style="133" customWidth="1"/>
    <col min="7174" max="7174" width="8.33203125" style="133" customWidth="1"/>
    <col min="7175" max="7175" width="8.44140625" style="133" customWidth="1"/>
    <col min="7176" max="7176" width="7.88671875" style="133" customWidth="1"/>
    <col min="7177" max="7424" width="8.88671875" style="133"/>
    <col min="7425" max="7425" width="8.44140625" style="133" customWidth="1"/>
    <col min="7426" max="7426" width="8.33203125" style="133" customWidth="1"/>
    <col min="7427" max="7427" width="18.44140625" style="133" customWidth="1"/>
    <col min="7428" max="7428" width="8.88671875" style="133"/>
    <col min="7429" max="7429" width="8.21875" style="133" customWidth="1"/>
    <col min="7430" max="7430" width="8.33203125" style="133" customWidth="1"/>
    <col min="7431" max="7431" width="8.44140625" style="133" customWidth="1"/>
    <col min="7432" max="7432" width="7.88671875" style="133" customWidth="1"/>
    <col min="7433" max="7680" width="8.88671875" style="133"/>
    <col min="7681" max="7681" width="8.44140625" style="133" customWidth="1"/>
    <col min="7682" max="7682" width="8.33203125" style="133" customWidth="1"/>
    <col min="7683" max="7683" width="18.44140625" style="133" customWidth="1"/>
    <col min="7684" max="7684" width="8.88671875" style="133"/>
    <col min="7685" max="7685" width="8.21875" style="133" customWidth="1"/>
    <col min="7686" max="7686" width="8.33203125" style="133" customWidth="1"/>
    <col min="7687" max="7687" width="8.44140625" style="133" customWidth="1"/>
    <col min="7688" max="7688" width="7.88671875" style="133" customWidth="1"/>
    <col min="7689" max="7936" width="8.88671875" style="133"/>
    <col min="7937" max="7937" width="8.44140625" style="133" customWidth="1"/>
    <col min="7938" max="7938" width="8.33203125" style="133" customWidth="1"/>
    <col min="7939" max="7939" width="18.44140625" style="133" customWidth="1"/>
    <col min="7940" max="7940" width="8.88671875" style="133"/>
    <col min="7941" max="7941" width="8.21875" style="133" customWidth="1"/>
    <col min="7942" max="7942" width="8.33203125" style="133" customWidth="1"/>
    <col min="7943" max="7943" width="8.44140625" style="133" customWidth="1"/>
    <col min="7944" max="7944" width="7.88671875" style="133" customWidth="1"/>
    <col min="7945" max="8192" width="8.88671875" style="133"/>
    <col min="8193" max="8193" width="8.44140625" style="133" customWidth="1"/>
    <col min="8194" max="8194" width="8.33203125" style="133" customWidth="1"/>
    <col min="8195" max="8195" width="18.44140625" style="133" customWidth="1"/>
    <col min="8196" max="8196" width="8.88671875" style="133"/>
    <col min="8197" max="8197" width="8.21875" style="133" customWidth="1"/>
    <col min="8198" max="8198" width="8.33203125" style="133" customWidth="1"/>
    <col min="8199" max="8199" width="8.44140625" style="133" customWidth="1"/>
    <col min="8200" max="8200" width="7.88671875" style="133" customWidth="1"/>
    <col min="8201" max="8448" width="8.88671875" style="133"/>
    <col min="8449" max="8449" width="8.44140625" style="133" customWidth="1"/>
    <col min="8450" max="8450" width="8.33203125" style="133" customWidth="1"/>
    <col min="8451" max="8451" width="18.44140625" style="133" customWidth="1"/>
    <col min="8452" max="8452" width="8.88671875" style="133"/>
    <col min="8453" max="8453" width="8.21875" style="133" customWidth="1"/>
    <col min="8454" max="8454" width="8.33203125" style="133" customWidth="1"/>
    <col min="8455" max="8455" width="8.44140625" style="133" customWidth="1"/>
    <col min="8456" max="8456" width="7.88671875" style="133" customWidth="1"/>
    <col min="8457" max="8704" width="8.88671875" style="133"/>
    <col min="8705" max="8705" width="8.44140625" style="133" customWidth="1"/>
    <col min="8706" max="8706" width="8.33203125" style="133" customWidth="1"/>
    <col min="8707" max="8707" width="18.44140625" style="133" customWidth="1"/>
    <col min="8708" max="8708" width="8.88671875" style="133"/>
    <col min="8709" max="8709" width="8.21875" style="133" customWidth="1"/>
    <col min="8710" max="8710" width="8.33203125" style="133" customWidth="1"/>
    <col min="8711" max="8711" width="8.44140625" style="133" customWidth="1"/>
    <col min="8712" max="8712" width="7.88671875" style="133" customWidth="1"/>
    <col min="8713" max="8960" width="8.88671875" style="133"/>
    <col min="8961" max="8961" width="8.44140625" style="133" customWidth="1"/>
    <col min="8962" max="8962" width="8.33203125" style="133" customWidth="1"/>
    <col min="8963" max="8963" width="18.44140625" style="133" customWidth="1"/>
    <col min="8964" max="8964" width="8.88671875" style="133"/>
    <col min="8965" max="8965" width="8.21875" style="133" customWidth="1"/>
    <col min="8966" max="8966" width="8.33203125" style="133" customWidth="1"/>
    <col min="8967" max="8967" width="8.44140625" style="133" customWidth="1"/>
    <col min="8968" max="8968" width="7.88671875" style="133" customWidth="1"/>
    <col min="8969" max="9216" width="8.88671875" style="133"/>
    <col min="9217" max="9217" width="8.44140625" style="133" customWidth="1"/>
    <col min="9218" max="9218" width="8.33203125" style="133" customWidth="1"/>
    <col min="9219" max="9219" width="18.44140625" style="133" customWidth="1"/>
    <col min="9220" max="9220" width="8.88671875" style="133"/>
    <col min="9221" max="9221" width="8.21875" style="133" customWidth="1"/>
    <col min="9222" max="9222" width="8.33203125" style="133" customWidth="1"/>
    <col min="9223" max="9223" width="8.44140625" style="133" customWidth="1"/>
    <col min="9224" max="9224" width="7.88671875" style="133" customWidth="1"/>
    <col min="9225" max="9472" width="8.88671875" style="133"/>
    <col min="9473" max="9473" width="8.44140625" style="133" customWidth="1"/>
    <col min="9474" max="9474" width="8.33203125" style="133" customWidth="1"/>
    <col min="9475" max="9475" width="18.44140625" style="133" customWidth="1"/>
    <col min="9476" max="9476" width="8.88671875" style="133"/>
    <col min="9477" max="9477" width="8.21875" style="133" customWidth="1"/>
    <col min="9478" max="9478" width="8.33203125" style="133" customWidth="1"/>
    <col min="9479" max="9479" width="8.44140625" style="133" customWidth="1"/>
    <col min="9480" max="9480" width="7.88671875" style="133" customWidth="1"/>
    <col min="9481" max="9728" width="8.88671875" style="133"/>
    <col min="9729" max="9729" width="8.44140625" style="133" customWidth="1"/>
    <col min="9730" max="9730" width="8.33203125" style="133" customWidth="1"/>
    <col min="9731" max="9731" width="18.44140625" style="133" customWidth="1"/>
    <col min="9732" max="9732" width="8.88671875" style="133"/>
    <col min="9733" max="9733" width="8.21875" style="133" customWidth="1"/>
    <col min="9734" max="9734" width="8.33203125" style="133" customWidth="1"/>
    <col min="9735" max="9735" width="8.44140625" style="133" customWidth="1"/>
    <col min="9736" max="9736" width="7.88671875" style="133" customWidth="1"/>
    <col min="9737" max="9984" width="8.88671875" style="133"/>
    <col min="9985" max="9985" width="8.44140625" style="133" customWidth="1"/>
    <col min="9986" max="9986" width="8.33203125" style="133" customWidth="1"/>
    <col min="9987" max="9987" width="18.44140625" style="133" customWidth="1"/>
    <col min="9988" max="9988" width="8.88671875" style="133"/>
    <col min="9989" max="9989" width="8.21875" style="133" customWidth="1"/>
    <col min="9990" max="9990" width="8.33203125" style="133" customWidth="1"/>
    <col min="9991" max="9991" width="8.44140625" style="133" customWidth="1"/>
    <col min="9992" max="9992" width="7.88671875" style="133" customWidth="1"/>
    <col min="9993" max="10240" width="8.88671875" style="133"/>
    <col min="10241" max="10241" width="8.44140625" style="133" customWidth="1"/>
    <col min="10242" max="10242" width="8.33203125" style="133" customWidth="1"/>
    <col min="10243" max="10243" width="18.44140625" style="133" customWidth="1"/>
    <col min="10244" max="10244" width="8.88671875" style="133"/>
    <col min="10245" max="10245" width="8.21875" style="133" customWidth="1"/>
    <col min="10246" max="10246" width="8.33203125" style="133" customWidth="1"/>
    <col min="10247" max="10247" width="8.44140625" style="133" customWidth="1"/>
    <col min="10248" max="10248" width="7.88671875" style="133" customWidth="1"/>
    <col min="10249" max="10496" width="8.88671875" style="133"/>
    <col min="10497" max="10497" width="8.44140625" style="133" customWidth="1"/>
    <col min="10498" max="10498" width="8.33203125" style="133" customWidth="1"/>
    <col min="10499" max="10499" width="18.44140625" style="133" customWidth="1"/>
    <col min="10500" max="10500" width="8.88671875" style="133"/>
    <col min="10501" max="10501" width="8.21875" style="133" customWidth="1"/>
    <col min="10502" max="10502" width="8.33203125" style="133" customWidth="1"/>
    <col min="10503" max="10503" width="8.44140625" style="133" customWidth="1"/>
    <col min="10504" max="10504" width="7.88671875" style="133" customWidth="1"/>
    <col min="10505" max="10752" width="8.88671875" style="133"/>
    <col min="10753" max="10753" width="8.44140625" style="133" customWidth="1"/>
    <col min="10754" max="10754" width="8.33203125" style="133" customWidth="1"/>
    <col min="10755" max="10755" width="18.44140625" style="133" customWidth="1"/>
    <col min="10756" max="10756" width="8.88671875" style="133"/>
    <col min="10757" max="10757" width="8.21875" style="133" customWidth="1"/>
    <col min="10758" max="10758" width="8.33203125" style="133" customWidth="1"/>
    <col min="10759" max="10759" width="8.44140625" style="133" customWidth="1"/>
    <col min="10760" max="10760" width="7.88671875" style="133" customWidth="1"/>
    <col min="10761" max="11008" width="8.88671875" style="133"/>
    <col min="11009" max="11009" width="8.44140625" style="133" customWidth="1"/>
    <col min="11010" max="11010" width="8.33203125" style="133" customWidth="1"/>
    <col min="11011" max="11011" width="18.44140625" style="133" customWidth="1"/>
    <col min="11012" max="11012" width="8.88671875" style="133"/>
    <col min="11013" max="11013" width="8.21875" style="133" customWidth="1"/>
    <col min="11014" max="11014" width="8.33203125" style="133" customWidth="1"/>
    <col min="11015" max="11015" width="8.44140625" style="133" customWidth="1"/>
    <col min="11016" max="11016" width="7.88671875" style="133" customWidth="1"/>
    <col min="11017" max="11264" width="8.88671875" style="133"/>
    <col min="11265" max="11265" width="8.44140625" style="133" customWidth="1"/>
    <col min="11266" max="11266" width="8.33203125" style="133" customWidth="1"/>
    <col min="11267" max="11267" width="18.44140625" style="133" customWidth="1"/>
    <col min="11268" max="11268" width="8.88671875" style="133"/>
    <col min="11269" max="11269" width="8.21875" style="133" customWidth="1"/>
    <col min="11270" max="11270" width="8.33203125" style="133" customWidth="1"/>
    <col min="11271" max="11271" width="8.44140625" style="133" customWidth="1"/>
    <col min="11272" max="11272" width="7.88671875" style="133" customWidth="1"/>
    <col min="11273" max="11520" width="8.88671875" style="133"/>
    <col min="11521" max="11521" width="8.44140625" style="133" customWidth="1"/>
    <col min="11522" max="11522" width="8.33203125" style="133" customWidth="1"/>
    <col min="11523" max="11523" width="18.44140625" style="133" customWidth="1"/>
    <col min="11524" max="11524" width="8.88671875" style="133"/>
    <col min="11525" max="11525" width="8.21875" style="133" customWidth="1"/>
    <col min="11526" max="11526" width="8.33203125" style="133" customWidth="1"/>
    <col min="11527" max="11527" width="8.44140625" style="133" customWidth="1"/>
    <col min="11528" max="11528" width="7.88671875" style="133" customWidth="1"/>
    <col min="11529" max="11776" width="8.88671875" style="133"/>
    <col min="11777" max="11777" width="8.44140625" style="133" customWidth="1"/>
    <col min="11778" max="11778" width="8.33203125" style="133" customWidth="1"/>
    <col min="11779" max="11779" width="18.44140625" style="133" customWidth="1"/>
    <col min="11780" max="11780" width="8.88671875" style="133"/>
    <col min="11781" max="11781" width="8.21875" style="133" customWidth="1"/>
    <col min="11782" max="11782" width="8.33203125" style="133" customWidth="1"/>
    <col min="11783" max="11783" width="8.44140625" style="133" customWidth="1"/>
    <col min="11784" max="11784" width="7.88671875" style="133" customWidth="1"/>
    <col min="11785" max="12032" width="8.88671875" style="133"/>
    <col min="12033" max="12033" width="8.44140625" style="133" customWidth="1"/>
    <col min="12034" max="12034" width="8.33203125" style="133" customWidth="1"/>
    <col min="12035" max="12035" width="18.44140625" style="133" customWidth="1"/>
    <col min="12036" max="12036" width="8.88671875" style="133"/>
    <col min="12037" max="12037" width="8.21875" style="133" customWidth="1"/>
    <col min="12038" max="12038" width="8.33203125" style="133" customWidth="1"/>
    <col min="12039" max="12039" width="8.44140625" style="133" customWidth="1"/>
    <col min="12040" max="12040" width="7.88671875" style="133" customWidth="1"/>
    <col min="12041" max="12288" width="8.88671875" style="133"/>
    <col min="12289" max="12289" width="8.44140625" style="133" customWidth="1"/>
    <col min="12290" max="12290" width="8.33203125" style="133" customWidth="1"/>
    <col min="12291" max="12291" width="18.44140625" style="133" customWidth="1"/>
    <col min="12292" max="12292" width="8.88671875" style="133"/>
    <col min="12293" max="12293" width="8.21875" style="133" customWidth="1"/>
    <col min="12294" max="12294" width="8.33203125" style="133" customWidth="1"/>
    <col min="12295" max="12295" width="8.44140625" style="133" customWidth="1"/>
    <col min="12296" max="12296" width="7.88671875" style="133" customWidth="1"/>
    <col min="12297" max="12544" width="8.88671875" style="133"/>
    <col min="12545" max="12545" width="8.44140625" style="133" customWidth="1"/>
    <col min="12546" max="12546" width="8.33203125" style="133" customWidth="1"/>
    <col min="12547" max="12547" width="18.44140625" style="133" customWidth="1"/>
    <col min="12548" max="12548" width="8.88671875" style="133"/>
    <col min="12549" max="12549" width="8.21875" style="133" customWidth="1"/>
    <col min="12550" max="12550" width="8.33203125" style="133" customWidth="1"/>
    <col min="12551" max="12551" width="8.44140625" style="133" customWidth="1"/>
    <col min="12552" max="12552" width="7.88671875" style="133" customWidth="1"/>
    <col min="12553" max="12800" width="8.88671875" style="133"/>
    <col min="12801" max="12801" width="8.44140625" style="133" customWidth="1"/>
    <col min="12802" max="12802" width="8.33203125" style="133" customWidth="1"/>
    <col min="12803" max="12803" width="18.44140625" style="133" customWidth="1"/>
    <col min="12804" max="12804" width="8.88671875" style="133"/>
    <col min="12805" max="12805" width="8.21875" style="133" customWidth="1"/>
    <col min="12806" max="12806" width="8.33203125" style="133" customWidth="1"/>
    <col min="12807" max="12807" width="8.44140625" style="133" customWidth="1"/>
    <col min="12808" max="12808" width="7.88671875" style="133" customWidth="1"/>
    <col min="12809" max="13056" width="8.88671875" style="133"/>
    <col min="13057" max="13057" width="8.44140625" style="133" customWidth="1"/>
    <col min="13058" max="13058" width="8.33203125" style="133" customWidth="1"/>
    <col min="13059" max="13059" width="18.44140625" style="133" customWidth="1"/>
    <col min="13060" max="13060" width="8.88671875" style="133"/>
    <col min="13061" max="13061" width="8.21875" style="133" customWidth="1"/>
    <col min="13062" max="13062" width="8.33203125" style="133" customWidth="1"/>
    <col min="13063" max="13063" width="8.44140625" style="133" customWidth="1"/>
    <col min="13064" max="13064" width="7.88671875" style="133" customWidth="1"/>
    <col min="13065" max="13312" width="8.88671875" style="133"/>
    <col min="13313" max="13313" width="8.44140625" style="133" customWidth="1"/>
    <col min="13314" max="13314" width="8.33203125" style="133" customWidth="1"/>
    <col min="13315" max="13315" width="18.44140625" style="133" customWidth="1"/>
    <col min="13316" max="13316" width="8.88671875" style="133"/>
    <col min="13317" max="13317" width="8.21875" style="133" customWidth="1"/>
    <col min="13318" max="13318" width="8.33203125" style="133" customWidth="1"/>
    <col min="13319" max="13319" width="8.44140625" style="133" customWidth="1"/>
    <col min="13320" max="13320" width="7.88671875" style="133" customWidth="1"/>
    <col min="13321" max="13568" width="8.88671875" style="133"/>
    <col min="13569" max="13569" width="8.44140625" style="133" customWidth="1"/>
    <col min="13570" max="13570" width="8.33203125" style="133" customWidth="1"/>
    <col min="13571" max="13571" width="18.44140625" style="133" customWidth="1"/>
    <col min="13572" max="13572" width="8.88671875" style="133"/>
    <col min="13573" max="13573" width="8.21875" style="133" customWidth="1"/>
    <col min="13574" max="13574" width="8.33203125" style="133" customWidth="1"/>
    <col min="13575" max="13575" width="8.44140625" style="133" customWidth="1"/>
    <col min="13576" max="13576" width="7.88671875" style="133" customWidth="1"/>
    <col min="13577" max="13824" width="8.88671875" style="133"/>
    <col min="13825" max="13825" width="8.44140625" style="133" customWidth="1"/>
    <col min="13826" max="13826" width="8.33203125" style="133" customWidth="1"/>
    <col min="13827" max="13827" width="18.44140625" style="133" customWidth="1"/>
    <col min="13828" max="13828" width="8.88671875" style="133"/>
    <col min="13829" max="13829" width="8.21875" style="133" customWidth="1"/>
    <col min="13830" max="13830" width="8.33203125" style="133" customWidth="1"/>
    <col min="13831" max="13831" width="8.44140625" style="133" customWidth="1"/>
    <col min="13832" max="13832" width="7.88671875" style="133" customWidth="1"/>
    <col min="13833" max="14080" width="8.88671875" style="133"/>
    <col min="14081" max="14081" width="8.44140625" style="133" customWidth="1"/>
    <col min="14082" max="14082" width="8.33203125" style="133" customWidth="1"/>
    <col min="14083" max="14083" width="18.44140625" style="133" customWidth="1"/>
    <col min="14084" max="14084" width="8.88671875" style="133"/>
    <col min="14085" max="14085" width="8.21875" style="133" customWidth="1"/>
    <col min="14086" max="14086" width="8.33203125" style="133" customWidth="1"/>
    <col min="14087" max="14087" width="8.44140625" style="133" customWidth="1"/>
    <col min="14088" max="14088" width="7.88671875" style="133" customWidth="1"/>
    <col min="14089" max="14336" width="8.88671875" style="133"/>
    <col min="14337" max="14337" width="8.44140625" style="133" customWidth="1"/>
    <col min="14338" max="14338" width="8.33203125" style="133" customWidth="1"/>
    <col min="14339" max="14339" width="18.44140625" style="133" customWidth="1"/>
    <col min="14340" max="14340" width="8.88671875" style="133"/>
    <col min="14341" max="14341" width="8.21875" style="133" customWidth="1"/>
    <col min="14342" max="14342" width="8.33203125" style="133" customWidth="1"/>
    <col min="14343" max="14343" width="8.44140625" style="133" customWidth="1"/>
    <col min="14344" max="14344" width="7.88671875" style="133" customWidth="1"/>
    <col min="14345" max="14592" width="8.88671875" style="133"/>
    <col min="14593" max="14593" width="8.44140625" style="133" customWidth="1"/>
    <col min="14594" max="14594" width="8.33203125" style="133" customWidth="1"/>
    <col min="14595" max="14595" width="18.44140625" style="133" customWidth="1"/>
    <col min="14596" max="14596" width="8.88671875" style="133"/>
    <col min="14597" max="14597" width="8.21875" style="133" customWidth="1"/>
    <col min="14598" max="14598" width="8.33203125" style="133" customWidth="1"/>
    <col min="14599" max="14599" width="8.44140625" style="133" customWidth="1"/>
    <col min="14600" max="14600" width="7.88671875" style="133" customWidth="1"/>
    <col min="14601" max="14848" width="8.88671875" style="133"/>
    <col min="14849" max="14849" width="8.44140625" style="133" customWidth="1"/>
    <col min="14850" max="14850" width="8.33203125" style="133" customWidth="1"/>
    <col min="14851" max="14851" width="18.44140625" style="133" customWidth="1"/>
    <col min="14852" max="14852" width="8.88671875" style="133"/>
    <col min="14853" max="14853" width="8.21875" style="133" customWidth="1"/>
    <col min="14854" max="14854" width="8.33203125" style="133" customWidth="1"/>
    <col min="14855" max="14855" width="8.44140625" style="133" customWidth="1"/>
    <col min="14856" max="14856" width="7.88671875" style="133" customWidth="1"/>
    <col min="14857" max="15104" width="8.88671875" style="133"/>
    <col min="15105" max="15105" width="8.44140625" style="133" customWidth="1"/>
    <col min="15106" max="15106" width="8.33203125" style="133" customWidth="1"/>
    <col min="15107" max="15107" width="18.44140625" style="133" customWidth="1"/>
    <col min="15108" max="15108" width="8.88671875" style="133"/>
    <col min="15109" max="15109" width="8.21875" style="133" customWidth="1"/>
    <col min="15110" max="15110" width="8.33203125" style="133" customWidth="1"/>
    <col min="15111" max="15111" width="8.44140625" style="133" customWidth="1"/>
    <col min="15112" max="15112" width="7.88671875" style="133" customWidth="1"/>
    <col min="15113" max="15360" width="8.88671875" style="133"/>
    <col min="15361" max="15361" width="8.44140625" style="133" customWidth="1"/>
    <col min="15362" max="15362" width="8.33203125" style="133" customWidth="1"/>
    <col min="15363" max="15363" width="18.44140625" style="133" customWidth="1"/>
    <col min="15364" max="15364" width="8.88671875" style="133"/>
    <col min="15365" max="15365" width="8.21875" style="133" customWidth="1"/>
    <col min="15366" max="15366" width="8.33203125" style="133" customWidth="1"/>
    <col min="15367" max="15367" width="8.44140625" style="133" customWidth="1"/>
    <col min="15368" max="15368" width="7.88671875" style="133" customWidth="1"/>
    <col min="15369" max="15616" width="8.88671875" style="133"/>
    <col min="15617" max="15617" width="8.44140625" style="133" customWidth="1"/>
    <col min="15618" max="15618" width="8.33203125" style="133" customWidth="1"/>
    <col min="15619" max="15619" width="18.44140625" style="133" customWidth="1"/>
    <col min="15620" max="15620" width="8.88671875" style="133"/>
    <col min="15621" max="15621" width="8.21875" style="133" customWidth="1"/>
    <col min="15622" max="15622" width="8.33203125" style="133" customWidth="1"/>
    <col min="15623" max="15623" width="8.44140625" style="133" customWidth="1"/>
    <col min="15624" max="15624" width="7.88671875" style="133" customWidth="1"/>
    <col min="15625" max="15872" width="8.88671875" style="133"/>
    <col min="15873" max="15873" width="8.44140625" style="133" customWidth="1"/>
    <col min="15874" max="15874" width="8.33203125" style="133" customWidth="1"/>
    <col min="15875" max="15875" width="18.44140625" style="133" customWidth="1"/>
    <col min="15876" max="15876" width="8.88671875" style="133"/>
    <col min="15877" max="15877" width="8.21875" style="133" customWidth="1"/>
    <col min="15878" max="15878" width="8.33203125" style="133" customWidth="1"/>
    <col min="15879" max="15879" width="8.44140625" style="133" customWidth="1"/>
    <col min="15880" max="15880" width="7.88671875" style="133" customWidth="1"/>
    <col min="15881" max="16128" width="8.88671875" style="133"/>
    <col min="16129" max="16129" width="8.44140625" style="133" customWidth="1"/>
    <col min="16130" max="16130" width="8.33203125" style="133" customWidth="1"/>
    <col min="16131" max="16131" width="18.44140625" style="133" customWidth="1"/>
    <col min="16132" max="16132" width="8.88671875" style="133"/>
    <col min="16133" max="16133" width="8.21875" style="133" customWidth="1"/>
    <col min="16134" max="16134" width="8.33203125" style="133" customWidth="1"/>
    <col min="16135" max="16135" width="8.44140625" style="133" customWidth="1"/>
    <col min="16136" max="16136" width="7.88671875" style="133" customWidth="1"/>
    <col min="16137" max="16384" width="8.88671875" style="133"/>
  </cols>
  <sheetData>
    <row r="1" spans="1:10" ht="15.75" x14ac:dyDescent="0.25">
      <c r="A1" s="26" t="s">
        <v>832</v>
      </c>
    </row>
    <row r="2" spans="1:10" ht="15.75" x14ac:dyDescent="0.25">
      <c r="B2" s="252"/>
      <c r="E2" s="575" t="s">
        <v>737</v>
      </c>
      <c r="F2" s="575"/>
      <c r="G2" s="575"/>
      <c r="H2" s="575"/>
      <c r="I2" s="575"/>
      <c r="J2" s="575"/>
    </row>
    <row r="3" spans="1:10" ht="38.25" x14ac:dyDescent="0.2">
      <c r="A3" s="67" t="s">
        <v>738</v>
      </c>
      <c r="B3" s="67" t="s">
        <v>760</v>
      </c>
      <c r="C3" s="67" t="s">
        <v>2</v>
      </c>
      <c r="D3" s="67" t="s">
        <v>3</v>
      </c>
      <c r="E3" s="259" t="s">
        <v>435</v>
      </c>
      <c r="F3" s="259" t="s">
        <v>436</v>
      </c>
      <c r="G3" s="259" t="s">
        <v>437</v>
      </c>
      <c r="H3" s="259" t="s">
        <v>438</v>
      </c>
      <c r="I3" s="259" t="s">
        <v>439</v>
      </c>
      <c r="J3" s="259" t="s">
        <v>440</v>
      </c>
    </row>
    <row r="4" spans="1:10" s="134" customFormat="1" ht="12.75" customHeight="1" x14ac:dyDescent="0.2">
      <c r="A4" s="1" t="s">
        <v>4</v>
      </c>
      <c r="B4" s="3" t="s">
        <v>5</v>
      </c>
      <c r="C4" s="18" t="s">
        <v>6</v>
      </c>
      <c r="D4" s="260">
        <f>J4</f>
        <v>0.32</v>
      </c>
      <c r="E4" s="261">
        <v>0.26</v>
      </c>
      <c r="F4" s="261">
        <v>0.26</v>
      </c>
      <c r="G4" s="261">
        <v>0.31</v>
      </c>
      <c r="H4" s="261">
        <v>0.33</v>
      </c>
      <c r="I4" s="261">
        <v>0.34</v>
      </c>
      <c r="J4" s="261">
        <v>0.32</v>
      </c>
    </row>
    <row r="5" spans="1:10" s="134" customFormat="1" ht="12.75" customHeight="1" x14ac:dyDescent="0.2">
      <c r="A5" s="1" t="s">
        <v>7</v>
      </c>
      <c r="B5" s="3" t="s">
        <v>8</v>
      </c>
      <c r="C5" s="4" t="s">
        <v>9</v>
      </c>
      <c r="D5" s="260">
        <f t="shared" ref="D5:D68" si="0">J5</f>
        <v>0.31</v>
      </c>
      <c r="E5" s="261">
        <v>0.25</v>
      </c>
      <c r="F5" s="261">
        <v>0.28000000000000003</v>
      </c>
      <c r="G5" s="261">
        <v>0.28999999999999998</v>
      </c>
      <c r="H5" s="261">
        <v>0.28999999999999998</v>
      </c>
      <c r="I5" s="261">
        <v>0.32</v>
      </c>
      <c r="J5" s="261">
        <v>0.31</v>
      </c>
    </row>
    <row r="6" spans="1:10" s="134" customFormat="1" ht="12.75" customHeight="1" x14ac:dyDescent="0.2">
      <c r="A6" s="1" t="s">
        <v>10</v>
      </c>
      <c r="B6" s="3" t="s">
        <v>11</v>
      </c>
      <c r="C6" s="4" t="s">
        <v>12</v>
      </c>
      <c r="D6" s="260">
        <f t="shared" si="0"/>
        <v>0.36</v>
      </c>
      <c r="E6" s="261">
        <v>0.3</v>
      </c>
      <c r="F6" s="261">
        <v>0.32</v>
      </c>
      <c r="G6" s="261">
        <v>0.32</v>
      </c>
      <c r="H6" s="261">
        <v>0.34</v>
      </c>
      <c r="I6" s="261">
        <v>0.37</v>
      </c>
      <c r="J6" s="261">
        <v>0.36</v>
      </c>
    </row>
    <row r="7" spans="1:10" s="134" customFormat="1" ht="12.75" customHeight="1" x14ac:dyDescent="0.2">
      <c r="A7" s="1" t="s">
        <v>13</v>
      </c>
      <c r="B7" s="3" t="s">
        <v>14</v>
      </c>
      <c r="C7" s="4" t="s">
        <v>15</v>
      </c>
      <c r="D7" s="260">
        <f t="shared" si="0"/>
        <v>0.4</v>
      </c>
      <c r="E7" s="261">
        <v>0.31</v>
      </c>
      <c r="F7" s="261">
        <v>0.3</v>
      </c>
      <c r="G7" s="261">
        <v>0.34</v>
      </c>
      <c r="H7" s="261">
        <v>0.33</v>
      </c>
      <c r="I7" s="261">
        <v>0.36</v>
      </c>
      <c r="J7" s="261">
        <v>0.4</v>
      </c>
    </row>
    <row r="8" spans="1:10" s="134" customFormat="1" ht="12.75" customHeight="1" x14ac:dyDescent="0.2">
      <c r="A8" s="1" t="s">
        <v>16</v>
      </c>
      <c r="B8" s="3" t="s">
        <v>17</v>
      </c>
      <c r="C8" s="4" t="s">
        <v>18</v>
      </c>
      <c r="D8" s="260">
        <f t="shared" si="0"/>
        <v>0.35</v>
      </c>
      <c r="E8" s="261">
        <v>0.28999999999999998</v>
      </c>
      <c r="F8" s="261">
        <v>0.26</v>
      </c>
      <c r="G8" s="261">
        <v>0.34</v>
      </c>
      <c r="H8" s="261">
        <v>0.34</v>
      </c>
      <c r="I8" s="261">
        <v>0.36</v>
      </c>
      <c r="J8" s="261">
        <v>0.35</v>
      </c>
    </row>
    <row r="9" spans="1:10" s="134" customFormat="1" ht="12.75" customHeight="1" x14ac:dyDescent="0.2">
      <c r="A9" s="1" t="s">
        <v>19</v>
      </c>
      <c r="B9" s="3" t="s">
        <v>20</v>
      </c>
      <c r="C9" s="4" t="s">
        <v>21</v>
      </c>
      <c r="D9" s="260">
        <f t="shared" si="0"/>
        <v>0.33</v>
      </c>
      <c r="E9" s="261">
        <v>0.24</v>
      </c>
      <c r="F9" s="261">
        <v>0.23</v>
      </c>
      <c r="G9" s="261">
        <v>0.24</v>
      </c>
      <c r="H9" s="261">
        <v>0.23</v>
      </c>
      <c r="I9" s="261">
        <v>0.28000000000000003</v>
      </c>
      <c r="J9" s="261">
        <v>0.33</v>
      </c>
    </row>
    <row r="10" spans="1:10" s="134" customFormat="1" ht="12.75" customHeight="1" x14ac:dyDescent="0.2">
      <c r="A10" s="1" t="s">
        <v>22</v>
      </c>
      <c r="B10" s="3" t="s">
        <v>23</v>
      </c>
      <c r="C10" s="4" t="s">
        <v>24</v>
      </c>
      <c r="D10" s="260">
        <f t="shared" si="0"/>
        <v>0.39</v>
      </c>
      <c r="E10" s="261">
        <v>0.3</v>
      </c>
      <c r="F10" s="261">
        <v>0.34</v>
      </c>
      <c r="G10" s="261">
        <v>0.37</v>
      </c>
      <c r="H10" s="261">
        <v>0.37</v>
      </c>
      <c r="I10" s="261">
        <v>0.39</v>
      </c>
      <c r="J10" s="261">
        <v>0.39</v>
      </c>
    </row>
    <row r="11" spans="1:10" s="134" customFormat="1" ht="12.75" customHeight="1" x14ac:dyDescent="0.2">
      <c r="A11" s="1" t="s">
        <v>25</v>
      </c>
      <c r="B11" s="3" t="s">
        <v>26</v>
      </c>
      <c r="C11" s="4" t="s">
        <v>27</v>
      </c>
      <c r="D11" s="260">
        <f t="shared" si="0"/>
        <v>0.39</v>
      </c>
      <c r="E11" s="261">
        <v>0.28000000000000003</v>
      </c>
      <c r="F11" s="261">
        <v>0.28000000000000003</v>
      </c>
      <c r="G11" s="261">
        <v>0.31</v>
      </c>
      <c r="H11" s="261">
        <v>0.35</v>
      </c>
      <c r="I11" s="261">
        <v>0.39</v>
      </c>
      <c r="J11" s="261">
        <v>0.39</v>
      </c>
    </row>
    <row r="12" spans="1:10" s="134" customFormat="1" ht="12.75" customHeight="1" x14ac:dyDescent="0.2">
      <c r="A12" s="1" t="s">
        <v>28</v>
      </c>
      <c r="B12" s="3" t="s">
        <v>29</v>
      </c>
      <c r="C12" s="4" t="s">
        <v>30</v>
      </c>
      <c r="D12" s="260">
        <f t="shared" si="0"/>
        <v>0.28999999999999998</v>
      </c>
      <c r="E12" s="261">
        <v>0.19</v>
      </c>
      <c r="F12" s="261">
        <v>0.22</v>
      </c>
      <c r="G12" s="261">
        <v>0.21</v>
      </c>
      <c r="H12" s="261">
        <v>0.27</v>
      </c>
      <c r="I12" s="261">
        <v>0.28000000000000003</v>
      </c>
      <c r="J12" s="261">
        <v>0.28999999999999998</v>
      </c>
    </row>
    <row r="13" spans="1:10" s="134" customFormat="1" ht="12.75" customHeight="1" x14ac:dyDescent="0.2">
      <c r="A13" s="1" t="s">
        <v>31</v>
      </c>
      <c r="B13" s="3" t="s">
        <v>32</v>
      </c>
      <c r="C13" s="4" t="s">
        <v>33</v>
      </c>
      <c r="D13" s="260">
        <f t="shared" si="0"/>
        <v>0.21</v>
      </c>
      <c r="E13" s="261">
        <v>0.15</v>
      </c>
      <c r="F13" s="261">
        <v>0.17</v>
      </c>
      <c r="G13" s="261">
        <v>0.18</v>
      </c>
      <c r="H13" s="261">
        <v>0.17</v>
      </c>
      <c r="I13" s="261">
        <v>0.21</v>
      </c>
      <c r="J13" s="261">
        <v>0.21</v>
      </c>
    </row>
    <row r="14" spans="1:10" s="134" customFormat="1" ht="12.75" customHeight="1" x14ac:dyDescent="0.2">
      <c r="A14" s="1" t="s">
        <v>34</v>
      </c>
      <c r="B14" s="3" t="s">
        <v>35</v>
      </c>
      <c r="C14" s="4" t="s">
        <v>36</v>
      </c>
      <c r="D14" s="260">
        <f t="shared" si="0"/>
        <v>0.38</v>
      </c>
      <c r="E14" s="261">
        <v>0.33</v>
      </c>
      <c r="F14" s="261">
        <v>0.35</v>
      </c>
      <c r="G14" s="261">
        <v>0.36</v>
      </c>
      <c r="H14" s="261">
        <v>0.37</v>
      </c>
      <c r="I14" s="261">
        <v>0.4</v>
      </c>
      <c r="J14" s="261">
        <v>0.38</v>
      </c>
    </row>
    <row r="15" spans="1:10" s="134" customFormat="1" ht="12.75" customHeight="1" x14ac:dyDescent="0.2">
      <c r="A15" s="1" t="s">
        <v>37</v>
      </c>
      <c r="B15" s="3" t="s">
        <v>38</v>
      </c>
      <c r="C15" s="4" t="s">
        <v>39</v>
      </c>
      <c r="D15" s="260">
        <f t="shared" si="0"/>
        <v>0.24</v>
      </c>
      <c r="E15" s="261">
        <v>0.2</v>
      </c>
      <c r="F15" s="261">
        <v>0.2</v>
      </c>
      <c r="G15" s="261">
        <v>0.21</v>
      </c>
      <c r="H15" s="261">
        <v>0.23</v>
      </c>
      <c r="I15" s="261">
        <v>0.27</v>
      </c>
      <c r="J15" s="261">
        <v>0.24</v>
      </c>
    </row>
    <row r="16" spans="1:10" s="134" customFormat="1" ht="12.75" customHeight="1" x14ac:dyDescent="0.2">
      <c r="A16" s="1" t="s">
        <v>40</v>
      </c>
      <c r="B16" s="3" t="s">
        <v>41</v>
      </c>
      <c r="C16" s="4" t="s">
        <v>42</v>
      </c>
      <c r="D16" s="260">
        <f t="shared" si="0"/>
        <v>0.28000000000000003</v>
      </c>
      <c r="E16" s="261">
        <v>0.25</v>
      </c>
      <c r="F16" s="261">
        <v>0.28999999999999998</v>
      </c>
      <c r="G16" s="261">
        <v>0.28000000000000003</v>
      </c>
      <c r="H16" s="261">
        <v>0.28999999999999998</v>
      </c>
      <c r="I16" s="261">
        <v>0.31</v>
      </c>
      <c r="J16" s="261">
        <v>0.28000000000000003</v>
      </c>
    </row>
    <row r="17" spans="1:10" s="134" customFormat="1" ht="12.75" customHeight="1" x14ac:dyDescent="0.2">
      <c r="A17" s="1" t="s">
        <v>43</v>
      </c>
      <c r="B17" s="3" t="s">
        <v>44</v>
      </c>
      <c r="C17" s="4" t="s">
        <v>45</v>
      </c>
      <c r="D17" s="260">
        <f t="shared" si="0"/>
        <v>0.4</v>
      </c>
      <c r="E17" s="261">
        <v>0.33</v>
      </c>
      <c r="F17" s="261">
        <v>0.32</v>
      </c>
      <c r="G17" s="261">
        <v>0.34</v>
      </c>
      <c r="H17" s="261">
        <v>0.35</v>
      </c>
      <c r="I17" s="261">
        <v>0.4</v>
      </c>
      <c r="J17" s="261">
        <v>0.4</v>
      </c>
    </row>
    <row r="18" spans="1:10" s="134" customFormat="1" ht="12.75" customHeight="1" x14ac:dyDescent="0.2">
      <c r="A18" s="1" t="s">
        <v>46</v>
      </c>
      <c r="B18" s="3" t="s">
        <v>47</v>
      </c>
      <c r="C18" s="4" t="s">
        <v>48</v>
      </c>
      <c r="D18" s="260">
        <f t="shared" si="0"/>
        <v>0.33</v>
      </c>
      <c r="E18" s="261">
        <v>0.31</v>
      </c>
      <c r="F18" s="261">
        <v>0.28999999999999998</v>
      </c>
      <c r="G18" s="261">
        <v>0.32</v>
      </c>
      <c r="H18" s="261">
        <v>0.31</v>
      </c>
      <c r="I18" s="261">
        <v>0.3</v>
      </c>
      <c r="J18" s="261">
        <v>0.33</v>
      </c>
    </row>
    <row r="19" spans="1:10" s="134" customFormat="1" ht="12.75" customHeight="1" x14ac:dyDescent="0.2">
      <c r="A19" s="1" t="s">
        <v>49</v>
      </c>
      <c r="B19" s="3" t="s">
        <v>50</v>
      </c>
      <c r="C19" s="4" t="s">
        <v>51</v>
      </c>
      <c r="D19" s="260">
        <f t="shared" si="0"/>
        <v>0.38</v>
      </c>
      <c r="E19" s="261">
        <v>0.35</v>
      </c>
      <c r="F19" s="261">
        <v>0.33</v>
      </c>
      <c r="G19" s="261">
        <v>0.36</v>
      </c>
      <c r="H19" s="261">
        <v>0.36</v>
      </c>
      <c r="I19" s="261">
        <v>0.36</v>
      </c>
      <c r="J19" s="261">
        <v>0.38</v>
      </c>
    </row>
    <row r="20" spans="1:10" s="134" customFormat="1" ht="12.75" customHeight="1" x14ac:dyDescent="0.2">
      <c r="A20" s="1" t="s">
        <v>52</v>
      </c>
      <c r="B20" s="3" t="s">
        <v>53</v>
      </c>
      <c r="C20" s="4" t="s">
        <v>54</v>
      </c>
      <c r="D20" s="260">
        <f t="shared" si="0"/>
        <v>0.42</v>
      </c>
      <c r="E20" s="261">
        <v>0.31</v>
      </c>
      <c r="F20" s="261">
        <v>0.3</v>
      </c>
      <c r="G20" s="261">
        <v>0.38</v>
      </c>
      <c r="H20" s="261">
        <v>0.35</v>
      </c>
      <c r="I20" s="261">
        <v>0.39</v>
      </c>
      <c r="J20" s="261">
        <v>0.42</v>
      </c>
    </row>
    <row r="21" spans="1:10" s="134" customFormat="1" ht="12.75" customHeight="1" x14ac:dyDescent="0.2">
      <c r="A21" s="1" t="s">
        <v>55</v>
      </c>
      <c r="B21" s="3" t="s">
        <v>56</v>
      </c>
      <c r="C21" s="4" t="s">
        <v>57</v>
      </c>
      <c r="D21" s="260">
        <f t="shared" si="0"/>
        <v>0.25</v>
      </c>
      <c r="E21" s="261">
        <v>0.18</v>
      </c>
      <c r="F21" s="261">
        <v>0.18</v>
      </c>
      <c r="G21" s="261">
        <v>0.21</v>
      </c>
      <c r="H21" s="261">
        <v>0.22</v>
      </c>
      <c r="I21" s="261">
        <v>0.24</v>
      </c>
      <c r="J21" s="261">
        <v>0.25</v>
      </c>
    </row>
    <row r="22" spans="1:10" s="134" customFormat="1" ht="12.75" customHeight="1" x14ac:dyDescent="0.2">
      <c r="A22" s="1" t="s">
        <v>447</v>
      </c>
      <c r="B22" s="3" t="s">
        <v>448</v>
      </c>
      <c r="C22" s="4" t="s">
        <v>449</v>
      </c>
      <c r="D22" s="260">
        <f t="shared" si="0"/>
        <v>0.36</v>
      </c>
      <c r="E22" s="261">
        <v>0.31</v>
      </c>
      <c r="F22" s="261">
        <v>0.31</v>
      </c>
      <c r="G22" s="261">
        <v>0.32</v>
      </c>
      <c r="H22" s="261">
        <v>0.33</v>
      </c>
      <c r="I22" s="261">
        <v>0.34</v>
      </c>
      <c r="J22" s="261">
        <v>0.36</v>
      </c>
    </row>
    <row r="23" spans="1:10" s="134" customFormat="1" ht="12.75" customHeight="1" x14ac:dyDescent="0.2">
      <c r="A23" s="1" t="s">
        <v>58</v>
      </c>
      <c r="B23" s="3" t="s">
        <v>59</v>
      </c>
      <c r="C23" s="4" t="s">
        <v>60</v>
      </c>
      <c r="D23" s="260">
        <f t="shared" si="0"/>
        <v>0.33</v>
      </c>
      <c r="E23" s="261">
        <v>0.28000000000000003</v>
      </c>
      <c r="F23" s="261">
        <v>0.27</v>
      </c>
      <c r="G23" s="261">
        <v>0.28999999999999998</v>
      </c>
      <c r="H23" s="261">
        <v>0.31</v>
      </c>
      <c r="I23" s="261">
        <v>0.33</v>
      </c>
      <c r="J23" s="261">
        <v>0.33</v>
      </c>
    </row>
    <row r="24" spans="1:10" s="134" customFormat="1" ht="12.75" customHeight="1" x14ac:dyDescent="0.2">
      <c r="A24" s="1" t="s">
        <v>61</v>
      </c>
      <c r="B24" s="3" t="s">
        <v>62</v>
      </c>
      <c r="C24" s="4" t="s">
        <v>63</v>
      </c>
      <c r="D24" s="260">
        <f t="shared" si="0"/>
        <v>0.27</v>
      </c>
      <c r="E24" s="261">
        <v>0.21</v>
      </c>
      <c r="F24" s="261">
        <v>0.23</v>
      </c>
      <c r="G24" s="261">
        <v>0.24</v>
      </c>
      <c r="H24" s="261">
        <v>0.23</v>
      </c>
      <c r="I24" s="261">
        <v>0.26</v>
      </c>
      <c r="J24" s="261">
        <v>0.27</v>
      </c>
    </row>
    <row r="25" spans="1:10" s="134" customFormat="1" ht="12.75" customHeight="1" x14ac:dyDescent="0.2">
      <c r="A25" s="1" t="s">
        <v>64</v>
      </c>
      <c r="B25" s="3" t="s">
        <v>65</v>
      </c>
      <c r="C25" s="4" t="s">
        <v>66</v>
      </c>
      <c r="D25" s="260">
        <f t="shared" si="0"/>
        <v>0.37</v>
      </c>
      <c r="E25" s="261">
        <v>0.32</v>
      </c>
      <c r="F25" s="261">
        <v>0.3</v>
      </c>
      <c r="G25" s="261">
        <v>0.32</v>
      </c>
      <c r="H25" s="261">
        <v>0.35</v>
      </c>
      <c r="I25" s="261">
        <v>0.34</v>
      </c>
      <c r="J25" s="261">
        <v>0.37</v>
      </c>
    </row>
    <row r="26" spans="1:10" s="134" customFormat="1" ht="12.75" customHeight="1" x14ac:dyDescent="0.2">
      <c r="A26" s="1" t="s">
        <v>67</v>
      </c>
      <c r="B26" s="3" t="s">
        <v>68</v>
      </c>
      <c r="C26" s="4" t="s">
        <v>69</v>
      </c>
      <c r="D26" s="260">
        <f t="shared" si="0"/>
        <v>0.22</v>
      </c>
      <c r="E26" s="261">
        <v>0.19</v>
      </c>
      <c r="F26" s="261">
        <v>0.17</v>
      </c>
      <c r="G26" s="261">
        <v>0.2</v>
      </c>
      <c r="H26" s="261">
        <v>0.19</v>
      </c>
      <c r="I26" s="261">
        <v>0.21</v>
      </c>
      <c r="J26" s="261">
        <v>0.22</v>
      </c>
    </row>
    <row r="27" spans="1:10" s="134" customFormat="1" ht="12.75" customHeight="1" x14ac:dyDescent="0.2">
      <c r="A27" s="1" t="s">
        <v>70</v>
      </c>
      <c r="B27" s="3" t="s">
        <v>71</v>
      </c>
      <c r="C27" s="4" t="s">
        <v>72</v>
      </c>
      <c r="D27" s="260">
        <f t="shared" si="0"/>
        <v>0.36</v>
      </c>
      <c r="E27" s="261">
        <v>0.32</v>
      </c>
      <c r="F27" s="261">
        <v>0.32</v>
      </c>
      <c r="G27" s="261">
        <v>0.34</v>
      </c>
      <c r="H27" s="261">
        <v>0.35</v>
      </c>
      <c r="I27" s="261">
        <v>0.36</v>
      </c>
      <c r="J27" s="261">
        <v>0.36</v>
      </c>
    </row>
    <row r="28" spans="1:10" s="134" customFormat="1" ht="12.75" customHeight="1" x14ac:dyDescent="0.2">
      <c r="A28" s="1" t="s">
        <v>73</v>
      </c>
      <c r="B28" s="3" t="s">
        <v>74</v>
      </c>
      <c r="C28" s="4" t="s">
        <v>75</v>
      </c>
      <c r="D28" s="260">
        <f t="shared" si="0"/>
        <v>0.31</v>
      </c>
      <c r="E28" s="261">
        <v>0.27</v>
      </c>
      <c r="F28" s="261">
        <v>0.25</v>
      </c>
      <c r="G28" s="261">
        <v>0.28999999999999998</v>
      </c>
      <c r="H28" s="261">
        <v>0.28000000000000003</v>
      </c>
      <c r="I28" s="261">
        <v>0.28999999999999998</v>
      </c>
      <c r="J28" s="261">
        <v>0.31</v>
      </c>
    </row>
    <row r="29" spans="1:10" s="134" customFormat="1" ht="12.75" customHeight="1" x14ac:dyDescent="0.2">
      <c r="A29" s="1" t="s">
        <v>76</v>
      </c>
      <c r="B29" s="3" t="s">
        <v>77</v>
      </c>
      <c r="C29" s="4" t="s">
        <v>78</v>
      </c>
      <c r="D29" s="260">
        <f t="shared" si="0"/>
        <v>0.31</v>
      </c>
      <c r="E29" s="261">
        <v>0.28000000000000003</v>
      </c>
      <c r="F29" s="261">
        <v>0.25</v>
      </c>
      <c r="G29" s="261">
        <v>0.28000000000000003</v>
      </c>
      <c r="H29" s="261">
        <v>0.3</v>
      </c>
      <c r="I29" s="261">
        <v>0.31</v>
      </c>
      <c r="J29" s="261">
        <v>0.31</v>
      </c>
    </row>
    <row r="30" spans="1:10" s="134" customFormat="1" ht="12.75" customHeight="1" x14ac:dyDescent="0.2">
      <c r="A30" s="1" t="s">
        <v>79</v>
      </c>
      <c r="B30" s="3" t="s">
        <v>80</v>
      </c>
      <c r="C30" s="4" t="s">
        <v>81</v>
      </c>
      <c r="D30" s="260">
        <f t="shared" si="0"/>
        <v>0.35</v>
      </c>
      <c r="E30" s="261">
        <v>0.32</v>
      </c>
      <c r="F30" s="261">
        <v>0.3</v>
      </c>
      <c r="G30" s="261">
        <v>0.34</v>
      </c>
      <c r="H30" s="261">
        <v>0.32</v>
      </c>
      <c r="I30" s="261">
        <v>0.35</v>
      </c>
      <c r="J30" s="261">
        <v>0.35</v>
      </c>
    </row>
    <row r="31" spans="1:10" s="134" customFormat="1" ht="12.75" customHeight="1" x14ac:dyDescent="0.2">
      <c r="A31" s="1" t="s">
        <v>82</v>
      </c>
      <c r="B31" s="3" t="s">
        <v>83</v>
      </c>
      <c r="C31" s="4" t="s">
        <v>84</v>
      </c>
      <c r="D31" s="260">
        <f t="shared" si="0"/>
        <v>0.34</v>
      </c>
      <c r="E31" s="261">
        <v>0.28999999999999998</v>
      </c>
      <c r="F31" s="261">
        <v>0.3</v>
      </c>
      <c r="G31" s="261">
        <v>0.3</v>
      </c>
      <c r="H31" s="261">
        <v>0.28999999999999998</v>
      </c>
      <c r="I31" s="261">
        <v>0.34</v>
      </c>
      <c r="J31" s="261">
        <v>0.34</v>
      </c>
    </row>
    <row r="32" spans="1:10" s="134" customFormat="1" ht="12.75" customHeight="1" x14ac:dyDescent="0.2">
      <c r="A32" s="1" t="s">
        <v>85</v>
      </c>
      <c r="B32" s="3" t="s">
        <v>86</v>
      </c>
      <c r="C32" s="4" t="s">
        <v>87</v>
      </c>
      <c r="D32" s="260">
        <f t="shared" si="0"/>
        <v>0.4</v>
      </c>
      <c r="E32" s="261">
        <v>0.34</v>
      </c>
      <c r="F32" s="261">
        <v>0.31</v>
      </c>
      <c r="G32" s="261">
        <v>0.35</v>
      </c>
      <c r="H32" s="261">
        <v>0.35</v>
      </c>
      <c r="I32" s="261">
        <v>0.38</v>
      </c>
      <c r="J32" s="261">
        <v>0.4</v>
      </c>
    </row>
    <row r="33" spans="1:10" s="134" customFormat="1" ht="12.75" customHeight="1" x14ac:dyDescent="0.2">
      <c r="A33" s="1" t="s">
        <v>88</v>
      </c>
      <c r="B33" s="3" t="s">
        <v>89</v>
      </c>
      <c r="C33" s="4" t="s">
        <v>90</v>
      </c>
      <c r="D33" s="260">
        <f t="shared" si="0"/>
        <v>0.25</v>
      </c>
      <c r="E33" s="261">
        <v>0.23</v>
      </c>
      <c r="F33" s="261">
        <v>0.21</v>
      </c>
      <c r="G33" s="261">
        <v>0.24</v>
      </c>
      <c r="H33" s="261">
        <v>0.23</v>
      </c>
      <c r="I33" s="261">
        <v>0.25</v>
      </c>
      <c r="J33" s="261">
        <v>0.25</v>
      </c>
    </row>
    <row r="34" spans="1:10" s="134" customFormat="1" ht="12.75" customHeight="1" x14ac:dyDescent="0.2">
      <c r="A34" s="1" t="s">
        <v>91</v>
      </c>
      <c r="B34" s="3" t="s">
        <v>92</v>
      </c>
      <c r="C34" s="4" t="s">
        <v>93</v>
      </c>
      <c r="D34" s="260">
        <f t="shared" si="0"/>
        <v>0.31</v>
      </c>
      <c r="E34" s="261">
        <v>0.27</v>
      </c>
      <c r="F34" s="261">
        <v>0.25</v>
      </c>
      <c r="G34" s="261">
        <v>0.28999999999999998</v>
      </c>
      <c r="H34" s="261">
        <v>0.3</v>
      </c>
      <c r="I34" s="261">
        <v>0.32</v>
      </c>
      <c r="J34" s="261">
        <v>0.31</v>
      </c>
    </row>
    <row r="35" spans="1:10" s="134" customFormat="1" ht="12.75" customHeight="1" x14ac:dyDescent="0.2">
      <c r="A35" s="1" t="s">
        <v>94</v>
      </c>
      <c r="B35" s="3" t="s">
        <v>95</v>
      </c>
      <c r="C35" s="4" t="s">
        <v>96</v>
      </c>
      <c r="D35" s="260">
        <f t="shared" si="0"/>
        <v>0.39</v>
      </c>
      <c r="E35" s="261">
        <v>0.28000000000000003</v>
      </c>
      <c r="F35" s="261">
        <v>0.32</v>
      </c>
      <c r="G35" s="261">
        <v>0.32</v>
      </c>
      <c r="H35" s="261">
        <v>0.36</v>
      </c>
      <c r="I35" s="261">
        <v>0.39</v>
      </c>
      <c r="J35" s="261">
        <v>0.39</v>
      </c>
    </row>
    <row r="36" spans="1:10" s="134" customFormat="1" ht="12.75" customHeight="1" x14ac:dyDescent="0.2">
      <c r="A36" s="1" t="s">
        <v>97</v>
      </c>
      <c r="B36" s="3" t="s">
        <v>98</v>
      </c>
      <c r="C36" s="4" t="s">
        <v>99</v>
      </c>
      <c r="D36" s="260">
        <f t="shared" si="0"/>
        <v>0.41</v>
      </c>
      <c r="E36" s="261">
        <v>0.35</v>
      </c>
      <c r="F36" s="261">
        <v>0.33</v>
      </c>
      <c r="G36" s="261">
        <v>0.37</v>
      </c>
      <c r="H36" s="261">
        <v>0.36</v>
      </c>
      <c r="I36" s="261">
        <v>0.4</v>
      </c>
      <c r="J36" s="261">
        <v>0.41</v>
      </c>
    </row>
    <row r="37" spans="1:10" s="134" customFormat="1" ht="12.75" customHeight="1" x14ac:dyDescent="0.2">
      <c r="A37" s="1" t="s">
        <v>100</v>
      </c>
      <c r="B37" s="3" t="s">
        <v>101</v>
      </c>
      <c r="C37" s="4" t="s">
        <v>102</v>
      </c>
      <c r="D37" s="260">
        <f t="shared" si="0"/>
        <v>0.26</v>
      </c>
      <c r="E37" s="261">
        <v>0.19</v>
      </c>
      <c r="F37" s="261">
        <v>0.19</v>
      </c>
      <c r="G37" s="261">
        <v>0.22</v>
      </c>
      <c r="H37" s="261">
        <v>0.24</v>
      </c>
      <c r="I37" s="261">
        <v>0.23</v>
      </c>
      <c r="J37" s="261">
        <v>0.26</v>
      </c>
    </row>
    <row r="38" spans="1:10" s="134" customFormat="1" ht="12.75" customHeight="1" x14ac:dyDescent="0.2">
      <c r="A38" s="1" t="s">
        <v>103</v>
      </c>
      <c r="B38" s="3" t="s">
        <v>104</v>
      </c>
      <c r="C38" s="4" t="s">
        <v>105</v>
      </c>
      <c r="D38" s="260">
        <f t="shared" si="0"/>
        <v>0.32</v>
      </c>
      <c r="E38" s="261">
        <v>0.28999999999999998</v>
      </c>
      <c r="F38" s="261">
        <v>0.27</v>
      </c>
      <c r="G38" s="261">
        <v>0.28999999999999998</v>
      </c>
      <c r="H38" s="261">
        <v>0.28999999999999998</v>
      </c>
      <c r="I38" s="261">
        <v>0.33</v>
      </c>
      <c r="J38" s="261">
        <v>0.32</v>
      </c>
    </row>
    <row r="39" spans="1:10" s="134" customFormat="1" ht="12.75" customHeight="1" x14ac:dyDescent="0.2">
      <c r="A39" s="1" t="s">
        <v>106</v>
      </c>
      <c r="B39" s="3" t="s">
        <v>107</v>
      </c>
      <c r="C39" s="4" t="s">
        <v>108</v>
      </c>
      <c r="D39" s="260">
        <f t="shared" si="0"/>
        <v>0.38</v>
      </c>
      <c r="E39" s="261">
        <v>0.28999999999999998</v>
      </c>
      <c r="F39" s="261">
        <v>0.28999999999999998</v>
      </c>
      <c r="G39" s="261">
        <v>0.3</v>
      </c>
      <c r="H39" s="261">
        <v>0.34</v>
      </c>
      <c r="I39" s="261">
        <v>0.35</v>
      </c>
      <c r="J39" s="261">
        <v>0.38</v>
      </c>
    </row>
    <row r="40" spans="1:10" s="134" customFormat="1" ht="12.75" customHeight="1" x14ac:dyDescent="0.2">
      <c r="A40" s="1" t="s">
        <v>109</v>
      </c>
      <c r="B40" s="3" t="s">
        <v>110</v>
      </c>
      <c r="C40" s="4" t="s">
        <v>111</v>
      </c>
      <c r="D40" s="260">
        <f t="shared" si="0"/>
        <v>0.38</v>
      </c>
      <c r="E40" s="261">
        <v>0.35</v>
      </c>
      <c r="F40" s="261">
        <v>0.33</v>
      </c>
      <c r="G40" s="261">
        <v>0.34</v>
      </c>
      <c r="H40" s="261">
        <v>0.38</v>
      </c>
      <c r="I40" s="261">
        <v>0.39</v>
      </c>
      <c r="J40" s="261">
        <v>0.38</v>
      </c>
    </row>
    <row r="41" spans="1:10" s="134" customFormat="1" ht="12.75" customHeight="1" x14ac:dyDescent="0.2">
      <c r="A41" s="1" t="s">
        <v>112</v>
      </c>
      <c r="B41" s="3" t="s">
        <v>113</v>
      </c>
      <c r="C41" s="4" t="s">
        <v>114</v>
      </c>
      <c r="D41" s="260">
        <f t="shared" si="0"/>
        <v>0.43</v>
      </c>
      <c r="E41" s="261">
        <v>0.3</v>
      </c>
      <c r="F41" s="261">
        <v>0.34</v>
      </c>
      <c r="G41" s="261">
        <v>0.35</v>
      </c>
      <c r="H41" s="261">
        <v>0.39</v>
      </c>
      <c r="I41" s="261">
        <v>0.37</v>
      </c>
      <c r="J41" s="261">
        <v>0.43</v>
      </c>
    </row>
    <row r="42" spans="1:10" s="134" customFormat="1" ht="12.75" customHeight="1" x14ac:dyDescent="0.2">
      <c r="A42" s="1" t="s">
        <v>115</v>
      </c>
      <c r="B42" s="3" t="s">
        <v>116</v>
      </c>
      <c r="C42" s="4" t="s">
        <v>117</v>
      </c>
      <c r="D42" s="260">
        <f t="shared" si="0"/>
        <v>0.52</v>
      </c>
      <c r="E42" s="261">
        <v>0.41</v>
      </c>
      <c r="F42" s="261">
        <v>0.41</v>
      </c>
      <c r="G42" s="261">
        <v>0.48</v>
      </c>
      <c r="H42" s="261">
        <v>0.52</v>
      </c>
      <c r="I42" s="261">
        <v>0.5</v>
      </c>
      <c r="J42" s="261">
        <v>0.52</v>
      </c>
    </row>
    <row r="43" spans="1:10" s="134" customFormat="1" ht="12.75" customHeight="1" x14ac:dyDescent="0.2">
      <c r="A43" s="1" t="s">
        <v>118</v>
      </c>
      <c r="B43" s="3" t="s">
        <v>119</v>
      </c>
      <c r="C43" s="4" t="s">
        <v>120</v>
      </c>
      <c r="D43" s="260">
        <f t="shared" si="0"/>
        <v>0.43</v>
      </c>
      <c r="E43" s="261">
        <v>0.41</v>
      </c>
      <c r="F43" s="261">
        <v>0.38</v>
      </c>
      <c r="G43" s="261">
        <v>0.4</v>
      </c>
      <c r="H43" s="261">
        <v>0.4</v>
      </c>
      <c r="I43" s="261">
        <v>0.42</v>
      </c>
      <c r="J43" s="261">
        <v>0.43</v>
      </c>
    </row>
    <row r="44" spans="1:10" s="134" customFormat="1" ht="12.75" customHeight="1" x14ac:dyDescent="0.2">
      <c r="A44" s="1" t="s">
        <v>121</v>
      </c>
      <c r="B44" s="3" t="s">
        <v>122</v>
      </c>
      <c r="C44" s="4" t="s">
        <v>123</v>
      </c>
      <c r="D44" s="260">
        <f t="shared" si="0"/>
        <v>0.44</v>
      </c>
      <c r="E44" s="261">
        <v>0.39</v>
      </c>
      <c r="F44" s="261">
        <v>0.4</v>
      </c>
      <c r="G44" s="261">
        <v>0.39</v>
      </c>
      <c r="H44" s="261">
        <v>0.42</v>
      </c>
      <c r="I44" s="261">
        <v>0.44</v>
      </c>
      <c r="J44" s="261">
        <v>0.44</v>
      </c>
    </row>
    <row r="45" spans="1:10" s="134" customFormat="1" ht="12.75" customHeight="1" x14ac:dyDescent="0.2">
      <c r="A45" s="1" t="s">
        <v>124</v>
      </c>
      <c r="B45" s="3" t="s">
        <v>125</v>
      </c>
      <c r="C45" s="4" t="s">
        <v>126</v>
      </c>
      <c r="D45" s="260">
        <f t="shared" si="0"/>
        <v>0.36</v>
      </c>
      <c r="E45" s="261">
        <v>0.28000000000000003</v>
      </c>
      <c r="F45" s="261">
        <v>0.28000000000000003</v>
      </c>
      <c r="G45" s="261">
        <v>0.3</v>
      </c>
      <c r="H45" s="261">
        <v>0.33</v>
      </c>
      <c r="I45" s="261">
        <v>0.33</v>
      </c>
      <c r="J45" s="261">
        <v>0.36</v>
      </c>
    </row>
    <row r="46" spans="1:10" s="134" customFormat="1" ht="12.75" customHeight="1" x14ac:dyDescent="0.2">
      <c r="A46" s="1" t="s">
        <v>127</v>
      </c>
      <c r="B46" s="3" t="s">
        <v>128</v>
      </c>
      <c r="C46" s="4" t="s">
        <v>129</v>
      </c>
      <c r="D46" s="260">
        <f t="shared" si="0"/>
        <v>0.32</v>
      </c>
      <c r="E46" s="261">
        <v>0.25</v>
      </c>
      <c r="F46" s="261">
        <v>0.24</v>
      </c>
      <c r="G46" s="261">
        <v>0.28000000000000003</v>
      </c>
      <c r="H46" s="261">
        <v>0.27</v>
      </c>
      <c r="I46" s="261">
        <v>0.3</v>
      </c>
      <c r="J46" s="261">
        <v>0.32</v>
      </c>
    </row>
    <row r="47" spans="1:10" s="134" customFormat="1" ht="12.75" customHeight="1" x14ac:dyDescent="0.2">
      <c r="A47" s="1" t="s">
        <v>130</v>
      </c>
      <c r="B47" s="3" t="s">
        <v>131</v>
      </c>
      <c r="C47" s="4" t="s">
        <v>132</v>
      </c>
      <c r="D47" s="260">
        <f t="shared" si="0"/>
        <v>0.23</v>
      </c>
      <c r="E47" s="261">
        <v>0.2</v>
      </c>
      <c r="F47" s="261">
        <v>0.2</v>
      </c>
      <c r="G47" s="261">
        <v>0.2</v>
      </c>
      <c r="H47" s="261">
        <v>0.2</v>
      </c>
      <c r="I47" s="261">
        <v>0.22</v>
      </c>
      <c r="J47" s="261">
        <v>0.23</v>
      </c>
    </row>
    <row r="48" spans="1:10" s="134" customFormat="1" ht="12.75" customHeight="1" x14ac:dyDescent="0.2">
      <c r="A48" s="1" t="s">
        <v>133</v>
      </c>
      <c r="B48" s="3" t="s">
        <v>134</v>
      </c>
      <c r="C48" s="4" t="s">
        <v>135</v>
      </c>
      <c r="D48" s="260">
        <f t="shared" si="0"/>
        <v>0.25</v>
      </c>
      <c r="E48" s="261">
        <v>0.24</v>
      </c>
      <c r="F48" s="261">
        <v>0.22</v>
      </c>
      <c r="G48" s="261">
        <v>0.22</v>
      </c>
      <c r="H48" s="261">
        <v>0.22</v>
      </c>
      <c r="I48" s="261">
        <v>0.24</v>
      </c>
      <c r="J48" s="261">
        <v>0.25</v>
      </c>
    </row>
    <row r="49" spans="1:10" s="134" customFormat="1" ht="12.75" customHeight="1" x14ac:dyDescent="0.2">
      <c r="A49" s="1" t="s">
        <v>136</v>
      </c>
      <c r="B49" s="3" t="s">
        <v>137</v>
      </c>
      <c r="C49" s="4" t="s">
        <v>138</v>
      </c>
      <c r="D49" s="260">
        <f t="shared" si="0"/>
        <v>0.26</v>
      </c>
      <c r="E49" s="261">
        <v>0.26</v>
      </c>
      <c r="F49" s="261">
        <v>0.23</v>
      </c>
      <c r="G49" s="261">
        <v>0.24</v>
      </c>
      <c r="H49" s="261">
        <v>0.28000000000000003</v>
      </c>
      <c r="I49" s="261">
        <v>0.28000000000000003</v>
      </c>
      <c r="J49" s="261">
        <v>0.26</v>
      </c>
    </row>
    <row r="50" spans="1:10" s="134" customFormat="1" ht="12.75" customHeight="1" x14ac:dyDescent="0.2">
      <c r="A50" s="1" t="s">
        <v>139</v>
      </c>
      <c r="B50" s="3" t="s">
        <v>140</v>
      </c>
      <c r="C50" s="4" t="s">
        <v>141</v>
      </c>
      <c r="D50" s="260">
        <f t="shared" si="0"/>
        <v>0.31</v>
      </c>
      <c r="E50" s="261">
        <v>0.25</v>
      </c>
      <c r="F50" s="261">
        <v>0.27</v>
      </c>
      <c r="G50" s="261">
        <v>0.27</v>
      </c>
      <c r="H50" s="261">
        <v>0.28000000000000003</v>
      </c>
      <c r="I50" s="261">
        <v>0.3</v>
      </c>
      <c r="J50" s="261">
        <v>0.31</v>
      </c>
    </row>
    <row r="51" spans="1:10" s="134" customFormat="1" ht="12.75" customHeight="1" x14ac:dyDescent="0.2">
      <c r="A51" s="1" t="s">
        <v>142</v>
      </c>
      <c r="B51" s="3" t="s">
        <v>143</v>
      </c>
      <c r="C51" s="4" t="s">
        <v>144</v>
      </c>
      <c r="D51" s="260">
        <f t="shared" si="0"/>
        <v>0.38</v>
      </c>
      <c r="E51" s="261">
        <v>0.33</v>
      </c>
      <c r="F51" s="261">
        <v>0.33</v>
      </c>
      <c r="G51" s="261">
        <v>0.32</v>
      </c>
      <c r="H51" s="261">
        <v>0.34</v>
      </c>
      <c r="I51" s="261">
        <v>0.35</v>
      </c>
      <c r="J51" s="261">
        <v>0.38</v>
      </c>
    </row>
    <row r="52" spans="1:10" s="134" customFormat="1" ht="12.75" customHeight="1" x14ac:dyDescent="0.2">
      <c r="A52" s="1" t="s">
        <v>145</v>
      </c>
      <c r="B52" s="3" t="s">
        <v>146</v>
      </c>
      <c r="C52" s="4" t="s">
        <v>147</v>
      </c>
      <c r="D52" s="260" t="str">
        <f t="shared" si="0"/>
        <v>-</v>
      </c>
      <c r="E52" s="261" t="s">
        <v>453</v>
      </c>
      <c r="F52" s="261" t="s">
        <v>453</v>
      </c>
      <c r="G52" s="261" t="s">
        <v>453</v>
      </c>
      <c r="H52" s="261" t="s">
        <v>453</v>
      </c>
      <c r="I52" s="261" t="s">
        <v>453</v>
      </c>
      <c r="J52" s="261" t="s">
        <v>453</v>
      </c>
    </row>
    <row r="53" spans="1:10" s="134" customFormat="1" ht="12.75" customHeight="1" x14ac:dyDescent="0.2">
      <c r="A53" s="1" t="s">
        <v>148</v>
      </c>
      <c r="B53" s="3" t="s">
        <v>149</v>
      </c>
      <c r="C53" s="4" t="s">
        <v>150</v>
      </c>
      <c r="D53" s="260" t="str">
        <f t="shared" si="0"/>
        <v>-</v>
      </c>
      <c r="E53" s="261" t="s">
        <v>453</v>
      </c>
      <c r="F53" s="261" t="s">
        <v>453</v>
      </c>
      <c r="G53" s="261" t="s">
        <v>453</v>
      </c>
      <c r="H53" s="261" t="s">
        <v>453</v>
      </c>
      <c r="I53" s="261" t="s">
        <v>453</v>
      </c>
      <c r="J53" s="261" t="s">
        <v>453</v>
      </c>
    </row>
    <row r="54" spans="1:10" s="134" customFormat="1" ht="12.75" customHeight="1" x14ac:dyDescent="0.2">
      <c r="A54" s="1" t="s">
        <v>151</v>
      </c>
      <c r="B54" s="3" t="s">
        <v>152</v>
      </c>
      <c r="C54" s="4" t="s">
        <v>153</v>
      </c>
      <c r="D54" s="260">
        <f t="shared" si="0"/>
        <v>0.36</v>
      </c>
      <c r="E54" s="261">
        <v>0.31</v>
      </c>
      <c r="F54" s="261">
        <v>0.31</v>
      </c>
      <c r="G54" s="261">
        <v>0.33</v>
      </c>
      <c r="H54" s="261">
        <v>0.34</v>
      </c>
      <c r="I54" s="261">
        <v>0.37</v>
      </c>
      <c r="J54" s="261">
        <v>0.36</v>
      </c>
    </row>
    <row r="55" spans="1:10" s="134" customFormat="1" ht="12.75" customHeight="1" x14ac:dyDescent="0.2">
      <c r="A55" s="1" t="s">
        <v>154</v>
      </c>
      <c r="B55" s="3" t="s">
        <v>155</v>
      </c>
      <c r="C55" s="4" t="s">
        <v>156</v>
      </c>
      <c r="D55" s="260">
        <f t="shared" si="0"/>
        <v>0.33</v>
      </c>
      <c r="E55" s="261">
        <v>0.27</v>
      </c>
      <c r="F55" s="261">
        <v>0.27</v>
      </c>
      <c r="G55" s="261">
        <v>0.28000000000000003</v>
      </c>
      <c r="H55" s="261">
        <v>0.31</v>
      </c>
      <c r="I55" s="261">
        <v>0.32</v>
      </c>
      <c r="J55" s="261">
        <v>0.33</v>
      </c>
    </row>
    <row r="56" spans="1:10" s="134" customFormat="1" ht="12.75" customHeight="1" x14ac:dyDescent="0.2">
      <c r="A56" s="1" t="s">
        <v>450</v>
      </c>
      <c r="B56" s="3" t="s">
        <v>451</v>
      </c>
      <c r="C56" s="4" t="s">
        <v>452</v>
      </c>
      <c r="D56" s="260" t="str">
        <f t="shared" si="0"/>
        <v>-</v>
      </c>
      <c r="E56" s="261" t="s">
        <v>453</v>
      </c>
      <c r="F56" s="261" t="s">
        <v>453</v>
      </c>
      <c r="G56" s="261" t="s">
        <v>453</v>
      </c>
      <c r="H56" s="261" t="s">
        <v>453</v>
      </c>
      <c r="I56" s="261" t="s">
        <v>453</v>
      </c>
      <c r="J56" s="261" t="s">
        <v>453</v>
      </c>
    </row>
    <row r="57" spans="1:10" s="134" customFormat="1" ht="12.75" customHeight="1" x14ac:dyDescent="0.2">
      <c r="A57" s="1" t="s">
        <v>157</v>
      </c>
      <c r="B57" s="3" t="s">
        <v>158</v>
      </c>
      <c r="C57" s="4" t="s">
        <v>159</v>
      </c>
      <c r="D57" s="260">
        <f t="shared" si="0"/>
        <v>0.37</v>
      </c>
      <c r="E57" s="261">
        <v>0.32</v>
      </c>
      <c r="F57" s="261">
        <v>0.32</v>
      </c>
      <c r="G57" s="261">
        <v>0.32</v>
      </c>
      <c r="H57" s="261">
        <v>0.34</v>
      </c>
      <c r="I57" s="261">
        <v>0.36</v>
      </c>
      <c r="J57" s="261">
        <v>0.37</v>
      </c>
    </row>
    <row r="58" spans="1:10" s="134" customFormat="1" ht="12.75" customHeight="1" x14ac:dyDescent="0.2">
      <c r="A58" s="1" t="s">
        <v>160</v>
      </c>
      <c r="B58" s="3" t="s">
        <v>161</v>
      </c>
      <c r="C58" s="4" t="s">
        <v>162</v>
      </c>
      <c r="D58" s="260" t="str">
        <f t="shared" si="0"/>
        <v>-</v>
      </c>
      <c r="E58" s="261" t="s">
        <v>453</v>
      </c>
      <c r="F58" s="261" t="s">
        <v>453</v>
      </c>
      <c r="G58" s="261" t="s">
        <v>453</v>
      </c>
      <c r="H58" s="261" t="s">
        <v>453</v>
      </c>
      <c r="I58" s="261" t="s">
        <v>453</v>
      </c>
      <c r="J58" s="261" t="s">
        <v>453</v>
      </c>
    </row>
    <row r="59" spans="1:10" s="134" customFormat="1" ht="12.75" customHeight="1" x14ac:dyDescent="0.2">
      <c r="A59" s="1" t="s">
        <v>163</v>
      </c>
      <c r="B59" s="3" t="s">
        <v>164</v>
      </c>
      <c r="C59" s="4" t="s">
        <v>165</v>
      </c>
      <c r="D59" s="260" t="str">
        <f t="shared" si="0"/>
        <v>-</v>
      </c>
      <c r="E59" s="261" t="s">
        <v>453</v>
      </c>
      <c r="F59" s="261" t="s">
        <v>453</v>
      </c>
      <c r="G59" s="261" t="s">
        <v>453</v>
      </c>
      <c r="H59" s="261" t="s">
        <v>453</v>
      </c>
      <c r="I59" s="261" t="s">
        <v>453</v>
      </c>
      <c r="J59" s="261" t="s">
        <v>453</v>
      </c>
    </row>
    <row r="60" spans="1:10" s="134" customFormat="1" ht="12.75" customHeight="1" x14ac:dyDescent="0.2">
      <c r="A60" s="1" t="s">
        <v>166</v>
      </c>
      <c r="B60" s="3" t="s">
        <v>167</v>
      </c>
      <c r="C60" s="4" t="s">
        <v>168</v>
      </c>
      <c r="D60" s="260">
        <f t="shared" si="0"/>
        <v>0.38</v>
      </c>
      <c r="E60" s="261">
        <v>0.3</v>
      </c>
      <c r="F60" s="261">
        <v>0.28000000000000003</v>
      </c>
      <c r="G60" s="261">
        <v>0.31</v>
      </c>
      <c r="H60" s="261">
        <v>0.33</v>
      </c>
      <c r="I60" s="261">
        <v>0.34</v>
      </c>
      <c r="J60" s="261">
        <v>0.38</v>
      </c>
    </row>
    <row r="61" spans="1:10" s="134" customFormat="1" ht="12.75" customHeight="1" x14ac:dyDescent="0.2">
      <c r="A61" s="1" t="s">
        <v>169</v>
      </c>
      <c r="B61" s="3" t="s">
        <v>170</v>
      </c>
      <c r="C61" s="4" t="s">
        <v>171</v>
      </c>
      <c r="D61" s="260">
        <f t="shared" si="0"/>
        <v>0.39</v>
      </c>
      <c r="E61" s="261">
        <v>0.31</v>
      </c>
      <c r="F61" s="261">
        <v>0.31</v>
      </c>
      <c r="G61" s="261">
        <v>0.35</v>
      </c>
      <c r="H61" s="261">
        <v>0.35</v>
      </c>
      <c r="I61" s="261">
        <v>0.38</v>
      </c>
      <c r="J61" s="261">
        <v>0.39</v>
      </c>
    </row>
    <row r="62" spans="1:10" s="134" customFormat="1" ht="12.75" customHeight="1" x14ac:dyDescent="0.2">
      <c r="A62" s="1" t="s">
        <v>172</v>
      </c>
      <c r="B62" s="3" t="s">
        <v>173</v>
      </c>
      <c r="C62" s="4" t="s">
        <v>174</v>
      </c>
      <c r="D62" s="260">
        <f t="shared" si="0"/>
        <v>0.33</v>
      </c>
      <c r="E62" s="261">
        <v>0.22</v>
      </c>
      <c r="F62" s="261">
        <v>0.23</v>
      </c>
      <c r="G62" s="261">
        <v>0.25</v>
      </c>
      <c r="H62" s="261">
        <v>0.28000000000000003</v>
      </c>
      <c r="I62" s="261">
        <v>0.28999999999999998</v>
      </c>
      <c r="J62" s="261">
        <v>0.33</v>
      </c>
    </row>
    <row r="63" spans="1:10" s="134" customFormat="1" ht="12.75" customHeight="1" x14ac:dyDescent="0.2">
      <c r="A63" s="1" t="s">
        <v>175</v>
      </c>
      <c r="B63" s="3" t="s">
        <v>176</v>
      </c>
      <c r="C63" s="4" t="s">
        <v>177</v>
      </c>
      <c r="D63" s="260">
        <f t="shared" si="0"/>
        <v>0.35</v>
      </c>
      <c r="E63" s="261">
        <v>0.27</v>
      </c>
      <c r="F63" s="261">
        <v>0.28999999999999998</v>
      </c>
      <c r="G63" s="261">
        <v>0.3</v>
      </c>
      <c r="H63" s="261">
        <v>0.31</v>
      </c>
      <c r="I63" s="261">
        <v>0.34</v>
      </c>
      <c r="J63" s="261">
        <v>0.35</v>
      </c>
    </row>
    <row r="64" spans="1:10" s="134" customFormat="1" ht="12.75" customHeight="1" x14ac:dyDescent="0.2">
      <c r="A64" s="1" t="s">
        <v>178</v>
      </c>
      <c r="B64" s="3" t="s">
        <v>179</v>
      </c>
      <c r="C64" s="4" t="s">
        <v>180</v>
      </c>
      <c r="D64" s="260">
        <f t="shared" si="0"/>
        <v>0.32</v>
      </c>
      <c r="E64" s="261">
        <v>0.24</v>
      </c>
      <c r="F64" s="261">
        <v>0.26</v>
      </c>
      <c r="G64" s="261">
        <v>0.27</v>
      </c>
      <c r="H64" s="261">
        <v>0.3</v>
      </c>
      <c r="I64" s="261">
        <v>0.3</v>
      </c>
      <c r="J64" s="261">
        <v>0.32</v>
      </c>
    </row>
    <row r="65" spans="1:10" s="134" customFormat="1" ht="12.75" customHeight="1" x14ac:dyDescent="0.2">
      <c r="A65" s="1" t="s">
        <v>181</v>
      </c>
      <c r="B65" s="3" t="s">
        <v>182</v>
      </c>
      <c r="C65" s="4" t="s">
        <v>183</v>
      </c>
      <c r="D65" s="260">
        <f t="shared" si="0"/>
        <v>0.28000000000000003</v>
      </c>
      <c r="E65" s="261">
        <v>0.2</v>
      </c>
      <c r="F65" s="261">
        <v>0.19</v>
      </c>
      <c r="G65" s="261">
        <v>0.21</v>
      </c>
      <c r="H65" s="261">
        <v>0.23</v>
      </c>
      <c r="I65" s="261">
        <v>0.28000000000000003</v>
      </c>
      <c r="J65" s="261">
        <v>0.28000000000000003</v>
      </c>
    </row>
    <row r="66" spans="1:10" s="134" customFormat="1" ht="12.75" customHeight="1" x14ac:dyDescent="0.2">
      <c r="A66" s="1" t="s">
        <v>184</v>
      </c>
      <c r="B66" s="3" t="s">
        <v>185</v>
      </c>
      <c r="C66" s="4" t="s">
        <v>186</v>
      </c>
      <c r="D66" s="260">
        <f t="shared" si="0"/>
        <v>0.37</v>
      </c>
      <c r="E66" s="261">
        <v>0.33</v>
      </c>
      <c r="F66" s="261">
        <v>0.31</v>
      </c>
      <c r="G66" s="261">
        <v>0.34</v>
      </c>
      <c r="H66" s="261">
        <v>0.34</v>
      </c>
      <c r="I66" s="261">
        <v>0.37</v>
      </c>
      <c r="J66" s="261">
        <v>0.37</v>
      </c>
    </row>
    <row r="67" spans="1:10" s="134" customFormat="1" ht="12.75" customHeight="1" x14ac:dyDescent="0.2">
      <c r="A67" s="1" t="s">
        <v>187</v>
      </c>
      <c r="B67" s="3" t="s">
        <v>188</v>
      </c>
      <c r="C67" s="4" t="s">
        <v>189</v>
      </c>
      <c r="D67" s="260">
        <f t="shared" si="0"/>
        <v>0.3</v>
      </c>
      <c r="E67" s="261">
        <v>0.22</v>
      </c>
      <c r="F67" s="261">
        <v>0.23</v>
      </c>
      <c r="G67" s="261">
        <v>0.25</v>
      </c>
      <c r="H67" s="261">
        <v>0.27</v>
      </c>
      <c r="I67" s="261">
        <v>0.28999999999999998</v>
      </c>
      <c r="J67" s="261">
        <v>0.3</v>
      </c>
    </row>
    <row r="68" spans="1:10" s="134" customFormat="1" ht="12.75" customHeight="1" x14ac:dyDescent="0.2">
      <c r="A68" s="1" t="s">
        <v>190</v>
      </c>
      <c r="B68" s="3" t="s">
        <v>191</v>
      </c>
      <c r="C68" s="4" t="s">
        <v>192</v>
      </c>
      <c r="D68" s="260">
        <f t="shared" si="0"/>
        <v>0.5</v>
      </c>
      <c r="E68" s="261">
        <v>0.41</v>
      </c>
      <c r="F68" s="261">
        <v>0.43</v>
      </c>
      <c r="G68" s="261">
        <v>0.44</v>
      </c>
      <c r="H68" s="261">
        <v>0.46</v>
      </c>
      <c r="I68" s="261">
        <v>0.46</v>
      </c>
      <c r="J68" s="261">
        <v>0.5</v>
      </c>
    </row>
    <row r="69" spans="1:10" s="134" customFormat="1" ht="12.75" customHeight="1" x14ac:dyDescent="0.2">
      <c r="A69" s="1" t="s">
        <v>193</v>
      </c>
      <c r="B69" s="3" t="s">
        <v>194</v>
      </c>
      <c r="C69" s="4" t="s">
        <v>195</v>
      </c>
      <c r="D69" s="260">
        <f t="shared" ref="D69:D132" si="1">J69</f>
        <v>0.35</v>
      </c>
      <c r="E69" s="261">
        <v>0.28000000000000003</v>
      </c>
      <c r="F69" s="261">
        <v>0.28000000000000003</v>
      </c>
      <c r="G69" s="261">
        <v>0.27</v>
      </c>
      <c r="H69" s="261">
        <v>0.31</v>
      </c>
      <c r="I69" s="261">
        <v>0.33</v>
      </c>
      <c r="J69" s="261">
        <v>0.35</v>
      </c>
    </row>
    <row r="70" spans="1:10" s="134" customFormat="1" ht="12.75" customHeight="1" x14ac:dyDescent="0.2">
      <c r="A70" s="1" t="s">
        <v>196</v>
      </c>
      <c r="B70" s="3" t="s">
        <v>197</v>
      </c>
      <c r="C70" s="4" t="s">
        <v>198</v>
      </c>
      <c r="D70" s="260">
        <f t="shared" si="1"/>
        <v>0.22</v>
      </c>
      <c r="E70" s="261">
        <v>0.18</v>
      </c>
      <c r="F70" s="261">
        <v>0.2</v>
      </c>
      <c r="G70" s="261">
        <v>0.19</v>
      </c>
      <c r="H70" s="261">
        <v>0.19</v>
      </c>
      <c r="I70" s="261">
        <v>0.2</v>
      </c>
      <c r="J70" s="261">
        <v>0.22</v>
      </c>
    </row>
    <row r="71" spans="1:10" s="134" customFormat="1" ht="12.75" customHeight="1" x14ac:dyDescent="0.2">
      <c r="A71" s="1" t="s">
        <v>199</v>
      </c>
      <c r="B71" s="3" t="s">
        <v>200</v>
      </c>
      <c r="C71" s="4" t="s">
        <v>201</v>
      </c>
      <c r="D71" s="260">
        <f t="shared" si="1"/>
        <v>0.35</v>
      </c>
      <c r="E71" s="261">
        <v>0.27</v>
      </c>
      <c r="F71" s="261">
        <v>0.28000000000000003</v>
      </c>
      <c r="G71" s="261">
        <v>0.28999999999999998</v>
      </c>
      <c r="H71" s="261">
        <v>0.31</v>
      </c>
      <c r="I71" s="261">
        <v>0.32</v>
      </c>
      <c r="J71" s="261">
        <v>0.35</v>
      </c>
    </row>
    <row r="72" spans="1:10" s="134" customFormat="1" ht="12.75" customHeight="1" x14ac:dyDescent="0.2">
      <c r="A72" s="1" t="s">
        <v>202</v>
      </c>
      <c r="B72" s="3" t="s">
        <v>203</v>
      </c>
      <c r="C72" s="4" t="s">
        <v>204</v>
      </c>
      <c r="D72" s="260">
        <f t="shared" si="1"/>
        <v>0.37</v>
      </c>
      <c r="E72" s="261">
        <v>0.32</v>
      </c>
      <c r="F72" s="261">
        <v>0.32</v>
      </c>
      <c r="G72" s="261">
        <v>0.31</v>
      </c>
      <c r="H72" s="261">
        <v>0.34</v>
      </c>
      <c r="I72" s="261">
        <v>0.34</v>
      </c>
      <c r="J72" s="261">
        <v>0.37</v>
      </c>
    </row>
    <row r="73" spans="1:10" s="134" customFormat="1" ht="12.75" customHeight="1" x14ac:dyDescent="0.2">
      <c r="A73" s="1" t="s">
        <v>205</v>
      </c>
      <c r="B73" s="3" t="s">
        <v>206</v>
      </c>
      <c r="C73" s="4" t="s">
        <v>207</v>
      </c>
      <c r="D73" s="260">
        <f t="shared" si="1"/>
        <v>0.41</v>
      </c>
      <c r="E73" s="261">
        <v>0.32</v>
      </c>
      <c r="F73" s="261">
        <v>0.34</v>
      </c>
      <c r="G73" s="261">
        <v>0.36</v>
      </c>
      <c r="H73" s="261">
        <v>0.37</v>
      </c>
      <c r="I73" s="261">
        <v>0.36</v>
      </c>
      <c r="J73" s="261">
        <v>0.41</v>
      </c>
    </row>
    <row r="74" spans="1:10" s="134" customFormat="1" ht="12.75" customHeight="1" x14ac:dyDescent="0.2">
      <c r="A74" s="1" t="s">
        <v>208</v>
      </c>
      <c r="B74" s="3" t="s">
        <v>209</v>
      </c>
      <c r="C74" s="4" t="s">
        <v>210</v>
      </c>
      <c r="D74" s="260">
        <f t="shared" si="1"/>
        <v>0.4</v>
      </c>
      <c r="E74" s="261">
        <v>0.34</v>
      </c>
      <c r="F74" s="261">
        <v>0.34</v>
      </c>
      <c r="G74" s="261">
        <v>0.36</v>
      </c>
      <c r="H74" s="261">
        <v>0.36</v>
      </c>
      <c r="I74" s="261">
        <v>0.38</v>
      </c>
      <c r="J74" s="261">
        <v>0.4</v>
      </c>
    </row>
    <row r="75" spans="1:10" s="134" customFormat="1" ht="12.75" customHeight="1" x14ac:dyDescent="0.2">
      <c r="A75" s="1" t="s">
        <v>211</v>
      </c>
      <c r="B75" s="3" t="s">
        <v>212</v>
      </c>
      <c r="C75" s="4" t="s">
        <v>213</v>
      </c>
      <c r="D75" s="260">
        <f t="shared" si="1"/>
        <v>0.24</v>
      </c>
      <c r="E75" s="261">
        <v>0.19</v>
      </c>
      <c r="F75" s="261">
        <v>0.2</v>
      </c>
      <c r="G75" s="261">
        <v>0.21</v>
      </c>
      <c r="H75" s="261">
        <v>0.23</v>
      </c>
      <c r="I75" s="261">
        <v>0.23</v>
      </c>
      <c r="J75" s="261">
        <v>0.24</v>
      </c>
    </row>
    <row r="76" spans="1:10" s="134" customFormat="1" ht="12.75" customHeight="1" x14ac:dyDescent="0.2">
      <c r="A76" s="1" t="s">
        <v>214</v>
      </c>
      <c r="B76" s="3" t="s">
        <v>215</v>
      </c>
      <c r="C76" s="4" t="s">
        <v>216</v>
      </c>
      <c r="D76" s="260">
        <f t="shared" si="1"/>
        <v>0.28000000000000003</v>
      </c>
      <c r="E76" s="261">
        <v>0.23</v>
      </c>
      <c r="F76" s="261">
        <v>0.22</v>
      </c>
      <c r="G76" s="261">
        <v>0.24</v>
      </c>
      <c r="H76" s="261">
        <v>0.27</v>
      </c>
      <c r="I76" s="261">
        <v>0.26</v>
      </c>
      <c r="J76" s="261">
        <v>0.28000000000000003</v>
      </c>
    </row>
    <row r="77" spans="1:10" s="134" customFormat="1" ht="12.75" customHeight="1" x14ac:dyDescent="0.2">
      <c r="A77" s="1" t="s">
        <v>217</v>
      </c>
      <c r="B77" s="3" t="s">
        <v>218</v>
      </c>
      <c r="C77" s="4" t="s">
        <v>219</v>
      </c>
      <c r="D77" s="260">
        <f t="shared" si="1"/>
        <v>0.28000000000000003</v>
      </c>
      <c r="E77" s="261">
        <v>0.27</v>
      </c>
      <c r="F77" s="261">
        <v>0.24</v>
      </c>
      <c r="G77" s="261">
        <v>0.27</v>
      </c>
      <c r="H77" s="261">
        <v>0.27</v>
      </c>
      <c r="I77" s="261">
        <v>0.28999999999999998</v>
      </c>
      <c r="J77" s="261">
        <v>0.28000000000000003</v>
      </c>
    </row>
    <row r="78" spans="1:10" s="134" customFormat="1" ht="12.75" customHeight="1" x14ac:dyDescent="0.2">
      <c r="A78" s="1" t="s">
        <v>220</v>
      </c>
      <c r="B78" s="3" t="s">
        <v>221</v>
      </c>
      <c r="C78" s="4" t="s">
        <v>222</v>
      </c>
      <c r="D78" s="260">
        <f t="shared" si="1"/>
        <v>0.31</v>
      </c>
      <c r="E78" s="261">
        <v>0.27</v>
      </c>
      <c r="F78" s="261">
        <v>0.28000000000000003</v>
      </c>
      <c r="G78" s="261">
        <v>0.3</v>
      </c>
      <c r="H78" s="261">
        <v>0.3</v>
      </c>
      <c r="I78" s="261">
        <v>0.32</v>
      </c>
      <c r="J78" s="261">
        <v>0.31</v>
      </c>
    </row>
    <row r="79" spans="1:10" s="134" customFormat="1" ht="12.75" customHeight="1" x14ac:dyDescent="0.2">
      <c r="A79" s="1" t="s">
        <v>223</v>
      </c>
      <c r="B79" s="3" t="s">
        <v>224</v>
      </c>
      <c r="C79" s="4" t="s">
        <v>225</v>
      </c>
      <c r="D79" s="260">
        <f t="shared" si="1"/>
        <v>0.33</v>
      </c>
      <c r="E79" s="261">
        <v>0.3</v>
      </c>
      <c r="F79" s="261">
        <v>0.31</v>
      </c>
      <c r="G79" s="261">
        <v>0.32</v>
      </c>
      <c r="H79" s="261">
        <v>0.32</v>
      </c>
      <c r="I79" s="261">
        <v>0.32</v>
      </c>
      <c r="J79" s="261">
        <v>0.33</v>
      </c>
    </row>
    <row r="80" spans="1:10" s="134" customFormat="1" ht="12.75" customHeight="1" x14ac:dyDescent="0.2">
      <c r="A80" s="1" t="s">
        <v>226</v>
      </c>
      <c r="B80" s="3" t="s">
        <v>227</v>
      </c>
      <c r="C80" s="4" t="s">
        <v>228</v>
      </c>
      <c r="D80" s="260">
        <f t="shared" si="1"/>
        <v>0.31</v>
      </c>
      <c r="E80" s="261">
        <v>0.25</v>
      </c>
      <c r="F80" s="261">
        <v>0.27</v>
      </c>
      <c r="G80" s="261">
        <v>0.27</v>
      </c>
      <c r="H80" s="261">
        <v>0.27</v>
      </c>
      <c r="I80" s="261">
        <v>0.3</v>
      </c>
      <c r="J80" s="261">
        <v>0.31</v>
      </c>
    </row>
    <row r="81" spans="1:10" s="134" customFormat="1" ht="12.75" customHeight="1" x14ac:dyDescent="0.2">
      <c r="A81" s="1" t="s">
        <v>229</v>
      </c>
      <c r="B81" s="3" t="s">
        <v>230</v>
      </c>
      <c r="C81" s="4" t="s">
        <v>231</v>
      </c>
      <c r="D81" s="260">
        <f t="shared" si="1"/>
        <v>0.36</v>
      </c>
      <c r="E81" s="261">
        <v>0.27</v>
      </c>
      <c r="F81" s="261">
        <v>0.3</v>
      </c>
      <c r="G81" s="261">
        <v>0.31</v>
      </c>
      <c r="H81" s="261">
        <v>0.33</v>
      </c>
      <c r="I81" s="261">
        <v>0.35</v>
      </c>
      <c r="J81" s="261">
        <v>0.36</v>
      </c>
    </row>
    <row r="82" spans="1:10" s="134" customFormat="1" ht="12.75" customHeight="1" x14ac:dyDescent="0.2">
      <c r="A82" s="1" t="s">
        <v>232</v>
      </c>
      <c r="B82" s="3" t="s">
        <v>233</v>
      </c>
      <c r="C82" s="4" t="s">
        <v>234</v>
      </c>
      <c r="D82" s="260">
        <f t="shared" si="1"/>
        <v>0.28999999999999998</v>
      </c>
      <c r="E82" s="261">
        <v>0.24</v>
      </c>
      <c r="F82" s="261">
        <v>0.25</v>
      </c>
      <c r="G82" s="261">
        <v>0.27</v>
      </c>
      <c r="H82" s="261">
        <v>0.28000000000000003</v>
      </c>
      <c r="I82" s="261">
        <v>0.26</v>
      </c>
      <c r="J82" s="261">
        <v>0.28999999999999998</v>
      </c>
    </row>
    <row r="83" spans="1:10" s="134" customFormat="1" ht="12.75" customHeight="1" x14ac:dyDescent="0.2">
      <c r="A83" s="1" t="s">
        <v>235</v>
      </c>
      <c r="B83" s="3" t="s">
        <v>236</v>
      </c>
      <c r="C83" s="4" t="s">
        <v>237</v>
      </c>
      <c r="D83" s="260">
        <f t="shared" si="1"/>
        <v>0.32</v>
      </c>
      <c r="E83" s="261">
        <v>0.25</v>
      </c>
      <c r="F83" s="261">
        <v>0.25</v>
      </c>
      <c r="G83" s="261">
        <v>0.25</v>
      </c>
      <c r="H83" s="261">
        <v>0.26</v>
      </c>
      <c r="I83" s="261">
        <v>0.28000000000000003</v>
      </c>
      <c r="J83" s="261">
        <v>0.32</v>
      </c>
    </row>
    <row r="84" spans="1:10" s="134" customFormat="1" ht="12.75" customHeight="1" x14ac:dyDescent="0.2">
      <c r="A84" s="1" t="s">
        <v>238</v>
      </c>
      <c r="B84" s="3" t="s">
        <v>239</v>
      </c>
      <c r="C84" s="4" t="s">
        <v>240</v>
      </c>
      <c r="D84" s="260">
        <f t="shared" si="1"/>
        <v>0.37</v>
      </c>
      <c r="E84" s="261">
        <v>0.31</v>
      </c>
      <c r="F84" s="261">
        <v>0.32</v>
      </c>
      <c r="G84" s="261">
        <v>0.35</v>
      </c>
      <c r="H84" s="261">
        <v>0.36</v>
      </c>
      <c r="I84" s="261">
        <v>0.37</v>
      </c>
      <c r="J84" s="261">
        <v>0.37</v>
      </c>
    </row>
    <row r="85" spans="1:10" s="134" customFormat="1" ht="12.75" customHeight="1" x14ac:dyDescent="0.2">
      <c r="A85" s="1" t="s">
        <v>241</v>
      </c>
      <c r="B85" s="3" t="s">
        <v>242</v>
      </c>
      <c r="C85" s="4" t="s">
        <v>243</v>
      </c>
      <c r="D85" s="260">
        <f t="shared" si="1"/>
        <v>0.35</v>
      </c>
      <c r="E85" s="261">
        <v>0.28999999999999998</v>
      </c>
      <c r="F85" s="261">
        <v>0.28999999999999998</v>
      </c>
      <c r="G85" s="261">
        <v>0.3</v>
      </c>
      <c r="H85" s="261">
        <v>0.33</v>
      </c>
      <c r="I85" s="261">
        <v>0.34</v>
      </c>
      <c r="J85" s="261">
        <v>0.35</v>
      </c>
    </row>
    <row r="86" spans="1:10" s="134" customFormat="1" ht="12.75" customHeight="1" x14ac:dyDescent="0.2">
      <c r="A86" s="1" t="s">
        <v>244</v>
      </c>
      <c r="B86" s="3" t="s">
        <v>245</v>
      </c>
      <c r="C86" s="4" t="s">
        <v>246</v>
      </c>
      <c r="D86" s="260">
        <f t="shared" si="1"/>
        <v>0.35</v>
      </c>
      <c r="E86" s="261">
        <v>0.27</v>
      </c>
      <c r="F86" s="261">
        <v>0.28000000000000003</v>
      </c>
      <c r="G86" s="261">
        <v>0.3</v>
      </c>
      <c r="H86" s="261">
        <v>0.34</v>
      </c>
      <c r="I86" s="261">
        <v>0.33</v>
      </c>
      <c r="J86" s="261">
        <v>0.35</v>
      </c>
    </row>
    <row r="87" spans="1:10" s="134" customFormat="1" ht="12.75" customHeight="1" x14ac:dyDescent="0.2">
      <c r="A87" s="1" t="s">
        <v>247</v>
      </c>
      <c r="B87" s="3" t="s">
        <v>248</v>
      </c>
      <c r="C87" s="4" t="s">
        <v>249</v>
      </c>
      <c r="D87" s="260">
        <f t="shared" si="1"/>
        <v>0.26</v>
      </c>
      <c r="E87" s="261">
        <v>0.2</v>
      </c>
      <c r="F87" s="261">
        <v>0.22</v>
      </c>
      <c r="G87" s="261">
        <v>0.23</v>
      </c>
      <c r="H87" s="261">
        <v>0.26</v>
      </c>
      <c r="I87" s="261">
        <v>0.27</v>
      </c>
      <c r="J87" s="261">
        <v>0.26</v>
      </c>
    </row>
    <row r="88" spans="1:10" s="134" customFormat="1" ht="12.75" customHeight="1" x14ac:dyDescent="0.2">
      <c r="A88" s="1" t="s">
        <v>250</v>
      </c>
      <c r="B88" s="3" t="s">
        <v>251</v>
      </c>
      <c r="C88" s="4" t="s">
        <v>252</v>
      </c>
      <c r="D88" s="260">
        <f t="shared" si="1"/>
        <v>0.4</v>
      </c>
      <c r="E88" s="261">
        <v>0.35</v>
      </c>
      <c r="F88" s="261">
        <v>0.36</v>
      </c>
      <c r="G88" s="261">
        <v>0.38</v>
      </c>
      <c r="H88" s="261">
        <v>0.38</v>
      </c>
      <c r="I88" s="261">
        <v>0.39</v>
      </c>
      <c r="J88" s="261">
        <v>0.4</v>
      </c>
    </row>
    <row r="89" spans="1:10" s="134" customFormat="1" ht="12.75" customHeight="1" x14ac:dyDescent="0.2">
      <c r="A89" s="1" t="s">
        <v>253</v>
      </c>
      <c r="B89" s="3" t="s">
        <v>254</v>
      </c>
      <c r="C89" s="4" t="s">
        <v>255</v>
      </c>
      <c r="D89" s="260">
        <f t="shared" si="1"/>
        <v>0.34</v>
      </c>
      <c r="E89" s="261">
        <v>0.26</v>
      </c>
      <c r="F89" s="261">
        <v>0.28000000000000003</v>
      </c>
      <c r="G89" s="261">
        <v>0.28000000000000003</v>
      </c>
      <c r="H89" s="261">
        <v>0.3</v>
      </c>
      <c r="I89" s="261">
        <v>0.3</v>
      </c>
      <c r="J89" s="261">
        <v>0.34</v>
      </c>
    </row>
    <row r="90" spans="1:10" s="134" customFormat="1" ht="12.75" customHeight="1" x14ac:dyDescent="0.2">
      <c r="A90" s="1" t="s">
        <v>256</v>
      </c>
      <c r="B90" s="3" t="s">
        <v>257</v>
      </c>
      <c r="C90" s="4" t="s">
        <v>258</v>
      </c>
      <c r="D90" s="260">
        <f t="shared" si="1"/>
        <v>0.33</v>
      </c>
      <c r="E90" s="261">
        <v>0.31</v>
      </c>
      <c r="F90" s="261">
        <v>0.31</v>
      </c>
      <c r="G90" s="261">
        <v>0.32</v>
      </c>
      <c r="H90" s="261">
        <v>0.31</v>
      </c>
      <c r="I90" s="261">
        <v>0.33</v>
      </c>
      <c r="J90" s="261">
        <v>0.33</v>
      </c>
    </row>
    <row r="91" spans="1:10" s="134" customFormat="1" ht="12.75" customHeight="1" x14ac:dyDescent="0.2">
      <c r="A91" s="1" t="s">
        <v>259</v>
      </c>
      <c r="B91" s="3" t="s">
        <v>260</v>
      </c>
      <c r="C91" s="4" t="s">
        <v>261</v>
      </c>
      <c r="D91" s="260">
        <f t="shared" si="1"/>
        <v>0.34</v>
      </c>
      <c r="E91" s="261">
        <v>0.26</v>
      </c>
      <c r="F91" s="261">
        <v>0.27</v>
      </c>
      <c r="G91" s="261">
        <v>0.28999999999999998</v>
      </c>
      <c r="H91" s="261">
        <v>0.3</v>
      </c>
      <c r="I91" s="261">
        <v>0.32</v>
      </c>
      <c r="J91" s="261">
        <v>0.34</v>
      </c>
    </row>
    <row r="92" spans="1:10" s="134" customFormat="1" ht="12.75" customHeight="1" x14ac:dyDescent="0.2">
      <c r="A92" s="1" t="s">
        <v>262</v>
      </c>
      <c r="B92" s="3" t="s">
        <v>263</v>
      </c>
      <c r="C92" s="4" t="s">
        <v>264</v>
      </c>
      <c r="D92" s="260">
        <f t="shared" si="1"/>
        <v>0.38</v>
      </c>
      <c r="E92" s="261">
        <v>0.32</v>
      </c>
      <c r="F92" s="261">
        <v>0.32</v>
      </c>
      <c r="G92" s="261">
        <v>0.32</v>
      </c>
      <c r="H92" s="261">
        <v>0.34</v>
      </c>
      <c r="I92" s="261">
        <v>0.36</v>
      </c>
      <c r="J92" s="261">
        <v>0.38</v>
      </c>
    </row>
    <row r="93" spans="1:10" s="134" customFormat="1" ht="12.75" customHeight="1" x14ac:dyDescent="0.2">
      <c r="A93" s="1" t="s">
        <v>265</v>
      </c>
      <c r="B93" s="3" t="s">
        <v>266</v>
      </c>
      <c r="C93" s="4" t="s">
        <v>267</v>
      </c>
      <c r="D93" s="260">
        <f t="shared" si="1"/>
        <v>0.36</v>
      </c>
      <c r="E93" s="261">
        <v>0.31</v>
      </c>
      <c r="F93" s="261">
        <v>0.32</v>
      </c>
      <c r="G93" s="261">
        <v>0.33</v>
      </c>
      <c r="H93" s="261">
        <v>0.34</v>
      </c>
      <c r="I93" s="261">
        <v>0.35</v>
      </c>
      <c r="J93" s="261">
        <v>0.36</v>
      </c>
    </row>
    <row r="94" spans="1:10" s="134" customFormat="1" ht="12.75" customHeight="1" x14ac:dyDescent="0.2">
      <c r="A94" s="1" t="s">
        <v>268</v>
      </c>
      <c r="B94" s="3" t="s">
        <v>269</v>
      </c>
      <c r="C94" s="4" t="s">
        <v>270</v>
      </c>
      <c r="D94" s="260">
        <f t="shared" si="1"/>
        <v>0.33</v>
      </c>
      <c r="E94" s="261">
        <v>0.27</v>
      </c>
      <c r="F94" s="261">
        <v>0.28000000000000003</v>
      </c>
      <c r="G94" s="261">
        <v>0.28999999999999998</v>
      </c>
      <c r="H94" s="261">
        <v>0.28999999999999998</v>
      </c>
      <c r="I94" s="261">
        <v>0.31</v>
      </c>
      <c r="J94" s="261">
        <v>0.33</v>
      </c>
    </row>
    <row r="95" spans="1:10" s="134" customFormat="1" ht="12.75" customHeight="1" x14ac:dyDescent="0.2">
      <c r="A95" s="1" t="s">
        <v>271</v>
      </c>
      <c r="B95" s="3" t="s">
        <v>272</v>
      </c>
      <c r="C95" s="4" t="s">
        <v>273</v>
      </c>
      <c r="D95" s="260">
        <f t="shared" si="1"/>
        <v>0.28000000000000003</v>
      </c>
      <c r="E95" s="261">
        <v>0.24</v>
      </c>
      <c r="F95" s="261">
        <v>0.24</v>
      </c>
      <c r="G95" s="261">
        <v>0.25</v>
      </c>
      <c r="H95" s="261">
        <v>0.25</v>
      </c>
      <c r="I95" s="261">
        <v>0.28000000000000003</v>
      </c>
      <c r="J95" s="261">
        <v>0.28000000000000003</v>
      </c>
    </row>
    <row r="96" spans="1:10" s="134" customFormat="1" ht="12.75" customHeight="1" x14ac:dyDescent="0.2">
      <c r="A96" s="1" t="s">
        <v>274</v>
      </c>
      <c r="B96" s="3" t="s">
        <v>275</v>
      </c>
      <c r="C96" s="6" t="s">
        <v>276</v>
      </c>
      <c r="D96" s="260">
        <f t="shared" si="1"/>
        <v>0.33</v>
      </c>
      <c r="E96" s="261">
        <v>0.21</v>
      </c>
      <c r="F96" s="261">
        <v>0.22</v>
      </c>
      <c r="G96" s="261">
        <v>0.23</v>
      </c>
      <c r="H96" s="261">
        <v>0.28000000000000003</v>
      </c>
      <c r="I96" s="261">
        <v>0.31</v>
      </c>
      <c r="J96" s="261">
        <v>0.33</v>
      </c>
    </row>
    <row r="97" spans="1:10" s="134" customFormat="1" ht="12.75" customHeight="1" x14ac:dyDescent="0.2">
      <c r="A97" s="1" t="s">
        <v>277</v>
      </c>
      <c r="B97" s="3" t="s">
        <v>278</v>
      </c>
      <c r="C97" s="4" t="s">
        <v>279</v>
      </c>
      <c r="D97" s="260">
        <f t="shared" si="1"/>
        <v>0.56000000000000005</v>
      </c>
      <c r="E97" s="261">
        <v>0.47</v>
      </c>
      <c r="F97" s="261">
        <v>0.5</v>
      </c>
      <c r="G97" s="261">
        <v>0.52</v>
      </c>
      <c r="H97" s="261">
        <v>0.54</v>
      </c>
      <c r="I97" s="261">
        <v>0.56000000000000005</v>
      </c>
      <c r="J97" s="261">
        <v>0.56000000000000005</v>
      </c>
    </row>
    <row r="98" spans="1:10" s="134" customFormat="1" ht="12.75" customHeight="1" x14ac:dyDescent="0.2">
      <c r="A98" s="1" t="s">
        <v>280</v>
      </c>
      <c r="B98" s="3" t="s">
        <v>281</v>
      </c>
      <c r="C98" s="4" t="s">
        <v>282</v>
      </c>
      <c r="D98" s="260">
        <f t="shared" si="1"/>
        <v>0.38</v>
      </c>
      <c r="E98" s="261">
        <v>0.28999999999999998</v>
      </c>
      <c r="F98" s="261">
        <v>0.3</v>
      </c>
      <c r="G98" s="261">
        <v>0.31</v>
      </c>
      <c r="H98" s="261">
        <v>0.35</v>
      </c>
      <c r="I98" s="261">
        <v>0.35</v>
      </c>
      <c r="J98" s="261">
        <v>0.38</v>
      </c>
    </row>
    <row r="99" spans="1:10" s="134" customFormat="1" ht="12.75" customHeight="1" x14ac:dyDescent="0.2">
      <c r="A99" s="1" t="s">
        <v>283</v>
      </c>
      <c r="B99" s="3" t="s">
        <v>284</v>
      </c>
      <c r="C99" s="4" t="s">
        <v>285</v>
      </c>
      <c r="D99" s="260">
        <f t="shared" si="1"/>
        <v>0.54</v>
      </c>
      <c r="E99" s="261">
        <v>0.48</v>
      </c>
      <c r="F99" s="261">
        <v>0.49</v>
      </c>
      <c r="G99" s="261">
        <v>0.52</v>
      </c>
      <c r="H99" s="261">
        <v>0.53</v>
      </c>
      <c r="I99" s="261">
        <v>0.52</v>
      </c>
      <c r="J99" s="261">
        <v>0.54</v>
      </c>
    </row>
    <row r="100" spans="1:10" s="134" customFormat="1" ht="12.75" customHeight="1" x14ac:dyDescent="0.2">
      <c r="A100" s="1" t="s">
        <v>286</v>
      </c>
      <c r="B100" s="3" t="s">
        <v>287</v>
      </c>
      <c r="C100" s="4" t="s">
        <v>288</v>
      </c>
      <c r="D100" s="260">
        <f t="shared" si="1"/>
        <v>0.42</v>
      </c>
      <c r="E100" s="261">
        <v>0.36</v>
      </c>
      <c r="F100" s="261">
        <v>0.37</v>
      </c>
      <c r="G100" s="261">
        <v>0.38</v>
      </c>
      <c r="H100" s="261">
        <v>0.39</v>
      </c>
      <c r="I100" s="261">
        <v>0.4</v>
      </c>
      <c r="J100" s="261">
        <v>0.42</v>
      </c>
    </row>
    <row r="101" spans="1:10" s="134" customFormat="1" ht="12.75" customHeight="1" x14ac:dyDescent="0.2">
      <c r="A101" s="1" t="s">
        <v>289</v>
      </c>
      <c r="B101" s="3" t="s">
        <v>290</v>
      </c>
      <c r="C101" s="4" t="s">
        <v>291</v>
      </c>
      <c r="D101" s="260">
        <f t="shared" si="1"/>
        <v>0.46</v>
      </c>
      <c r="E101" s="261">
        <v>0.4</v>
      </c>
      <c r="F101" s="261">
        <v>0.42</v>
      </c>
      <c r="G101" s="261">
        <v>0.43</v>
      </c>
      <c r="H101" s="261">
        <v>0.45</v>
      </c>
      <c r="I101" s="261">
        <v>0.46</v>
      </c>
      <c r="J101" s="261">
        <v>0.46</v>
      </c>
    </row>
    <row r="102" spans="1:10" s="134" customFormat="1" ht="12.75" customHeight="1" x14ac:dyDescent="0.2">
      <c r="A102" s="1" t="s">
        <v>444</v>
      </c>
      <c r="B102" s="3" t="s">
        <v>445</v>
      </c>
      <c r="C102" s="4" t="s">
        <v>446</v>
      </c>
      <c r="D102" s="260" t="str">
        <f t="shared" si="1"/>
        <v>-</v>
      </c>
      <c r="E102" s="261" t="s">
        <v>453</v>
      </c>
      <c r="F102" s="261" t="s">
        <v>453</v>
      </c>
      <c r="G102" s="261" t="s">
        <v>453</v>
      </c>
      <c r="H102" s="261" t="s">
        <v>453</v>
      </c>
      <c r="I102" s="261" t="s">
        <v>453</v>
      </c>
      <c r="J102" s="261" t="s">
        <v>453</v>
      </c>
    </row>
    <row r="103" spans="1:10" s="134" customFormat="1" ht="12.75" customHeight="1" x14ac:dyDescent="0.2">
      <c r="A103" s="1" t="s">
        <v>292</v>
      </c>
      <c r="B103" s="3" t="s">
        <v>293</v>
      </c>
      <c r="C103" s="4" t="s">
        <v>294</v>
      </c>
      <c r="D103" s="260">
        <f t="shared" si="1"/>
        <v>0.41</v>
      </c>
      <c r="E103" s="261">
        <v>0.33</v>
      </c>
      <c r="F103" s="261">
        <v>0.34</v>
      </c>
      <c r="G103" s="261">
        <v>0.38</v>
      </c>
      <c r="H103" s="261">
        <v>0.38</v>
      </c>
      <c r="I103" s="261">
        <v>0.41</v>
      </c>
      <c r="J103" s="261">
        <v>0.41</v>
      </c>
    </row>
    <row r="104" spans="1:10" s="134" customFormat="1" ht="12.75" customHeight="1" x14ac:dyDescent="0.2">
      <c r="A104" s="1" t="s">
        <v>295</v>
      </c>
      <c r="B104" s="3" t="s">
        <v>296</v>
      </c>
      <c r="C104" s="4" t="s">
        <v>297</v>
      </c>
      <c r="D104" s="260">
        <f t="shared" si="1"/>
        <v>0.52</v>
      </c>
      <c r="E104" s="261">
        <v>0.46</v>
      </c>
      <c r="F104" s="261">
        <v>0.45</v>
      </c>
      <c r="G104" s="261">
        <v>0.47</v>
      </c>
      <c r="H104" s="261">
        <v>0.49</v>
      </c>
      <c r="I104" s="261">
        <v>0.52</v>
      </c>
      <c r="J104" s="261">
        <v>0.52</v>
      </c>
    </row>
    <row r="105" spans="1:10" s="134" customFormat="1" ht="12.75" customHeight="1" x14ac:dyDescent="0.2">
      <c r="A105" s="1" t="s">
        <v>298</v>
      </c>
      <c r="B105" s="3" t="s">
        <v>299</v>
      </c>
      <c r="C105" s="4" t="s">
        <v>300</v>
      </c>
      <c r="D105" s="260">
        <f t="shared" si="1"/>
        <v>0.48</v>
      </c>
      <c r="E105" s="261">
        <v>0.39</v>
      </c>
      <c r="F105" s="261">
        <v>0.41</v>
      </c>
      <c r="G105" s="261">
        <v>0.42</v>
      </c>
      <c r="H105" s="261">
        <v>0.44</v>
      </c>
      <c r="I105" s="261">
        <v>0.47</v>
      </c>
      <c r="J105" s="261">
        <v>0.48</v>
      </c>
    </row>
    <row r="106" spans="1:10" s="134" customFormat="1" ht="12.75" customHeight="1" x14ac:dyDescent="0.2">
      <c r="A106" s="1" t="s">
        <v>301</v>
      </c>
      <c r="B106" s="3" t="s">
        <v>302</v>
      </c>
      <c r="C106" s="4" t="s">
        <v>303</v>
      </c>
      <c r="D106" s="260">
        <f t="shared" si="1"/>
        <v>0.37</v>
      </c>
      <c r="E106" s="261">
        <v>0.22</v>
      </c>
      <c r="F106" s="261">
        <v>0.26</v>
      </c>
      <c r="G106" s="261">
        <v>0.3</v>
      </c>
      <c r="H106" s="261">
        <v>0.28999999999999998</v>
      </c>
      <c r="I106" s="261">
        <v>0.31</v>
      </c>
      <c r="J106" s="261">
        <v>0.37</v>
      </c>
    </row>
    <row r="107" spans="1:10" s="134" customFormat="1" ht="12.75" customHeight="1" x14ac:dyDescent="0.2">
      <c r="A107" s="1" t="s">
        <v>304</v>
      </c>
      <c r="B107" s="3" t="s">
        <v>305</v>
      </c>
      <c r="C107" s="4" t="s">
        <v>306</v>
      </c>
      <c r="D107" s="260">
        <f t="shared" si="1"/>
        <v>0.44</v>
      </c>
      <c r="E107" s="261">
        <v>0.33</v>
      </c>
      <c r="F107" s="261">
        <v>0.34</v>
      </c>
      <c r="G107" s="261">
        <v>0.4</v>
      </c>
      <c r="H107" s="261">
        <v>0.4</v>
      </c>
      <c r="I107" s="261">
        <v>0.39</v>
      </c>
      <c r="J107" s="261">
        <v>0.44</v>
      </c>
    </row>
    <row r="108" spans="1:10" s="134" customFormat="1" ht="12.75" customHeight="1" x14ac:dyDescent="0.2">
      <c r="A108" s="1" t="s">
        <v>307</v>
      </c>
      <c r="B108" s="3" t="s">
        <v>308</v>
      </c>
      <c r="C108" s="4" t="s">
        <v>309</v>
      </c>
      <c r="D108" s="260">
        <f t="shared" si="1"/>
        <v>0.5</v>
      </c>
      <c r="E108" s="261">
        <v>0.41</v>
      </c>
      <c r="F108" s="261">
        <v>0.4</v>
      </c>
      <c r="G108" s="261">
        <v>0.45</v>
      </c>
      <c r="H108" s="261">
        <v>0.47</v>
      </c>
      <c r="I108" s="261">
        <v>0.51</v>
      </c>
      <c r="J108" s="261">
        <v>0.5</v>
      </c>
    </row>
    <row r="109" spans="1:10" s="134" customFormat="1" ht="12.75" customHeight="1" x14ac:dyDescent="0.2">
      <c r="A109" s="1" t="s">
        <v>310</v>
      </c>
      <c r="B109" s="3" t="s">
        <v>311</v>
      </c>
      <c r="C109" s="4" t="s">
        <v>312</v>
      </c>
      <c r="D109" s="260">
        <f t="shared" si="1"/>
        <v>0.44</v>
      </c>
      <c r="E109" s="261">
        <v>0.32</v>
      </c>
      <c r="F109" s="261">
        <v>0.34</v>
      </c>
      <c r="G109" s="261">
        <v>0.37</v>
      </c>
      <c r="H109" s="261">
        <v>0.39</v>
      </c>
      <c r="I109" s="261">
        <v>0.42</v>
      </c>
      <c r="J109" s="261">
        <v>0.44</v>
      </c>
    </row>
    <row r="110" spans="1:10" s="134" customFormat="1" ht="12.75" customHeight="1" x14ac:dyDescent="0.2">
      <c r="A110" s="1" t="s">
        <v>313</v>
      </c>
      <c r="B110" s="3" t="s">
        <v>314</v>
      </c>
      <c r="C110" s="4" t="s">
        <v>315</v>
      </c>
      <c r="D110" s="260">
        <f t="shared" si="1"/>
        <v>0.56999999999999995</v>
      </c>
      <c r="E110" s="261">
        <v>0.47</v>
      </c>
      <c r="F110" s="261">
        <v>0.52</v>
      </c>
      <c r="G110" s="261">
        <v>0.52</v>
      </c>
      <c r="H110" s="261">
        <v>0.56999999999999995</v>
      </c>
      <c r="I110" s="261">
        <v>0.59</v>
      </c>
      <c r="J110" s="261">
        <v>0.56999999999999995</v>
      </c>
    </row>
    <row r="111" spans="1:10" s="134" customFormat="1" ht="12.75" customHeight="1" x14ac:dyDescent="0.2">
      <c r="A111" s="1" t="s">
        <v>316</v>
      </c>
      <c r="B111" s="3" t="s">
        <v>317</v>
      </c>
      <c r="C111" s="4" t="s">
        <v>318</v>
      </c>
      <c r="D111" s="260">
        <f t="shared" si="1"/>
        <v>0.37</v>
      </c>
      <c r="E111" s="261">
        <v>0.3</v>
      </c>
      <c r="F111" s="261">
        <v>0.28999999999999998</v>
      </c>
      <c r="G111" s="261">
        <v>0.3</v>
      </c>
      <c r="H111" s="261">
        <v>0.34</v>
      </c>
      <c r="I111" s="261">
        <v>0.35</v>
      </c>
      <c r="J111" s="261">
        <v>0.37</v>
      </c>
    </row>
    <row r="112" spans="1:10" s="134" customFormat="1" ht="12.75" customHeight="1" x14ac:dyDescent="0.2">
      <c r="A112" s="1" t="s">
        <v>319</v>
      </c>
      <c r="B112" s="3" t="s">
        <v>320</v>
      </c>
      <c r="C112" s="4" t="s">
        <v>321</v>
      </c>
      <c r="D112" s="260">
        <f t="shared" si="1"/>
        <v>0.4</v>
      </c>
      <c r="E112" s="261">
        <v>0.35</v>
      </c>
      <c r="F112" s="261">
        <v>0.33</v>
      </c>
      <c r="G112" s="261">
        <v>0.33</v>
      </c>
      <c r="H112" s="261">
        <v>0.38</v>
      </c>
      <c r="I112" s="261">
        <v>0.38</v>
      </c>
      <c r="J112" s="261">
        <v>0.4</v>
      </c>
    </row>
    <row r="113" spans="1:10" s="134" customFormat="1" ht="12.75" customHeight="1" x14ac:dyDescent="0.2">
      <c r="A113" s="1" t="s">
        <v>322</v>
      </c>
      <c r="B113" s="3" t="s">
        <v>323</v>
      </c>
      <c r="C113" s="4" t="s">
        <v>324</v>
      </c>
      <c r="D113" s="260">
        <f t="shared" si="1"/>
        <v>0.49</v>
      </c>
      <c r="E113" s="261">
        <v>0.41</v>
      </c>
      <c r="F113" s="261">
        <v>0.44</v>
      </c>
      <c r="G113" s="261">
        <v>0.46</v>
      </c>
      <c r="H113" s="261">
        <v>0.48</v>
      </c>
      <c r="I113" s="261">
        <v>0.49</v>
      </c>
      <c r="J113" s="261">
        <v>0.49</v>
      </c>
    </row>
    <row r="114" spans="1:10" s="134" customFormat="1" ht="12.75" customHeight="1" x14ac:dyDescent="0.2">
      <c r="A114" s="1" t="s">
        <v>325</v>
      </c>
      <c r="B114" s="3" t="s">
        <v>326</v>
      </c>
      <c r="C114" s="4" t="s">
        <v>327</v>
      </c>
      <c r="D114" s="260">
        <f t="shared" si="1"/>
        <v>0.36</v>
      </c>
      <c r="E114" s="261">
        <v>0.28000000000000003</v>
      </c>
      <c r="F114" s="261">
        <v>0.31</v>
      </c>
      <c r="G114" s="261">
        <v>0.33</v>
      </c>
      <c r="H114" s="261">
        <v>0.34</v>
      </c>
      <c r="I114" s="261">
        <v>0.34</v>
      </c>
      <c r="J114" s="261">
        <v>0.36</v>
      </c>
    </row>
    <row r="115" spans="1:10" s="134" customFormat="1" ht="12.75" customHeight="1" x14ac:dyDescent="0.2">
      <c r="A115" s="1" t="s">
        <v>328</v>
      </c>
      <c r="B115" s="3" t="s">
        <v>329</v>
      </c>
      <c r="C115" s="4" t="s">
        <v>330</v>
      </c>
      <c r="D115" s="260">
        <f t="shared" si="1"/>
        <v>0.49</v>
      </c>
      <c r="E115" s="261">
        <v>0.45</v>
      </c>
      <c r="F115" s="261">
        <v>0.42</v>
      </c>
      <c r="G115" s="261">
        <v>0.5</v>
      </c>
      <c r="H115" s="261">
        <v>0.49</v>
      </c>
      <c r="I115" s="261">
        <v>0.49</v>
      </c>
      <c r="J115" s="261">
        <v>0.49</v>
      </c>
    </row>
    <row r="116" spans="1:10" s="134" customFormat="1" ht="12.75" customHeight="1" x14ac:dyDescent="0.2">
      <c r="A116" s="1" t="s">
        <v>331</v>
      </c>
      <c r="B116" s="3" t="s">
        <v>332</v>
      </c>
      <c r="C116" s="4" t="s">
        <v>333</v>
      </c>
      <c r="D116" s="260">
        <f t="shared" si="1"/>
        <v>0.53</v>
      </c>
      <c r="E116" s="261">
        <v>0.48</v>
      </c>
      <c r="F116" s="261">
        <v>0.46</v>
      </c>
      <c r="G116" s="261">
        <v>0.5</v>
      </c>
      <c r="H116" s="261">
        <v>0.5</v>
      </c>
      <c r="I116" s="261">
        <v>0.54</v>
      </c>
      <c r="J116" s="261">
        <v>0.53</v>
      </c>
    </row>
    <row r="117" spans="1:10" s="134" customFormat="1" ht="12.75" customHeight="1" x14ac:dyDescent="0.2">
      <c r="A117" s="1" t="s">
        <v>334</v>
      </c>
      <c r="B117" s="3" t="s">
        <v>335</v>
      </c>
      <c r="C117" s="4" t="s">
        <v>336</v>
      </c>
      <c r="D117" s="260">
        <f t="shared" si="1"/>
        <v>0.43</v>
      </c>
      <c r="E117" s="261">
        <v>0.3</v>
      </c>
      <c r="F117" s="261">
        <v>0.31</v>
      </c>
      <c r="G117" s="261">
        <v>0.39</v>
      </c>
      <c r="H117" s="261">
        <v>0.4</v>
      </c>
      <c r="I117" s="261">
        <v>0.39</v>
      </c>
      <c r="J117" s="261">
        <v>0.43</v>
      </c>
    </row>
    <row r="118" spans="1:10" s="134" customFormat="1" ht="12.75" customHeight="1" x14ac:dyDescent="0.2">
      <c r="A118" s="1" t="s">
        <v>337</v>
      </c>
      <c r="B118" s="3" t="s">
        <v>338</v>
      </c>
      <c r="C118" s="4" t="s">
        <v>339</v>
      </c>
      <c r="D118" s="260">
        <f t="shared" si="1"/>
        <v>0.41</v>
      </c>
      <c r="E118" s="261">
        <v>0.28999999999999998</v>
      </c>
      <c r="F118" s="261">
        <v>0.31</v>
      </c>
      <c r="G118" s="261">
        <v>0.36</v>
      </c>
      <c r="H118" s="261">
        <v>0.37</v>
      </c>
      <c r="I118" s="261">
        <v>0.39</v>
      </c>
      <c r="J118" s="261">
        <v>0.41</v>
      </c>
    </row>
    <row r="119" spans="1:10" s="134" customFormat="1" ht="12.75" customHeight="1" x14ac:dyDescent="0.2">
      <c r="A119" s="1" t="s">
        <v>340</v>
      </c>
      <c r="B119" s="3" t="s">
        <v>341</v>
      </c>
      <c r="C119" s="4" t="s">
        <v>342</v>
      </c>
      <c r="D119" s="260">
        <f t="shared" si="1"/>
        <v>0.41</v>
      </c>
      <c r="E119" s="261">
        <v>0.33</v>
      </c>
      <c r="F119" s="261">
        <v>0.3</v>
      </c>
      <c r="G119" s="261">
        <v>0.36</v>
      </c>
      <c r="H119" s="261">
        <v>0.36</v>
      </c>
      <c r="I119" s="261">
        <v>0.39</v>
      </c>
      <c r="J119" s="261">
        <v>0.41</v>
      </c>
    </row>
    <row r="120" spans="1:10" s="134" customFormat="1" ht="12.75" customHeight="1" x14ac:dyDescent="0.2">
      <c r="A120" s="1" t="s">
        <v>343</v>
      </c>
      <c r="B120" s="3" t="s">
        <v>344</v>
      </c>
      <c r="C120" s="4" t="s">
        <v>345</v>
      </c>
      <c r="D120" s="260">
        <f t="shared" si="1"/>
        <v>0.48</v>
      </c>
      <c r="E120" s="261">
        <v>0.36</v>
      </c>
      <c r="F120" s="261">
        <v>0.39</v>
      </c>
      <c r="G120" s="261">
        <v>0.46</v>
      </c>
      <c r="H120" s="261">
        <v>0.46</v>
      </c>
      <c r="I120" s="261">
        <v>0.47</v>
      </c>
      <c r="J120" s="261">
        <v>0.48</v>
      </c>
    </row>
    <row r="121" spans="1:10" s="134" customFormat="1" ht="12.75" customHeight="1" x14ac:dyDescent="0.2">
      <c r="A121" s="1" t="s">
        <v>346</v>
      </c>
      <c r="B121" s="3" t="s">
        <v>347</v>
      </c>
      <c r="C121" s="4" t="s">
        <v>348</v>
      </c>
      <c r="D121" s="260">
        <f t="shared" si="1"/>
        <v>0.57999999999999996</v>
      </c>
      <c r="E121" s="261">
        <v>0.5</v>
      </c>
      <c r="F121" s="261">
        <v>0.53</v>
      </c>
      <c r="G121" s="261">
        <v>0.54</v>
      </c>
      <c r="H121" s="261">
        <v>0.56000000000000005</v>
      </c>
      <c r="I121" s="261">
        <v>0.59</v>
      </c>
      <c r="J121" s="261">
        <v>0.57999999999999996</v>
      </c>
    </row>
    <row r="122" spans="1:10" s="134" customFormat="1" ht="12.75" customHeight="1" x14ac:dyDescent="0.2">
      <c r="A122" s="1" t="s">
        <v>349</v>
      </c>
      <c r="B122" s="3" t="s">
        <v>350</v>
      </c>
      <c r="C122" s="4" t="s">
        <v>351</v>
      </c>
      <c r="D122" s="260">
        <f t="shared" si="1"/>
        <v>0.45</v>
      </c>
      <c r="E122" s="261">
        <v>0.37</v>
      </c>
      <c r="F122" s="261">
        <v>0.38</v>
      </c>
      <c r="G122" s="261">
        <v>0.38</v>
      </c>
      <c r="H122" s="261">
        <v>0.4</v>
      </c>
      <c r="I122" s="261">
        <v>0.4</v>
      </c>
      <c r="J122" s="261">
        <v>0.45</v>
      </c>
    </row>
    <row r="123" spans="1:10" s="134" customFormat="1" ht="12.75" customHeight="1" x14ac:dyDescent="0.2">
      <c r="A123" s="1" t="s">
        <v>352</v>
      </c>
      <c r="B123" s="3" t="s">
        <v>353</v>
      </c>
      <c r="C123" s="4" t="s">
        <v>354</v>
      </c>
      <c r="D123" s="260">
        <f t="shared" si="1"/>
        <v>0.41</v>
      </c>
      <c r="E123" s="261">
        <v>0.25</v>
      </c>
      <c r="F123" s="261">
        <v>0.28000000000000003</v>
      </c>
      <c r="G123" s="261">
        <v>0.34</v>
      </c>
      <c r="H123" s="261">
        <v>0.35</v>
      </c>
      <c r="I123" s="261">
        <v>0.4</v>
      </c>
      <c r="J123" s="261">
        <v>0.41</v>
      </c>
    </row>
    <row r="124" spans="1:10" s="134" customFormat="1" ht="12.75" customHeight="1" x14ac:dyDescent="0.2">
      <c r="A124" s="1" t="s">
        <v>355</v>
      </c>
      <c r="B124" s="3" t="s">
        <v>356</v>
      </c>
      <c r="C124" s="4" t="s">
        <v>357</v>
      </c>
      <c r="D124" s="260">
        <f t="shared" si="1"/>
        <v>0.55000000000000004</v>
      </c>
      <c r="E124" s="261">
        <v>0.46</v>
      </c>
      <c r="F124" s="261">
        <v>0.46</v>
      </c>
      <c r="G124" s="261">
        <v>0.47</v>
      </c>
      <c r="H124" s="261">
        <v>0.5</v>
      </c>
      <c r="I124" s="261">
        <v>0.52</v>
      </c>
      <c r="J124" s="261">
        <v>0.55000000000000004</v>
      </c>
    </row>
    <row r="125" spans="1:10" s="134" customFormat="1" ht="12.75" customHeight="1" x14ac:dyDescent="0.2">
      <c r="A125" s="1" t="s">
        <v>358</v>
      </c>
      <c r="B125" s="3" t="s">
        <v>359</v>
      </c>
      <c r="C125" s="4" t="s">
        <v>360</v>
      </c>
      <c r="D125" s="260">
        <f t="shared" si="1"/>
        <v>0.4</v>
      </c>
      <c r="E125" s="261">
        <v>0.28000000000000003</v>
      </c>
      <c r="F125" s="261">
        <v>0.3</v>
      </c>
      <c r="G125" s="261">
        <v>0.34</v>
      </c>
      <c r="H125" s="261">
        <v>0.37</v>
      </c>
      <c r="I125" s="261">
        <v>0.38</v>
      </c>
      <c r="J125" s="261">
        <v>0.4</v>
      </c>
    </row>
    <row r="126" spans="1:10" s="134" customFormat="1" ht="12.75" customHeight="1" x14ac:dyDescent="0.2">
      <c r="A126" s="1" t="s">
        <v>361</v>
      </c>
      <c r="B126" s="3" t="s">
        <v>362</v>
      </c>
      <c r="C126" s="4" t="s">
        <v>363</v>
      </c>
      <c r="D126" s="260">
        <f t="shared" si="1"/>
        <v>0.42</v>
      </c>
      <c r="E126" s="261">
        <v>0.33</v>
      </c>
      <c r="F126" s="261">
        <v>0.34</v>
      </c>
      <c r="G126" s="261">
        <v>0.38</v>
      </c>
      <c r="H126" s="261">
        <v>0.37</v>
      </c>
      <c r="I126" s="261">
        <v>0.41</v>
      </c>
      <c r="J126" s="261">
        <v>0.42</v>
      </c>
    </row>
    <row r="127" spans="1:10" s="134" customFormat="1" ht="12.75" customHeight="1" x14ac:dyDescent="0.2">
      <c r="A127" s="1" t="s">
        <v>364</v>
      </c>
      <c r="B127" s="3" t="s">
        <v>365</v>
      </c>
      <c r="C127" s="4" t="s">
        <v>366</v>
      </c>
      <c r="D127" s="260">
        <f t="shared" si="1"/>
        <v>0.46</v>
      </c>
      <c r="E127" s="261">
        <v>0.34</v>
      </c>
      <c r="F127" s="261">
        <v>0.37</v>
      </c>
      <c r="G127" s="261">
        <v>0.4</v>
      </c>
      <c r="H127" s="261">
        <v>0.41</v>
      </c>
      <c r="I127" s="261">
        <v>0.45</v>
      </c>
      <c r="J127" s="261">
        <v>0.46</v>
      </c>
    </row>
    <row r="128" spans="1:10" s="134" customFormat="1" ht="12.75" customHeight="1" x14ac:dyDescent="0.2">
      <c r="A128" s="1" t="s">
        <v>367</v>
      </c>
      <c r="B128" s="3" t="s">
        <v>368</v>
      </c>
      <c r="C128" s="4" t="s">
        <v>369</v>
      </c>
      <c r="D128" s="260">
        <f t="shared" si="1"/>
        <v>0.51</v>
      </c>
      <c r="E128" s="261">
        <v>0.37</v>
      </c>
      <c r="F128" s="261">
        <v>0.37</v>
      </c>
      <c r="G128" s="261">
        <v>0.44</v>
      </c>
      <c r="H128" s="261">
        <v>0.48</v>
      </c>
      <c r="I128" s="261">
        <v>0.48</v>
      </c>
      <c r="J128" s="261">
        <v>0.51</v>
      </c>
    </row>
    <row r="129" spans="1:10" s="134" customFormat="1" ht="12.75" customHeight="1" x14ac:dyDescent="0.2">
      <c r="A129" s="1" t="s">
        <v>370</v>
      </c>
      <c r="B129" s="3">
        <v>11</v>
      </c>
      <c r="C129" s="4" t="s">
        <v>371</v>
      </c>
      <c r="D129" s="260">
        <f t="shared" si="1"/>
        <v>0.51</v>
      </c>
      <c r="E129" s="261">
        <v>0.46</v>
      </c>
      <c r="F129" s="261">
        <v>0.47</v>
      </c>
      <c r="G129" s="261">
        <v>0.48</v>
      </c>
      <c r="H129" s="261">
        <v>0.49</v>
      </c>
      <c r="I129" s="261">
        <v>0.49</v>
      </c>
      <c r="J129" s="261">
        <v>0.51</v>
      </c>
    </row>
    <row r="130" spans="1:10" s="134" customFormat="1" ht="12.75" customHeight="1" x14ac:dyDescent="0.2">
      <c r="A130" s="1" t="s">
        <v>372</v>
      </c>
      <c r="B130" s="3">
        <v>12</v>
      </c>
      <c r="C130" s="4" t="s">
        <v>373</v>
      </c>
      <c r="D130" s="260">
        <f t="shared" si="1"/>
        <v>0.38</v>
      </c>
      <c r="E130" s="261">
        <v>0.31</v>
      </c>
      <c r="F130" s="261">
        <v>0.32</v>
      </c>
      <c r="G130" s="261">
        <v>0.35</v>
      </c>
      <c r="H130" s="261">
        <v>0.35</v>
      </c>
      <c r="I130" s="261">
        <v>0.36</v>
      </c>
      <c r="J130" s="261">
        <v>0.38</v>
      </c>
    </row>
    <row r="131" spans="1:10" s="134" customFormat="1" ht="12.75" customHeight="1" x14ac:dyDescent="0.2">
      <c r="A131" s="1" t="s">
        <v>374</v>
      </c>
      <c r="B131" s="3">
        <v>16</v>
      </c>
      <c r="C131" s="4" t="s">
        <v>375</v>
      </c>
      <c r="D131" s="260">
        <f t="shared" si="1"/>
        <v>0.34</v>
      </c>
      <c r="E131" s="261">
        <v>0.32</v>
      </c>
      <c r="F131" s="261">
        <v>0.32</v>
      </c>
      <c r="G131" s="261">
        <v>0.32</v>
      </c>
      <c r="H131" s="261">
        <v>0.33</v>
      </c>
      <c r="I131" s="261">
        <v>0.34</v>
      </c>
      <c r="J131" s="261">
        <v>0.34</v>
      </c>
    </row>
    <row r="132" spans="1:10" s="134" customFormat="1" ht="12.75" customHeight="1" x14ac:dyDescent="0.2">
      <c r="A132" s="1" t="s">
        <v>376</v>
      </c>
      <c r="B132" s="3">
        <v>17</v>
      </c>
      <c r="C132" s="4" t="s">
        <v>377</v>
      </c>
      <c r="D132" s="260">
        <f t="shared" si="1"/>
        <v>0.34</v>
      </c>
      <c r="E132" s="261">
        <v>0.3</v>
      </c>
      <c r="F132" s="261">
        <v>0.3</v>
      </c>
      <c r="G132" s="261">
        <v>0.32</v>
      </c>
      <c r="H132" s="261">
        <v>0.32</v>
      </c>
      <c r="I132" s="261">
        <v>0.33</v>
      </c>
      <c r="J132" s="261">
        <v>0.34</v>
      </c>
    </row>
    <row r="133" spans="1:10" s="134" customFormat="1" ht="12.75" customHeight="1" x14ac:dyDescent="0.2">
      <c r="A133" s="1" t="s">
        <v>378</v>
      </c>
      <c r="B133" s="3">
        <v>18</v>
      </c>
      <c r="C133" s="4" t="s">
        <v>379</v>
      </c>
      <c r="D133" s="260">
        <f t="shared" ref="D133:D165" si="2">J133</f>
        <v>0.33</v>
      </c>
      <c r="E133" s="261">
        <v>0.27</v>
      </c>
      <c r="F133" s="261">
        <v>0.27</v>
      </c>
      <c r="G133" s="261">
        <v>0.28999999999999998</v>
      </c>
      <c r="H133" s="261">
        <v>0.3</v>
      </c>
      <c r="I133" s="261">
        <v>0.3</v>
      </c>
      <c r="J133" s="261">
        <v>0.33</v>
      </c>
    </row>
    <row r="134" spans="1:10" s="134" customFormat="1" ht="12.75" customHeight="1" x14ac:dyDescent="0.2">
      <c r="A134" s="1" t="s">
        <v>380</v>
      </c>
      <c r="B134" s="3">
        <v>19</v>
      </c>
      <c r="C134" s="4" t="s">
        <v>381</v>
      </c>
      <c r="D134" s="260">
        <f t="shared" si="2"/>
        <v>0.33</v>
      </c>
      <c r="E134" s="261">
        <v>0.28999999999999998</v>
      </c>
      <c r="F134" s="261">
        <v>0.28999999999999998</v>
      </c>
      <c r="G134" s="261">
        <v>0.31</v>
      </c>
      <c r="H134" s="261">
        <v>0.31</v>
      </c>
      <c r="I134" s="261">
        <v>0.33</v>
      </c>
      <c r="J134" s="261">
        <v>0.33</v>
      </c>
    </row>
    <row r="135" spans="1:10" s="134" customFormat="1" ht="12.75" customHeight="1" x14ac:dyDescent="0.2">
      <c r="A135" s="1" t="s">
        <v>382</v>
      </c>
      <c r="B135" s="3">
        <v>21</v>
      </c>
      <c r="C135" s="4" t="s">
        <v>383</v>
      </c>
      <c r="D135" s="260">
        <f t="shared" si="2"/>
        <v>0.28999999999999998</v>
      </c>
      <c r="E135" s="261">
        <v>0.27</v>
      </c>
      <c r="F135" s="261">
        <v>0.26</v>
      </c>
      <c r="G135" s="261">
        <v>0.27</v>
      </c>
      <c r="H135" s="261">
        <v>0.27</v>
      </c>
      <c r="I135" s="261">
        <v>0.27</v>
      </c>
      <c r="J135" s="261">
        <v>0.28999999999999998</v>
      </c>
    </row>
    <row r="136" spans="1:10" s="134" customFormat="1" ht="12.75" customHeight="1" x14ac:dyDescent="0.2">
      <c r="A136" s="1" t="s">
        <v>384</v>
      </c>
      <c r="B136" s="3">
        <v>22</v>
      </c>
      <c r="C136" s="4" t="s">
        <v>385</v>
      </c>
      <c r="D136" s="260">
        <f t="shared" si="2"/>
        <v>0.33</v>
      </c>
      <c r="E136" s="261">
        <v>0.27</v>
      </c>
      <c r="F136" s="261">
        <v>0.28000000000000003</v>
      </c>
      <c r="G136" s="261">
        <v>0.3</v>
      </c>
      <c r="H136" s="261">
        <v>0.31</v>
      </c>
      <c r="I136" s="261">
        <v>0.33</v>
      </c>
      <c r="J136" s="261">
        <v>0.33</v>
      </c>
    </row>
    <row r="137" spans="1:10" s="134" customFormat="1" ht="12.75" customHeight="1" x14ac:dyDescent="0.2">
      <c r="A137" s="1" t="s">
        <v>386</v>
      </c>
      <c r="B137" s="3">
        <v>23</v>
      </c>
      <c r="C137" s="4" t="s">
        <v>387</v>
      </c>
      <c r="D137" s="260">
        <f t="shared" si="2"/>
        <v>0.39</v>
      </c>
      <c r="E137" s="261">
        <v>0.35</v>
      </c>
      <c r="F137" s="261">
        <v>0.34</v>
      </c>
      <c r="G137" s="261">
        <v>0.35</v>
      </c>
      <c r="H137" s="261">
        <v>0.37</v>
      </c>
      <c r="I137" s="261">
        <v>0.37</v>
      </c>
      <c r="J137" s="261">
        <v>0.39</v>
      </c>
    </row>
    <row r="138" spans="1:10" s="134" customFormat="1" ht="12.75" customHeight="1" x14ac:dyDescent="0.2">
      <c r="A138" s="1" t="s">
        <v>388</v>
      </c>
      <c r="B138" s="3">
        <v>24</v>
      </c>
      <c r="C138" s="4" t="s">
        <v>389</v>
      </c>
      <c r="D138" s="260">
        <f t="shared" si="2"/>
        <v>0.35</v>
      </c>
      <c r="E138" s="261">
        <v>0.32</v>
      </c>
      <c r="F138" s="261">
        <v>0.31</v>
      </c>
      <c r="G138" s="261">
        <v>0.33</v>
      </c>
      <c r="H138" s="261">
        <v>0.33</v>
      </c>
      <c r="I138" s="261">
        <v>0.34</v>
      </c>
      <c r="J138" s="261">
        <v>0.35</v>
      </c>
    </row>
    <row r="139" spans="1:10" s="134" customFormat="1" ht="12.75" customHeight="1" x14ac:dyDescent="0.2">
      <c r="A139" s="1" t="s">
        <v>390</v>
      </c>
      <c r="B139" s="3">
        <v>26</v>
      </c>
      <c r="C139" s="4" t="s">
        <v>391</v>
      </c>
      <c r="D139" s="260">
        <f t="shared" si="2"/>
        <v>0.45</v>
      </c>
      <c r="E139" s="261">
        <v>0.39</v>
      </c>
      <c r="F139" s="261">
        <v>0.39</v>
      </c>
      <c r="G139" s="261">
        <v>0.41</v>
      </c>
      <c r="H139" s="261">
        <v>0.43</v>
      </c>
      <c r="I139" s="261">
        <v>0.44</v>
      </c>
      <c r="J139" s="261">
        <v>0.45</v>
      </c>
    </row>
    <row r="140" spans="1:10" s="134" customFormat="1" ht="12.75" customHeight="1" x14ac:dyDescent="0.2">
      <c r="A140" s="1" t="s">
        <v>392</v>
      </c>
      <c r="B140" s="3">
        <v>29</v>
      </c>
      <c r="C140" s="4" t="s">
        <v>393</v>
      </c>
      <c r="D140" s="260">
        <f t="shared" si="2"/>
        <v>0.36</v>
      </c>
      <c r="E140" s="261">
        <v>0.33</v>
      </c>
      <c r="F140" s="261">
        <v>0.32</v>
      </c>
      <c r="G140" s="261">
        <v>0.34</v>
      </c>
      <c r="H140" s="261">
        <v>0.33</v>
      </c>
      <c r="I140" s="261">
        <v>0.35</v>
      </c>
      <c r="J140" s="261">
        <v>0.36</v>
      </c>
    </row>
    <row r="141" spans="1:10" s="134" customFormat="1" ht="12.75" customHeight="1" x14ac:dyDescent="0.2">
      <c r="A141" s="1" t="s">
        <v>394</v>
      </c>
      <c r="B141" s="3">
        <v>30</v>
      </c>
      <c r="C141" s="4" t="s">
        <v>395</v>
      </c>
      <c r="D141" s="260">
        <f t="shared" si="2"/>
        <v>0.41</v>
      </c>
      <c r="E141" s="261">
        <v>0.32</v>
      </c>
      <c r="F141" s="261">
        <v>0.33</v>
      </c>
      <c r="G141" s="261">
        <v>0.34</v>
      </c>
      <c r="H141" s="261">
        <v>0.35</v>
      </c>
      <c r="I141" s="261">
        <v>0.38</v>
      </c>
      <c r="J141" s="261">
        <v>0.41</v>
      </c>
    </row>
    <row r="142" spans="1:10" s="134" customFormat="1" ht="12.75" customHeight="1" x14ac:dyDescent="0.2">
      <c r="A142" s="1" t="s">
        <v>396</v>
      </c>
      <c r="B142" s="3">
        <v>31</v>
      </c>
      <c r="C142" s="4" t="s">
        <v>397</v>
      </c>
      <c r="D142" s="260">
        <f t="shared" si="2"/>
        <v>0.38</v>
      </c>
      <c r="E142" s="261">
        <v>0.34</v>
      </c>
      <c r="F142" s="261">
        <v>0.33</v>
      </c>
      <c r="G142" s="261">
        <v>0.36</v>
      </c>
      <c r="H142" s="261">
        <v>0.35</v>
      </c>
      <c r="I142" s="261">
        <v>0.38</v>
      </c>
      <c r="J142" s="261">
        <v>0.38</v>
      </c>
    </row>
    <row r="143" spans="1:10" s="134" customFormat="1" ht="12.75" customHeight="1" x14ac:dyDescent="0.2">
      <c r="A143" s="1" t="s">
        <v>398</v>
      </c>
      <c r="B143" s="3">
        <v>32</v>
      </c>
      <c r="C143" s="4" t="s">
        <v>399</v>
      </c>
      <c r="D143" s="260">
        <f t="shared" si="2"/>
        <v>0.36</v>
      </c>
      <c r="E143" s="261">
        <v>0.32</v>
      </c>
      <c r="F143" s="261">
        <v>0.31</v>
      </c>
      <c r="G143" s="261">
        <v>0.32</v>
      </c>
      <c r="H143" s="261">
        <v>0.34</v>
      </c>
      <c r="I143" s="261">
        <v>0.35</v>
      </c>
      <c r="J143" s="261">
        <v>0.36</v>
      </c>
    </row>
    <row r="144" spans="1:10" s="134" customFormat="1" ht="12.75" customHeight="1" x14ac:dyDescent="0.2">
      <c r="A144" s="1" t="s">
        <v>400</v>
      </c>
      <c r="B144" s="3">
        <v>33</v>
      </c>
      <c r="C144" s="4" t="s">
        <v>401</v>
      </c>
      <c r="D144" s="260">
        <f t="shared" si="2"/>
        <v>0.3</v>
      </c>
      <c r="E144" s="261">
        <v>0.25</v>
      </c>
      <c r="F144" s="261">
        <v>0.24</v>
      </c>
      <c r="G144" s="261">
        <v>0.26</v>
      </c>
      <c r="H144" s="261">
        <v>0.28000000000000003</v>
      </c>
      <c r="I144" s="261">
        <v>0.28000000000000003</v>
      </c>
      <c r="J144" s="261">
        <v>0.3</v>
      </c>
    </row>
    <row r="145" spans="1:10" s="134" customFormat="1" ht="12.75" customHeight="1" x14ac:dyDescent="0.2">
      <c r="A145" s="1" t="s">
        <v>402</v>
      </c>
      <c r="B145" s="3">
        <v>34</v>
      </c>
      <c r="C145" s="4" t="s">
        <v>403</v>
      </c>
      <c r="D145" s="260">
        <f t="shared" si="2"/>
        <v>0.34</v>
      </c>
      <c r="E145" s="261">
        <v>0.3</v>
      </c>
      <c r="F145" s="261">
        <v>0.28999999999999998</v>
      </c>
      <c r="G145" s="261">
        <v>0.3</v>
      </c>
      <c r="H145" s="261">
        <v>0.32</v>
      </c>
      <c r="I145" s="261">
        <v>0.33</v>
      </c>
      <c r="J145" s="261">
        <v>0.34</v>
      </c>
    </row>
    <row r="146" spans="1:10" s="134" customFormat="1" ht="12.75" customHeight="1" x14ac:dyDescent="0.2">
      <c r="A146" s="1" t="s">
        <v>404</v>
      </c>
      <c r="B146" s="3">
        <v>36</v>
      </c>
      <c r="C146" s="4" t="s">
        <v>405</v>
      </c>
      <c r="D146" s="260">
        <f t="shared" si="2"/>
        <v>0.42</v>
      </c>
      <c r="E146" s="261">
        <v>0.36</v>
      </c>
      <c r="F146" s="261">
        <v>0.38</v>
      </c>
      <c r="G146" s="261">
        <v>0.39</v>
      </c>
      <c r="H146" s="261">
        <v>0.39</v>
      </c>
      <c r="I146" s="261">
        <v>0.4</v>
      </c>
      <c r="J146" s="261">
        <v>0.42</v>
      </c>
    </row>
    <row r="147" spans="1:10" s="134" customFormat="1" ht="12.75" customHeight="1" x14ac:dyDescent="0.2">
      <c r="A147" s="1" t="s">
        <v>406</v>
      </c>
      <c r="B147" s="3">
        <v>37</v>
      </c>
      <c r="C147" s="4" t="s">
        <v>407</v>
      </c>
      <c r="D147" s="260">
        <f t="shared" si="2"/>
        <v>0.31</v>
      </c>
      <c r="E147" s="261">
        <v>0.28000000000000003</v>
      </c>
      <c r="F147" s="261">
        <v>0.27</v>
      </c>
      <c r="G147" s="261">
        <v>0.28999999999999998</v>
      </c>
      <c r="H147" s="261">
        <v>0.28999999999999998</v>
      </c>
      <c r="I147" s="261">
        <v>0.31</v>
      </c>
      <c r="J147" s="261">
        <v>0.31</v>
      </c>
    </row>
    <row r="148" spans="1:10" s="134" customFormat="1" ht="12.75" customHeight="1" x14ac:dyDescent="0.2">
      <c r="A148" s="1" t="s">
        <v>408</v>
      </c>
      <c r="B148" s="3">
        <v>38</v>
      </c>
      <c r="C148" s="4" t="s">
        <v>409</v>
      </c>
      <c r="D148" s="260">
        <f t="shared" si="2"/>
        <v>0.36</v>
      </c>
      <c r="E148" s="261">
        <v>0.32</v>
      </c>
      <c r="F148" s="261">
        <v>0.3</v>
      </c>
      <c r="G148" s="261">
        <v>0.32</v>
      </c>
      <c r="H148" s="261">
        <v>0.34</v>
      </c>
      <c r="I148" s="261">
        <v>0.35</v>
      </c>
      <c r="J148" s="261">
        <v>0.36</v>
      </c>
    </row>
    <row r="149" spans="1:10" s="134" customFormat="1" ht="12.75" customHeight="1" x14ac:dyDescent="0.2">
      <c r="A149" s="1" t="s">
        <v>410</v>
      </c>
      <c r="B149" s="3">
        <v>40</v>
      </c>
      <c r="C149" s="4" t="s">
        <v>411</v>
      </c>
      <c r="D149" s="260">
        <f t="shared" si="2"/>
        <v>0.31</v>
      </c>
      <c r="E149" s="261">
        <v>0.27</v>
      </c>
      <c r="F149" s="261">
        <v>0.28000000000000003</v>
      </c>
      <c r="G149" s="261">
        <v>0.3</v>
      </c>
      <c r="H149" s="261">
        <v>0.31</v>
      </c>
      <c r="I149" s="261">
        <v>0.31</v>
      </c>
      <c r="J149" s="261">
        <v>0.31</v>
      </c>
    </row>
    <row r="150" spans="1:10" s="134" customFormat="1" ht="12.75" customHeight="1" x14ac:dyDescent="0.2">
      <c r="A150" s="1" t="s">
        <v>412</v>
      </c>
      <c r="B150" s="3">
        <v>41</v>
      </c>
      <c r="C150" s="4" t="s">
        <v>413</v>
      </c>
      <c r="D150" s="260">
        <f t="shared" si="2"/>
        <v>0.35</v>
      </c>
      <c r="E150" s="261">
        <v>0.3</v>
      </c>
      <c r="F150" s="261">
        <v>0.31</v>
      </c>
      <c r="G150" s="261">
        <v>0.32</v>
      </c>
      <c r="H150" s="261">
        <v>0.33</v>
      </c>
      <c r="I150" s="261">
        <v>0.35</v>
      </c>
      <c r="J150" s="261">
        <v>0.35</v>
      </c>
    </row>
    <row r="151" spans="1:10" s="134" customFormat="1" ht="12.75" customHeight="1" x14ac:dyDescent="0.2">
      <c r="A151" s="1" t="s">
        <v>414</v>
      </c>
      <c r="B151" s="3">
        <v>42</v>
      </c>
      <c r="C151" s="4" t="s">
        <v>415</v>
      </c>
      <c r="D151" s="260">
        <f t="shared" si="2"/>
        <v>0.33</v>
      </c>
      <c r="E151" s="261">
        <v>0.28999999999999998</v>
      </c>
      <c r="F151" s="261">
        <v>0.28999999999999998</v>
      </c>
      <c r="G151" s="261">
        <v>0.31</v>
      </c>
      <c r="H151" s="261">
        <v>0.32</v>
      </c>
      <c r="I151" s="261">
        <v>0.33</v>
      </c>
      <c r="J151" s="261">
        <v>0.33</v>
      </c>
    </row>
    <row r="152" spans="1:10" s="134" customFormat="1" ht="12.75" customHeight="1" x14ac:dyDescent="0.2">
      <c r="A152" s="1" t="s">
        <v>416</v>
      </c>
      <c r="B152" s="3">
        <v>43</v>
      </c>
      <c r="C152" s="4" t="s">
        <v>417</v>
      </c>
      <c r="D152" s="260">
        <f t="shared" si="2"/>
        <v>0.41</v>
      </c>
      <c r="E152" s="261">
        <v>0.36</v>
      </c>
      <c r="F152" s="261">
        <v>0.36</v>
      </c>
      <c r="G152" s="261">
        <v>0.37</v>
      </c>
      <c r="H152" s="261">
        <v>0.39</v>
      </c>
      <c r="I152" s="261">
        <v>0.4</v>
      </c>
      <c r="J152" s="261">
        <v>0.41</v>
      </c>
    </row>
    <row r="153" spans="1:10" s="134" customFormat="1" ht="12.75" customHeight="1" x14ac:dyDescent="0.2">
      <c r="A153" s="1" t="s">
        <v>418</v>
      </c>
      <c r="B153" s="3">
        <v>44</v>
      </c>
      <c r="C153" s="4" t="s">
        <v>419</v>
      </c>
      <c r="D153" s="260">
        <f t="shared" si="2"/>
        <v>0.38</v>
      </c>
      <c r="E153" s="261">
        <v>0.34</v>
      </c>
      <c r="F153" s="261">
        <v>0.33</v>
      </c>
      <c r="G153" s="261">
        <v>0.35</v>
      </c>
      <c r="H153" s="261">
        <v>0.36</v>
      </c>
      <c r="I153" s="261">
        <v>0.37</v>
      </c>
      <c r="J153" s="261">
        <v>0.38</v>
      </c>
    </row>
    <row r="154" spans="1:10" s="134" customFormat="1" ht="12.75" customHeight="1" x14ac:dyDescent="0.2">
      <c r="A154" s="1" t="s">
        <v>420</v>
      </c>
      <c r="B154" s="3">
        <v>45</v>
      </c>
      <c r="C154" s="4" t="s">
        <v>421</v>
      </c>
      <c r="D154" s="260">
        <f t="shared" si="2"/>
        <v>0.35</v>
      </c>
      <c r="E154" s="261">
        <v>0.31</v>
      </c>
      <c r="F154" s="261">
        <v>0.28999999999999998</v>
      </c>
      <c r="G154" s="261">
        <v>0.31</v>
      </c>
      <c r="H154" s="261">
        <v>0.33</v>
      </c>
      <c r="I154" s="261">
        <v>0.33</v>
      </c>
      <c r="J154" s="261">
        <v>0.35</v>
      </c>
    </row>
    <row r="155" spans="1:10" s="134" customFormat="1" ht="12.75" customHeight="1" x14ac:dyDescent="0.2">
      <c r="A155" s="1" t="s">
        <v>422</v>
      </c>
      <c r="B155" s="3">
        <v>47</v>
      </c>
      <c r="C155" s="7" t="s">
        <v>423</v>
      </c>
      <c r="D155" s="260">
        <f t="shared" si="2"/>
        <v>0.37</v>
      </c>
      <c r="E155" s="261">
        <v>0.32</v>
      </c>
      <c r="F155" s="261">
        <v>0.33</v>
      </c>
      <c r="G155" s="261">
        <v>0.33</v>
      </c>
      <c r="H155" s="261">
        <v>0.34</v>
      </c>
      <c r="I155" s="261">
        <v>0.35</v>
      </c>
      <c r="J155" s="261">
        <v>0.37</v>
      </c>
    </row>
    <row r="156" spans="1:10" s="134" customFormat="1" ht="12.75" customHeight="1" x14ac:dyDescent="0.2">
      <c r="A156" s="33" t="s">
        <v>489</v>
      </c>
      <c r="B156" s="33"/>
      <c r="C156" s="34" t="s">
        <v>428</v>
      </c>
      <c r="D156" s="260">
        <f t="shared" si="2"/>
        <v>0.34</v>
      </c>
      <c r="E156" s="261">
        <v>0.27</v>
      </c>
      <c r="F156" s="261">
        <v>0.28000000000000003</v>
      </c>
      <c r="G156" s="261">
        <v>0.3</v>
      </c>
      <c r="H156" s="261">
        <v>0.3</v>
      </c>
      <c r="I156" s="261">
        <v>0.32</v>
      </c>
      <c r="J156" s="261">
        <v>0.34</v>
      </c>
    </row>
    <row r="157" spans="1:10" s="134" customFormat="1" ht="12.75" customHeight="1" x14ac:dyDescent="0.2">
      <c r="A157" s="33" t="s">
        <v>490</v>
      </c>
      <c r="B157" s="33"/>
      <c r="C157" s="34" t="s">
        <v>429</v>
      </c>
      <c r="D157" s="260">
        <f t="shared" si="2"/>
        <v>0.37</v>
      </c>
      <c r="E157" s="261">
        <v>0.3</v>
      </c>
      <c r="F157" s="261">
        <v>0.3</v>
      </c>
      <c r="G157" s="261">
        <v>0.31</v>
      </c>
      <c r="H157" s="261">
        <v>0.33</v>
      </c>
      <c r="I157" s="261">
        <v>0.35</v>
      </c>
      <c r="J157" s="261">
        <v>0.37</v>
      </c>
    </row>
    <row r="158" spans="1:10" s="134" customFormat="1" ht="12.75" customHeight="1" x14ac:dyDescent="0.2">
      <c r="A158" s="33" t="s">
        <v>491</v>
      </c>
      <c r="B158" s="33"/>
      <c r="C158" s="34" t="s">
        <v>734</v>
      </c>
      <c r="D158" s="260">
        <f t="shared" si="2"/>
        <v>0.33</v>
      </c>
      <c r="E158" s="261">
        <v>0.27</v>
      </c>
      <c r="F158" s="261">
        <v>0.28000000000000003</v>
      </c>
      <c r="G158" s="261">
        <v>0.28999999999999998</v>
      </c>
      <c r="H158" s="261">
        <v>0.3</v>
      </c>
      <c r="I158" s="261">
        <v>0.32</v>
      </c>
      <c r="J158" s="261">
        <v>0.33</v>
      </c>
    </row>
    <row r="159" spans="1:10" s="134" customFormat="1" ht="12.75" customHeight="1" x14ac:dyDescent="0.2">
      <c r="A159" s="33" t="s">
        <v>492</v>
      </c>
      <c r="B159" s="33"/>
      <c r="C159" s="34" t="s">
        <v>431</v>
      </c>
      <c r="D159" s="260">
        <f t="shared" si="2"/>
        <v>0.34</v>
      </c>
      <c r="E159" s="261">
        <v>0.3</v>
      </c>
      <c r="F159" s="261">
        <v>0.3</v>
      </c>
      <c r="G159" s="261">
        <v>0.31</v>
      </c>
      <c r="H159" s="261">
        <v>0.32</v>
      </c>
      <c r="I159" s="261">
        <v>0.33</v>
      </c>
      <c r="J159" s="261">
        <v>0.34</v>
      </c>
    </row>
    <row r="160" spans="1:10" s="134" customFormat="1" ht="12.75" customHeight="1" x14ac:dyDescent="0.2">
      <c r="A160" s="33" t="s">
        <v>493</v>
      </c>
      <c r="B160" s="33"/>
      <c r="C160" s="34" t="s">
        <v>432</v>
      </c>
      <c r="D160" s="260">
        <f t="shared" si="2"/>
        <v>0.35</v>
      </c>
      <c r="E160" s="261">
        <v>0.3</v>
      </c>
      <c r="F160" s="261">
        <v>0.3</v>
      </c>
      <c r="G160" s="261">
        <v>0.32</v>
      </c>
      <c r="H160" s="261">
        <v>0.33</v>
      </c>
      <c r="I160" s="261">
        <v>0.34</v>
      </c>
      <c r="J160" s="261">
        <v>0.35</v>
      </c>
    </row>
    <row r="161" spans="1:10" s="134" customFormat="1" ht="12.75" customHeight="1" x14ac:dyDescent="0.2">
      <c r="A161" s="33" t="s">
        <v>494</v>
      </c>
      <c r="B161" s="33"/>
      <c r="C161" s="34" t="s">
        <v>735</v>
      </c>
      <c r="D161" s="260">
        <f t="shared" si="2"/>
        <v>0.36</v>
      </c>
      <c r="E161" s="261">
        <v>0.3</v>
      </c>
      <c r="F161" s="261">
        <v>0.3</v>
      </c>
      <c r="G161" s="261">
        <v>0.33</v>
      </c>
      <c r="H161" s="261">
        <v>0.34</v>
      </c>
      <c r="I161" s="261">
        <v>0.35</v>
      </c>
      <c r="J161" s="261">
        <v>0.36</v>
      </c>
    </row>
    <row r="162" spans="1:10" s="134" customFormat="1" ht="12.75" customHeight="1" x14ac:dyDescent="0.2">
      <c r="A162" s="33" t="s">
        <v>495</v>
      </c>
      <c r="B162" s="33"/>
      <c r="C162" s="34" t="s">
        <v>427</v>
      </c>
      <c r="D162" s="260">
        <f t="shared" si="2"/>
        <v>0.46</v>
      </c>
      <c r="E162" s="261">
        <v>0.36</v>
      </c>
      <c r="F162" s="261">
        <v>0.38</v>
      </c>
      <c r="G162" s="261">
        <v>0.4</v>
      </c>
      <c r="H162" s="261">
        <v>0.42</v>
      </c>
      <c r="I162" s="261">
        <v>0.44</v>
      </c>
      <c r="J162" s="261">
        <v>0.46</v>
      </c>
    </row>
    <row r="163" spans="1:10" s="134" customFormat="1" ht="12.75" customHeight="1" x14ac:dyDescent="0.2">
      <c r="A163" s="33" t="s">
        <v>496</v>
      </c>
      <c r="B163" s="33"/>
      <c r="C163" s="34" t="s">
        <v>426</v>
      </c>
      <c r="D163" s="260">
        <f t="shared" si="2"/>
        <v>0.37</v>
      </c>
      <c r="E163" s="261">
        <v>0.32</v>
      </c>
      <c r="F163" s="261">
        <v>0.32</v>
      </c>
      <c r="G163" s="261">
        <v>0.33</v>
      </c>
      <c r="H163" s="261">
        <v>0.34</v>
      </c>
      <c r="I163" s="261">
        <v>0.36</v>
      </c>
      <c r="J163" s="261">
        <v>0.37</v>
      </c>
    </row>
    <row r="164" spans="1:10" s="134" customFormat="1" ht="12.75" customHeight="1" x14ac:dyDescent="0.2">
      <c r="A164" s="33" t="s">
        <v>497</v>
      </c>
      <c r="B164" s="33"/>
      <c r="C164" s="34" t="s">
        <v>433</v>
      </c>
      <c r="D164" s="260">
        <f t="shared" si="2"/>
        <v>0.33</v>
      </c>
      <c r="E164" s="261">
        <v>0.28999999999999998</v>
      </c>
      <c r="F164" s="261">
        <v>0.28000000000000003</v>
      </c>
      <c r="G164" s="261">
        <v>0.3</v>
      </c>
      <c r="H164" s="261">
        <v>0.31</v>
      </c>
      <c r="I164" s="261">
        <v>0.32</v>
      </c>
      <c r="J164" s="261">
        <v>0.33</v>
      </c>
    </row>
    <row r="165" spans="1:10" s="134" customFormat="1" ht="12.75" customHeight="1" x14ac:dyDescent="0.2">
      <c r="A165" s="253" t="s">
        <v>498</v>
      </c>
      <c r="B165" s="253"/>
      <c r="C165" s="254" t="s">
        <v>424</v>
      </c>
      <c r="D165" s="348">
        <f t="shared" si="2"/>
        <v>0.36</v>
      </c>
      <c r="E165" s="346">
        <v>0.31</v>
      </c>
      <c r="F165" s="346">
        <v>0.31</v>
      </c>
      <c r="G165" s="346">
        <v>0.33</v>
      </c>
      <c r="H165" s="346">
        <v>0.34</v>
      </c>
      <c r="I165" s="346">
        <v>0.35</v>
      </c>
      <c r="J165" s="346">
        <v>0.36</v>
      </c>
    </row>
    <row r="166" spans="1:10" s="134" customFormat="1" ht="12.75" customHeight="1" x14ac:dyDescent="0.2">
      <c r="I166" s="264"/>
    </row>
    <row r="167" spans="1:10" s="134" customFormat="1" ht="12.75" customHeight="1" x14ac:dyDescent="0.2">
      <c r="A167" s="283" t="s">
        <v>473</v>
      </c>
      <c r="I167" s="264"/>
    </row>
    <row r="168" spans="1:10" s="134" customFormat="1" ht="12.75" customHeight="1" x14ac:dyDescent="0.2">
      <c r="A168" s="283" t="s">
        <v>474</v>
      </c>
      <c r="I168" s="264"/>
    </row>
    <row r="169" spans="1:10" s="134" customFormat="1" ht="12.75" customHeight="1" x14ac:dyDescent="0.2">
      <c r="A169" s="283" t="s">
        <v>475</v>
      </c>
      <c r="I169" s="264"/>
    </row>
    <row r="170" spans="1:10" s="134" customFormat="1" ht="12.75" customHeight="1" x14ac:dyDescent="0.2">
      <c r="A170" s="283" t="s">
        <v>476</v>
      </c>
      <c r="I170" s="264"/>
    </row>
    <row r="171" spans="1:10" s="134" customFormat="1" ht="12.75" customHeight="1" x14ac:dyDescent="0.2">
      <c r="A171" s="283" t="s">
        <v>477</v>
      </c>
      <c r="I171" s="264"/>
    </row>
    <row r="172" spans="1:10" s="134" customFormat="1" ht="12.75" customHeight="1" x14ac:dyDescent="0.2">
      <c r="A172" s="283" t="s">
        <v>478</v>
      </c>
      <c r="I172" s="264"/>
    </row>
    <row r="173" spans="1:10" s="134" customFormat="1" ht="12.75" customHeight="1" x14ac:dyDescent="0.2">
      <c r="A173" s="283" t="s">
        <v>479</v>
      </c>
      <c r="I173" s="264"/>
    </row>
    <row r="174" spans="1:10" s="134" customFormat="1" ht="12.75" customHeight="1" x14ac:dyDescent="0.2">
      <c r="I174" s="264"/>
    </row>
    <row r="175" spans="1:10" s="134" customFormat="1" ht="12.75" customHeight="1" x14ac:dyDescent="0.2">
      <c r="A175" s="334" t="s">
        <v>826</v>
      </c>
      <c r="I175" s="264"/>
    </row>
    <row r="176" spans="1:10" s="134" customFormat="1" ht="12.75" customHeight="1" x14ac:dyDescent="0.2">
      <c r="I176" s="264"/>
    </row>
    <row r="177" spans="9:9" s="134" customFormat="1" ht="12.75" customHeight="1" x14ac:dyDescent="0.2">
      <c r="I177" s="264"/>
    </row>
    <row r="178" spans="9:9" s="134" customFormat="1" ht="12.75" customHeight="1" x14ac:dyDescent="0.2">
      <c r="I178" s="264"/>
    </row>
    <row r="179" spans="9:9" s="134" customFormat="1" ht="12.75" customHeight="1" x14ac:dyDescent="0.2">
      <c r="I179" s="264"/>
    </row>
    <row r="180" spans="9:9" s="134" customFormat="1" ht="12.75" customHeight="1" x14ac:dyDescent="0.2">
      <c r="I180" s="264"/>
    </row>
    <row r="181" spans="9:9" s="134" customFormat="1" ht="12.75" customHeight="1" x14ac:dyDescent="0.2">
      <c r="I181" s="264"/>
    </row>
    <row r="182" spans="9:9" s="134" customFormat="1" ht="12.75" customHeight="1" x14ac:dyDescent="0.2">
      <c r="I182" s="264"/>
    </row>
    <row r="183" spans="9:9" s="134" customFormat="1" ht="12.75" customHeight="1" x14ac:dyDescent="0.2">
      <c r="I183" s="264"/>
    </row>
    <row r="184" spans="9:9" s="134" customFormat="1" ht="12.75" customHeight="1" x14ac:dyDescent="0.2">
      <c r="I184" s="264"/>
    </row>
    <row r="185" spans="9:9" s="134" customFormat="1" ht="12.75" customHeight="1" x14ac:dyDescent="0.2">
      <c r="I185" s="264"/>
    </row>
    <row r="186" spans="9:9" s="134" customFormat="1" ht="12.75" customHeight="1" x14ac:dyDescent="0.2">
      <c r="I186" s="264"/>
    </row>
    <row r="187" spans="9:9" s="134" customFormat="1" ht="12.75" customHeight="1" x14ac:dyDescent="0.2">
      <c r="I187" s="264"/>
    </row>
    <row r="188" spans="9:9" s="134" customFormat="1" ht="12.75" customHeight="1" x14ac:dyDescent="0.2">
      <c r="I188" s="264"/>
    </row>
    <row r="189" spans="9:9" s="134" customFormat="1" ht="12.75" customHeight="1" x14ac:dyDescent="0.2">
      <c r="I189" s="264"/>
    </row>
    <row r="190" spans="9:9" s="134" customFormat="1" ht="12.75" customHeight="1" x14ac:dyDescent="0.2">
      <c r="I190" s="264"/>
    </row>
    <row r="191" spans="9:9" s="134" customFormat="1" ht="12.75" customHeight="1" x14ac:dyDescent="0.2">
      <c r="I191" s="264"/>
    </row>
    <row r="192" spans="9:9" s="134" customFormat="1" ht="12.75" customHeight="1" x14ac:dyDescent="0.2">
      <c r="I192" s="264"/>
    </row>
    <row r="193" spans="9:9" s="134" customFormat="1" ht="12.75" customHeight="1" x14ac:dyDescent="0.2">
      <c r="I193" s="264"/>
    </row>
    <row r="194" spans="9:9" s="134" customFormat="1" ht="12.75" customHeight="1" x14ac:dyDescent="0.2">
      <c r="I194" s="264"/>
    </row>
    <row r="195" spans="9:9" s="134" customFormat="1" ht="12.75" customHeight="1" x14ac:dyDescent="0.2">
      <c r="I195" s="264"/>
    </row>
    <row r="196" spans="9:9" s="134" customFormat="1" ht="12.75" customHeight="1" x14ac:dyDescent="0.2">
      <c r="I196" s="264"/>
    </row>
    <row r="197" spans="9:9" s="134" customFormat="1" ht="12.75" customHeight="1" x14ac:dyDescent="0.2">
      <c r="I197" s="264"/>
    </row>
    <row r="198" spans="9:9" s="134" customFormat="1" ht="12.75" customHeight="1" x14ac:dyDescent="0.2">
      <c r="I198" s="264"/>
    </row>
    <row r="199" spans="9:9" s="134" customFormat="1" ht="12.75" customHeight="1" x14ac:dyDescent="0.2">
      <c r="I199" s="264"/>
    </row>
    <row r="200" spans="9:9" s="134" customFormat="1" ht="12.75" customHeight="1" x14ac:dyDescent="0.2">
      <c r="I200" s="264"/>
    </row>
    <row r="201" spans="9:9" s="134" customFormat="1" ht="12.75" customHeight="1" x14ac:dyDescent="0.2">
      <c r="I201" s="264"/>
    </row>
    <row r="202" spans="9:9" s="134" customFormat="1" ht="12.75" customHeight="1" x14ac:dyDescent="0.2">
      <c r="I202" s="264"/>
    </row>
    <row r="203" spans="9:9" s="134" customFormat="1" ht="12.75" customHeight="1" x14ac:dyDescent="0.2">
      <c r="I203" s="264"/>
    </row>
    <row r="204" spans="9:9" s="134" customFormat="1" ht="12.75" customHeight="1" x14ac:dyDescent="0.2">
      <c r="I204" s="264"/>
    </row>
    <row r="205" spans="9:9" s="134" customFormat="1" ht="12.75" customHeight="1" x14ac:dyDescent="0.2">
      <c r="I205" s="264"/>
    </row>
    <row r="206" spans="9:9" s="134" customFormat="1" ht="12.75" customHeight="1" x14ac:dyDescent="0.2">
      <c r="I206" s="264"/>
    </row>
    <row r="207" spans="9:9" s="134" customFormat="1" ht="12.75" customHeight="1" x14ac:dyDescent="0.2">
      <c r="I207" s="264"/>
    </row>
    <row r="208" spans="9:9" s="134" customFormat="1" ht="12.75" customHeight="1" x14ac:dyDescent="0.2">
      <c r="I208" s="264"/>
    </row>
    <row r="209" spans="9:9" s="134" customFormat="1" ht="12.75" customHeight="1" x14ac:dyDescent="0.2">
      <c r="I209" s="264"/>
    </row>
    <row r="210" spans="9:9" s="134" customFormat="1" ht="12.75" customHeight="1" x14ac:dyDescent="0.2">
      <c r="I210" s="264"/>
    </row>
    <row r="211" spans="9:9" s="134" customFormat="1" ht="12.75" customHeight="1" x14ac:dyDescent="0.2">
      <c r="I211" s="264"/>
    </row>
  </sheetData>
  <mergeCells count="1">
    <mergeCell ref="E2:J2"/>
  </mergeCell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sheetPr>
  <dimension ref="B1:AI39"/>
  <sheetViews>
    <sheetView showGridLines="0" showRowColHeaders="0" zoomScale="72" zoomScaleNormal="72" workbookViewId="0">
      <selection activeCell="F6" sqref="F6:I6"/>
    </sheetView>
  </sheetViews>
  <sheetFormatPr defaultRowHeight="15" x14ac:dyDescent="0.2"/>
  <cols>
    <col min="1" max="1" width="0.88671875" style="40" customWidth="1"/>
    <col min="2" max="2" width="4.6640625" style="40" customWidth="1"/>
    <col min="3" max="4" width="14.33203125" style="40" customWidth="1"/>
    <col min="5" max="5" width="14" style="40" customWidth="1"/>
    <col min="6" max="6" width="15.44140625" style="40" customWidth="1"/>
    <col min="7" max="8" width="8.33203125" style="40" customWidth="1"/>
    <col min="9" max="10" width="14.44140625" style="40" customWidth="1"/>
    <col min="11" max="11" width="10.5546875" style="40" customWidth="1"/>
    <col min="12" max="12" width="15.33203125" style="40" customWidth="1"/>
    <col min="13" max="13" width="10" style="40" customWidth="1"/>
    <col min="14" max="19" width="8.33203125" style="40" customWidth="1"/>
    <col min="20" max="20" width="3.77734375" style="40" customWidth="1"/>
    <col min="21" max="21" width="8.88671875" style="40"/>
    <col min="22" max="23" width="8.88671875" style="468"/>
    <col min="24" max="24" width="27.109375" style="448" customWidth="1"/>
    <col min="25" max="35" width="8.88671875" style="448"/>
    <col min="36" max="16384" width="8.88671875" style="40"/>
  </cols>
  <sheetData>
    <row r="1" spans="2:34" ht="9" customHeight="1" x14ac:dyDescent="0.2"/>
    <row r="2" spans="2:34" ht="37.5" customHeight="1" x14ac:dyDescent="0.2">
      <c r="B2" s="552" t="s">
        <v>556</v>
      </c>
      <c r="C2" s="553"/>
      <c r="D2" s="553"/>
      <c r="E2" s="553"/>
      <c r="F2" s="553"/>
      <c r="G2" s="553"/>
      <c r="H2" s="553"/>
      <c r="I2" s="553"/>
      <c r="J2" s="553"/>
      <c r="K2" s="553"/>
      <c r="L2" s="553"/>
      <c r="M2" s="553"/>
      <c r="N2" s="553"/>
      <c r="O2" s="553"/>
      <c r="P2" s="553"/>
      <c r="Q2" s="553"/>
      <c r="R2" s="553"/>
      <c r="S2" s="553"/>
      <c r="T2" s="554"/>
    </row>
    <row r="3" spans="2:34" ht="6.75" customHeight="1" x14ac:dyDescent="0.2"/>
    <row r="4" spans="2:34" ht="15.75" x14ac:dyDescent="0.25">
      <c r="B4" s="44"/>
      <c r="C4" s="20"/>
      <c r="D4" s="20"/>
      <c r="E4" s="20"/>
      <c r="F4" s="20"/>
      <c r="G4" s="20"/>
      <c r="H4" s="20"/>
      <c r="I4" s="20"/>
      <c r="J4" s="20"/>
      <c r="K4" s="20"/>
      <c r="L4" s="20"/>
      <c r="M4" s="20"/>
      <c r="N4" s="20"/>
      <c r="O4" s="20"/>
      <c r="P4" s="20"/>
      <c r="Q4" s="20"/>
      <c r="R4" s="20"/>
      <c r="S4" s="20"/>
      <c r="T4" s="45"/>
      <c r="X4" s="449" t="s">
        <v>557</v>
      </c>
    </row>
    <row r="5" spans="2:34" ht="20.25" customHeight="1" x14ac:dyDescent="0.2">
      <c r="B5" s="46"/>
      <c r="C5" s="13"/>
      <c r="D5" s="13"/>
      <c r="E5" s="13"/>
      <c r="F5" s="555" t="s">
        <v>559</v>
      </c>
      <c r="G5" s="555"/>
      <c r="H5" s="555"/>
      <c r="I5" s="555"/>
      <c r="J5" s="23"/>
      <c r="K5" s="23"/>
      <c r="L5" s="555" t="s">
        <v>560</v>
      </c>
      <c r="M5" s="555"/>
      <c r="N5" s="555"/>
      <c r="O5" s="555"/>
      <c r="P5" s="13"/>
      <c r="Q5" s="23"/>
      <c r="R5" s="23"/>
      <c r="S5" s="23"/>
      <c r="T5" s="47"/>
      <c r="X5" s="448" t="str">
        <f>VLOOKUP(L6,Lookups!$C$14:$D$162,2,FALSE)</f>
        <v>E06000001</v>
      </c>
    </row>
    <row r="6" spans="2:34" ht="28.5" customHeight="1" x14ac:dyDescent="0.2">
      <c r="B6" s="46"/>
      <c r="C6" s="13"/>
      <c r="D6" s="13"/>
      <c r="E6" s="13"/>
      <c r="F6" s="556" t="s">
        <v>428</v>
      </c>
      <c r="G6" s="557"/>
      <c r="H6" s="557"/>
      <c r="I6" s="558"/>
      <c r="J6" s="23"/>
      <c r="K6" s="23"/>
      <c r="L6" s="556" t="s">
        <v>6</v>
      </c>
      <c r="M6" s="557"/>
      <c r="N6" s="557"/>
      <c r="O6" s="558"/>
      <c r="P6" s="13"/>
      <c r="Q6" s="23"/>
      <c r="R6" s="23"/>
      <c r="S6" s="23"/>
      <c r="T6" s="47"/>
    </row>
    <row r="7" spans="2:34" ht="9.75" customHeight="1" x14ac:dyDescent="0.25">
      <c r="B7" s="46"/>
      <c r="C7" s="23"/>
      <c r="D7" s="23"/>
      <c r="E7" s="23"/>
      <c r="F7" s="23"/>
      <c r="G7" s="23"/>
      <c r="H7" s="23"/>
      <c r="I7" s="23"/>
      <c r="J7" s="23"/>
      <c r="K7" s="23"/>
      <c r="L7" s="23"/>
      <c r="M7" s="52"/>
      <c r="N7" s="52"/>
      <c r="O7" s="23"/>
      <c r="P7" s="23"/>
      <c r="Q7" s="23"/>
      <c r="R7" s="23"/>
      <c r="S7" s="23"/>
      <c r="T7" s="47"/>
      <c r="X7" s="449" t="s">
        <v>558</v>
      </c>
    </row>
    <row r="8" spans="2:34" ht="15.75" thickBot="1" x14ac:dyDescent="0.25">
      <c r="B8" s="46"/>
      <c r="C8" s="51"/>
      <c r="D8" s="51"/>
      <c r="E8" s="51"/>
      <c r="F8" s="51"/>
      <c r="G8" s="51"/>
      <c r="H8" s="51"/>
      <c r="I8" s="51"/>
      <c r="J8" s="51"/>
      <c r="K8" s="51"/>
      <c r="L8" s="51"/>
      <c r="M8" s="51"/>
      <c r="N8" s="51"/>
      <c r="O8" s="51"/>
      <c r="P8" s="51"/>
      <c r="Q8" s="51"/>
      <c r="R8" s="51"/>
      <c r="S8" s="51"/>
      <c r="T8" s="47"/>
      <c r="X8" s="448">
        <f>VLOOKUP(F6,Lookups!$C$3:$D$11,2,FALSE)</f>
        <v>1</v>
      </c>
    </row>
    <row r="9" spans="2:34" ht="15.75" thickTop="1" x14ac:dyDescent="0.2">
      <c r="B9" s="46"/>
      <c r="C9" s="23"/>
      <c r="D9" s="23"/>
      <c r="E9" s="23"/>
      <c r="F9" s="23"/>
      <c r="G9" s="23"/>
      <c r="H9" s="23"/>
      <c r="I9" s="23"/>
      <c r="J9" s="23"/>
      <c r="K9" s="23"/>
      <c r="L9" s="23"/>
      <c r="M9" s="23"/>
      <c r="N9" s="23"/>
      <c r="O9" s="23"/>
      <c r="P9" s="23"/>
      <c r="Q9" s="23"/>
      <c r="R9" s="23"/>
      <c r="S9" s="23"/>
      <c r="T9" s="47"/>
    </row>
    <row r="10" spans="2:34" ht="15.75" x14ac:dyDescent="0.25">
      <c r="B10" s="46"/>
      <c r="C10" s="23"/>
      <c r="D10" s="23"/>
      <c r="E10" s="23"/>
      <c r="F10" s="23"/>
      <c r="G10" s="23"/>
      <c r="H10" s="23"/>
      <c r="I10" s="23"/>
      <c r="J10" s="23"/>
      <c r="K10" s="23"/>
      <c r="L10" s="23"/>
      <c r="M10" s="23"/>
      <c r="N10" s="23"/>
      <c r="O10" s="23"/>
      <c r="P10" s="23"/>
      <c r="Q10" s="23"/>
      <c r="R10" s="23"/>
      <c r="S10" s="23"/>
      <c r="T10" s="47"/>
      <c r="X10" s="449" t="s">
        <v>545</v>
      </c>
      <c r="Y10" s="448">
        <v>3</v>
      </c>
      <c r="Z10" s="448">
        <v>4</v>
      </c>
      <c r="AA10" s="448">
        <v>5</v>
      </c>
      <c r="AB10" s="448">
        <v>6</v>
      </c>
      <c r="AC10" s="448">
        <v>7</v>
      </c>
      <c r="AD10" s="448">
        <v>8</v>
      </c>
      <c r="AE10" s="448">
        <v>9</v>
      </c>
      <c r="AF10" s="448">
        <v>10</v>
      </c>
      <c r="AG10" s="448">
        <v>11</v>
      </c>
      <c r="AH10" s="448">
        <v>12</v>
      </c>
    </row>
    <row r="11" spans="2:34" ht="15.75" x14ac:dyDescent="0.25">
      <c r="B11" s="46"/>
      <c r="C11" s="23"/>
      <c r="D11" s="23"/>
      <c r="E11" s="23"/>
      <c r="F11" s="23"/>
      <c r="G11" s="23"/>
      <c r="H11" s="23"/>
      <c r="I11" s="23"/>
      <c r="J11" s="23"/>
      <c r="K11" s="23"/>
      <c r="L11" s="23"/>
      <c r="M11" s="23"/>
      <c r="N11" s="23"/>
      <c r="O11" s="23"/>
      <c r="P11" s="23"/>
      <c r="Q11" s="23"/>
      <c r="R11" s="23"/>
      <c r="S11" s="23"/>
      <c r="T11" s="47"/>
      <c r="X11" s="449" t="s">
        <v>561</v>
      </c>
      <c r="Y11" s="448" t="s">
        <v>425</v>
      </c>
      <c r="Z11" s="448" t="s">
        <v>434</v>
      </c>
      <c r="AA11" s="448" t="s">
        <v>435</v>
      </c>
      <c r="AB11" s="448" t="s">
        <v>436</v>
      </c>
      <c r="AC11" s="448" t="s">
        <v>437</v>
      </c>
      <c r="AD11" s="448" t="s">
        <v>438</v>
      </c>
      <c r="AE11" s="448" t="s">
        <v>439</v>
      </c>
      <c r="AF11" s="448" t="s">
        <v>440</v>
      </c>
      <c r="AG11" s="448" t="s">
        <v>441</v>
      </c>
      <c r="AH11" s="448" t="s">
        <v>442</v>
      </c>
    </row>
    <row r="12" spans="2:34" x14ac:dyDescent="0.2">
      <c r="B12" s="46"/>
      <c r="C12" s="23"/>
      <c r="D12" s="23"/>
      <c r="E12" s="23"/>
      <c r="F12" s="23"/>
      <c r="G12" s="23"/>
      <c r="H12" s="23"/>
      <c r="I12" s="23"/>
      <c r="J12" s="23"/>
      <c r="K12" s="23"/>
      <c r="L12" s="23"/>
      <c r="M12" s="23"/>
      <c r="N12" s="23"/>
      <c r="O12" s="23"/>
      <c r="P12" s="23"/>
      <c r="Q12" s="23"/>
      <c r="R12" s="23"/>
      <c r="S12" s="23"/>
      <c r="T12" s="47"/>
      <c r="X12" s="448" t="str">
        <f>F6</f>
        <v>North East</v>
      </c>
      <c r="Y12" s="450">
        <f>VLOOKUP($X12,'Employment rate'!$C$5:$N$166,Y10,FALSE)</f>
        <v>0.68</v>
      </c>
      <c r="Z12" s="450">
        <f>VLOOKUP($X12,'Employment rate'!$C$5:$N$166,Z10,FALSE)</f>
        <v>0.69</v>
      </c>
      <c r="AA12" s="450">
        <f>VLOOKUP($X12,'Employment rate'!$C$5:$N$166,AA10,FALSE)</f>
        <v>0.69</v>
      </c>
      <c r="AB12" s="450">
        <f>VLOOKUP($X12,'Employment rate'!$C$5:$N$166,AB10,FALSE)</f>
        <v>0.69</v>
      </c>
      <c r="AC12" s="450">
        <f>VLOOKUP($X12,'Employment rate'!$C$5:$N$166,AC10,FALSE)</f>
        <v>0.68</v>
      </c>
      <c r="AD12" s="450">
        <f>VLOOKUP($X12,'Employment rate'!$C$5:$N$166,AD10,FALSE)</f>
        <v>0.66</v>
      </c>
      <c r="AE12" s="450">
        <f>VLOOKUP($X12,'Employment rate'!$C$5:$N$166,AE10,FALSE)</f>
        <v>0.66</v>
      </c>
      <c r="AF12" s="450">
        <f>VLOOKUP($X12,'Employment rate'!$C$5:$N$166,AF10,FALSE)</f>
        <v>0.65</v>
      </c>
      <c r="AG12" s="450">
        <f>VLOOKUP($X12,'Employment rate'!$C$5:$N$166,AG10,FALSE)</f>
        <v>0.67</v>
      </c>
      <c r="AH12" s="450">
        <f>VLOOKUP($X12,'Employment rate'!$C$5:$N$166,AH10,FALSE)</f>
        <v>0.67</v>
      </c>
    </row>
    <row r="13" spans="2:34" x14ac:dyDescent="0.2">
      <c r="B13" s="46"/>
      <c r="C13" s="23"/>
      <c r="D13" s="23"/>
      <c r="E13" s="23"/>
      <c r="F13" s="23"/>
      <c r="G13" s="23"/>
      <c r="H13" s="23"/>
      <c r="I13" s="23"/>
      <c r="J13" s="23"/>
      <c r="K13" s="23"/>
      <c r="L13" s="23"/>
      <c r="M13" s="23"/>
      <c r="N13" s="23"/>
      <c r="O13" s="23"/>
      <c r="P13" s="23"/>
      <c r="Q13" s="23"/>
      <c r="R13" s="23"/>
      <c r="S13" s="23"/>
      <c r="T13" s="47"/>
      <c r="X13" s="448" t="str">
        <f>L6</f>
        <v>Hartlepool</v>
      </c>
      <c r="Y13" s="450">
        <f>VLOOKUP($X13,'Employment rate'!$C$5:$N$166,Y10,FALSE)</f>
        <v>0.64</v>
      </c>
      <c r="Z13" s="450">
        <f>VLOOKUP($X13,'Employment rate'!$C$5:$N$156,Z10,FALSE)</f>
        <v>0.66</v>
      </c>
      <c r="AA13" s="450">
        <f>VLOOKUP($X13,'Employment rate'!$C$5:$N$156,AA10,FALSE)</f>
        <v>0.64</v>
      </c>
      <c r="AB13" s="450">
        <f>VLOOKUP($X13,'Employment rate'!$C$5:$N$156,AB10,FALSE)</f>
        <v>0.64</v>
      </c>
      <c r="AC13" s="450">
        <f>VLOOKUP($X13,'Employment rate'!$C$5:$N$156,AC10,FALSE)</f>
        <v>0.62</v>
      </c>
      <c r="AD13" s="450">
        <f>VLOOKUP($X13,'Employment rate'!$C$5:$N$156,AD10,FALSE)</f>
        <v>0.61</v>
      </c>
      <c r="AE13" s="450">
        <f>VLOOKUP($X13,'Employment rate'!$C$5:$N$156,AE10,FALSE)</f>
        <v>0.62</v>
      </c>
      <c r="AF13" s="450">
        <f>VLOOKUP($X13,'Employment rate'!$C$5:$N$156,AF10,FALSE)</f>
        <v>0.59</v>
      </c>
      <c r="AG13" s="450">
        <f>VLOOKUP($X13,'Employment rate'!$C$5:$N$156,AG10,FALSE)</f>
        <v>0.61</v>
      </c>
      <c r="AH13" s="450">
        <f>VLOOKUP($X13,'Employment rate'!$C$5:$N$156,AH10,FALSE)</f>
        <v>0.62</v>
      </c>
    </row>
    <row r="14" spans="2:34" x14ac:dyDescent="0.2">
      <c r="B14" s="46"/>
      <c r="C14" s="23"/>
      <c r="D14" s="23"/>
      <c r="E14" s="23"/>
      <c r="F14" s="23"/>
      <c r="G14" s="23"/>
      <c r="H14" s="23"/>
      <c r="I14" s="23"/>
      <c r="J14" s="23"/>
      <c r="K14" s="23"/>
      <c r="L14" s="23"/>
      <c r="M14" s="23"/>
      <c r="N14" s="23"/>
      <c r="O14" s="23"/>
      <c r="P14" s="23"/>
      <c r="Q14" s="23"/>
      <c r="R14" s="23"/>
      <c r="S14" s="23"/>
      <c r="T14" s="47"/>
      <c r="X14" s="448" t="s">
        <v>424</v>
      </c>
      <c r="Y14" s="450">
        <f>VLOOKUP($X14,'Employment rate'!$C$5:$N$166,Y10,FALSE)</f>
        <v>0.73</v>
      </c>
      <c r="Z14" s="450">
        <f>VLOOKUP($X14,'Employment rate'!$C$5:$N$166,Z10,FALSE)</f>
        <v>0.73</v>
      </c>
      <c r="AA14" s="450">
        <f>VLOOKUP($X14,'Employment rate'!$C$5:$N$166,AA10,FALSE)</f>
        <v>0.73</v>
      </c>
      <c r="AB14" s="450">
        <f>VLOOKUP($X14,'Employment rate'!$C$5:$N$166,AB10,FALSE)</f>
        <v>0.73</v>
      </c>
      <c r="AC14" s="450">
        <f>VLOOKUP($X14,'Employment rate'!$C$5:$N$166,AC10,FALSE)</f>
        <v>0.72</v>
      </c>
      <c r="AD14" s="450">
        <f>VLOOKUP($X14,'Employment rate'!$C$5:$N$166,AD10,FALSE)</f>
        <v>0.7</v>
      </c>
      <c r="AE14" s="450">
        <f>VLOOKUP($X14,'Employment rate'!$C$5:$N$166,AE10,FALSE)</f>
        <v>0.7</v>
      </c>
      <c r="AF14" s="450">
        <f>VLOOKUP($X14,'Employment rate'!$C$5:$N$166,AF10,FALSE)</f>
        <v>0.7</v>
      </c>
      <c r="AG14" s="450">
        <f>VLOOKUP($X14,'Employment rate'!$C$5:$N$166,AG10,FALSE)</f>
        <v>0.71</v>
      </c>
      <c r="AH14" s="450">
        <f>VLOOKUP($X14,'Employment rate'!$C$5:$N$166,AH10,FALSE)</f>
        <v>0.72</v>
      </c>
    </row>
    <row r="15" spans="2:34" x14ac:dyDescent="0.2">
      <c r="B15" s="46"/>
      <c r="C15" s="23"/>
      <c r="D15" s="23"/>
      <c r="E15" s="23"/>
      <c r="F15" s="23"/>
      <c r="G15" s="23"/>
      <c r="H15" s="23"/>
      <c r="I15" s="23"/>
      <c r="J15" s="23"/>
      <c r="K15" s="23"/>
      <c r="L15" s="23"/>
      <c r="M15" s="23"/>
      <c r="N15" s="23"/>
      <c r="O15" s="23"/>
      <c r="P15" s="23"/>
      <c r="Q15" s="23"/>
      <c r="R15" s="23"/>
      <c r="S15" s="23"/>
      <c r="T15" s="47"/>
    </row>
    <row r="16" spans="2:34" x14ac:dyDescent="0.2">
      <c r="B16" s="46"/>
      <c r="C16" s="23"/>
      <c r="D16" s="23"/>
      <c r="E16" s="23"/>
      <c r="F16" s="23"/>
      <c r="G16" s="23"/>
      <c r="H16" s="23"/>
      <c r="I16" s="23"/>
      <c r="J16" s="23"/>
      <c r="K16" s="23"/>
      <c r="L16" s="23"/>
      <c r="M16" s="23"/>
      <c r="N16" s="23"/>
      <c r="O16" s="23"/>
      <c r="P16" s="23"/>
      <c r="Q16" s="23"/>
      <c r="R16" s="23"/>
      <c r="S16" s="23"/>
      <c r="T16" s="47"/>
    </row>
    <row r="17" spans="2:34" x14ac:dyDescent="0.2">
      <c r="B17" s="46"/>
      <c r="C17" s="23"/>
      <c r="D17" s="23"/>
      <c r="E17" s="23"/>
      <c r="F17" s="23"/>
      <c r="G17" s="23"/>
      <c r="H17" s="23"/>
      <c r="I17" s="23"/>
      <c r="J17" s="23"/>
      <c r="K17" s="23"/>
      <c r="L17" s="23"/>
      <c r="M17" s="23"/>
      <c r="N17" s="23"/>
      <c r="O17" s="23"/>
      <c r="P17" s="23"/>
      <c r="Q17" s="23"/>
      <c r="R17" s="23"/>
      <c r="S17" s="23"/>
      <c r="T17" s="47"/>
    </row>
    <row r="18" spans="2:34" ht="15.75" x14ac:dyDescent="0.25">
      <c r="B18" s="46"/>
      <c r="C18" s="23"/>
      <c r="D18" s="23"/>
      <c r="E18" s="23"/>
      <c r="F18" s="23"/>
      <c r="G18" s="23"/>
      <c r="H18" s="23"/>
      <c r="I18" s="23"/>
      <c r="J18" s="23"/>
      <c r="K18" s="23"/>
      <c r="L18" s="23"/>
      <c r="M18" s="23"/>
      <c r="N18" s="23"/>
      <c r="O18" s="23"/>
      <c r="P18" s="23"/>
      <c r="Q18" s="23"/>
      <c r="R18" s="23"/>
      <c r="S18" s="23"/>
      <c r="T18" s="47"/>
      <c r="X18" s="449" t="s">
        <v>569</v>
      </c>
      <c r="Y18" s="448">
        <v>3</v>
      </c>
      <c r="Z18" s="448">
        <v>4</v>
      </c>
      <c r="AA18" s="448">
        <v>5</v>
      </c>
      <c r="AB18" s="448">
        <v>6</v>
      </c>
      <c r="AC18" s="448">
        <v>7</v>
      </c>
      <c r="AD18" s="448">
        <v>8</v>
      </c>
      <c r="AE18" s="448">
        <v>9</v>
      </c>
      <c r="AF18" s="448">
        <v>10</v>
      </c>
      <c r="AG18" s="448">
        <v>11</v>
      </c>
      <c r="AH18" s="448">
        <v>12</v>
      </c>
    </row>
    <row r="19" spans="2:34" ht="15.75" x14ac:dyDescent="0.25">
      <c r="B19" s="46"/>
      <c r="C19" s="23"/>
      <c r="D19" s="23"/>
      <c r="E19" s="23"/>
      <c r="F19" s="23"/>
      <c r="G19" s="23"/>
      <c r="H19" s="23"/>
      <c r="I19" s="23"/>
      <c r="J19" s="23"/>
      <c r="K19" s="23"/>
      <c r="L19" s="23"/>
      <c r="M19" s="23"/>
      <c r="N19" s="23"/>
      <c r="O19" s="23"/>
      <c r="P19" s="23"/>
      <c r="Q19" s="23"/>
      <c r="R19" s="23"/>
      <c r="S19" s="23"/>
      <c r="T19" s="47"/>
      <c r="X19" s="449" t="s">
        <v>561</v>
      </c>
      <c r="Y19" s="448">
        <v>2004</v>
      </c>
      <c r="Z19" s="448">
        <v>2005</v>
      </c>
      <c r="AA19" s="448">
        <v>2006</v>
      </c>
      <c r="AB19" s="448">
        <v>2007</v>
      </c>
      <c r="AC19" s="448">
        <v>2008</v>
      </c>
      <c r="AD19" s="448">
        <v>2009</v>
      </c>
      <c r="AE19" s="448">
        <v>2010</v>
      </c>
      <c r="AF19" s="448">
        <v>2011</v>
      </c>
      <c r="AG19" s="448">
        <v>2012</v>
      </c>
      <c r="AH19" s="448">
        <v>2013</v>
      </c>
    </row>
    <row r="20" spans="2:34" x14ac:dyDescent="0.2">
      <c r="B20" s="46"/>
      <c r="C20" s="23"/>
      <c r="D20" s="23"/>
      <c r="E20" s="23"/>
      <c r="F20" s="23"/>
      <c r="G20" s="23"/>
      <c r="H20" s="23"/>
      <c r="I20" s="23"/>
      <c r="J20" s="23"/>
      <c r="K20" s="23"/>
      <c r="L20" s="23"/>
      <c r="M20" s="23"/>
      <c r="N20" s="23"/>
      <c r="O20" s="23"/>
      <c r="P20" s="23"/>
      <c r="Q20" s="23"/>
      <c r="R20" s="23"/>
      <c r="S20" s="23"/>
      <c r="T20" s="47"/>
      <c r="X20" s="448" t="str">
        <f>F6</f>
        <v>North East</v>
      </c>
      <c r="Y20" s="450">
        <f>VLOOKUP($X20,'Workless households_children'!$C$5:$M$166,Y18,FALSE)</f>
        <v>0.19</v>
      </c>
      <c r="Z20" s="450">
        <f>VLOOKUP($X20,'Workless households_children'!$C$5:$M$166,Z18,FALSE)</f>
        <v>0.18</v>
      </c>
      <c r="AA20" s="450">
        <f>VLOOKUP($X20,'Workless households_children'!$C$5:$M$166,AA18,FALSE)</f>
        <v>0.2</v>
      </c>
      <c r="AB20" s="450">
        <f>VLOOKUP($X20,'Workless households_children'!$C$5:$M$166,AB18,FALSE)</f>
        <v>0.18</v>
      </c>
      <c r="AC20" s="450">
        <f>VLOOKUP($X20,'Workless households_children'!$C$5:$M$166,AC18,FALSE)</f>
        <v>0.19</v>
      </c>
      <c r="AD20" s="450">
        <f>VLOOKUP($X20,'Workless households_children'!$C$5:$M$166,AD18,FALSE)</f>
        <v>0.21</v>
      </c>
      <c r="AE20" s="450">
        <f>VLOOKUP($X20,'Workless households_children'!$C$5:$M$166,AE18,FALSE)</f>
        <v>0.2</v>
      </c>
      <c r="AF20" s="450">
        <f>VLOOKUP($X20,'Workless households_children'!$C$5:$M$166,AF18,FALSE)</f>
        <v>0.21</v>
      </c>
      <c r="AG20" s="450">
        <f>VLOOKUP($X20,'Workless households_children'!$C$5:$M$166,AG18,FALSE)</f>
        <v>0.2</v>
      </c>
      <c r="AH20" s="450">
        <f>VLOOKUP($X20,'Workless households_children'!$C$5:$N$166,AH18,FALSE)</f>
        <v>0.18</v>
      </c>
    </row>
    <row r="21" spans="2:34" x14ac:dyDescent="0.2">
      <c r="B21" s="46"/>
      <c r="C21" s="23"/>
      <c r="D21" s="23"/>
      <c r="E21" s="23"/>
      <c r="F21" s="23"/>
      <c r="G21" s="23"/>
      <c r="H21" s="23"/>
      <c r="I21" s="23"/>
      <c r="J21" s="23"/>
      <c r="K21" s="23"/>
      <c r="L21" s="23"/>
      <c r="M21" s="23"/>
      <c r="N21" s="23"/>
      <c r="O21" s="23"/>
      <c r="P21" s="23"/>
      <c r="Q21" s="23"/>
      <c r="R21" s="23"/>
      <c r="S21" s="23"/>
      <c r="T21" s="47"/>
      <c r="X21" s="448" t="str">
        <f>L6</f>
        <v>Hartlepool</v>
      </c>
      <c r="Y21" s="450">
        <f>VLOOKUP($X21,'Workless households_children'!$C$5:$M$166,Y18,FALSE)</f>
        <v>0.22</v>
      </c>
      <c r="Z21" s="450">
        <f>VLOOKUP($X21,'Workless households_children'!$C$5:$M$166,Z18,FALSE)</f>
        <v>0.18</v>
      </c>
      <c r="AA21" s="450">
        <f>VLOOKUP($X21,'Workless households_children'!$C$5:$M$166,AA18,FALSE)</f>
        <v>0.17</v>
      </c>
      <c r="AB21" s="450">
        <f>VLOOKUP($X21,'Workless households_children'!$C$5:$M$166,AB18,FALSE)</f>
        <v>0.2</v>
      </c>
      <c r="AC21" s="450">
        <f>VLOOKUP($X21,'Workless households_children'!$C$5:$M$166,AC18,FALSE)</f>
        <v>0.2</v>
      </c>
      <c r="AD21" s="450">
        <f>VLOOKUP($X21,'Workless households_children'!$C$5:$M$166,AD18,FALSE)</f>
        <v>0.24</v>
      </c>
      <c r="AE21" s="450">
        <f>VLOOKUP($X21,'Workless households_children'!$C$5:$M$166,AE18,FALSE)</f>
        <v>0.26</v>
      </c>
      <c r="AF21" s="450">
        <f>VLOOKUP($X21,'Workless households_children'!$C$5:$M$166,AF18,FALSE)</f>
        <v>0.31</v>
      </c>
      <c r="AG21" s="450">
        <f>VLOOKUP($X21,'Workless households_children'!$C$5:$M$166,AG18,FALSE)</f>
        <v>0.28999999999999998</v>
      </c>
      <c r="AH21" s="450">
        <f>VLOOKUP($X21,'Workless households_children'!$C$5:$N$166,AH18,FALSE)</f>
        <v>0.25</v>
      </c>
    </row>
    <row r="22" spans="2:34" ht="33.75" customHeight="1" x14ac:dyDescent="0.2">
      <c r="B22" s="46"/>
      <c r="C22" s="23"/>
      <c r="D22" s="23"/>
      <c r="E22" s="23"/>
      <c r="F22" s="23"/>
      <c r="G22" s="23"/>
      <c r="H22" s="23"/>
      <c r="I22" s="23"/>
      <c r="J22" s="23"/>
      <c r="K22" s="23"/>
      <c r="L22" s="23"/>
      <c r="M22" s="23"/>
      <c r="N22" s="23"/>
      <c r="O22" s="23"/>
      <c r="P22" s="23"/>
      <c r="Q22" s="23"/>
      <c r="R22" s="23"/>
      <c r="S22" s="23"/>
      <c r="T22" s="47"/>
      <c r="X22" s="448" t="s">
        <v>424</v>
      </c>
      <c r="Y22" s="450">
        <f>VLOOKUP($X22,'Workless households_children'!$C$5:$M$166,Y18,FALSE)</f>
        <v>0.15</v>
      </c>
      <c r="Z22" s="450">
        <f>VLOOKUP($X22,'Workless households_children'!$C$5:$M$166,Z18,FALSE)</f>
        <v>0.15</v>
      </c>
      <c r="AA22" s="450">
        <f>VLOOKUP($X22,'Workless households_children'!$C$5:$M$166,AA18,FALSE)</f>
        <v>0.16</v>
      </c>
      <c r="AB22" s="450">
        <f>VLOOKUP($X22,'Workless households_children'!$C$5:$M$166,AB18,FALSE)</f>
        <v>0.15</v>
      </c>
      <c r="AC22" s="450">
        <f>VLOOKUP($X22,'Workless households_children'!$C$5:$M$166,AC18,FALSE)</f>
        <v>0.16</v>
      </c>
      <c r="AD22" s="450">
        <f>VLOOKUP($X22,'Workless households_children'!$C$5:$M$166,AD18,FALSE)</f>
        <v>0.16</v>
      </c>
      <c r="AE22" s="450">
        <f>VLOOKUP($X22,'Workless households_children'!$C$5:$M$166,AE18,FALSE)</f>
        <v>0.16</v>
      </c>
      <c r="AF22" s="450">
        <f>VLOOKUP($X22,'Workless households_children'!$C$5:$M$166,AF18,FALSE)</f>
        <v>0.16</v>
      </c>
      <c r="AG22" s="450">
        <f>VLOOKUP($X22,'Workless households_children'!$C$5:$M$166,AG18,FALSE)</f>
        <v>0.15</v>
      </c>
      <c r="AH22" s="450">
        <f>VLOOKUP($X22,'Workless households_children'!$C$5:$N$166,AH18,FALSE)</f>
        <v>0.14000000000000001</v>
      </c>
    </row>
    <row r="23" spans="2:34" ht="23.25" customHeight="1" thickBot="1" x14ac:dyDescent="0.25">
      <c r="B23" s="46"/>
      <c r="C23" s="51"/>
      <c r="D23" s="51"/>
      <c r="E23" s="51"/>
      <c r="F23" s="51"/>
      <c r="G23" s="51"/>
      <c r="H23" s="51"/>
      <c r="I23" s="51"/>
      <c r="J23" s="51"/>
      <c r="K23" s="51"/>
      <c r="L23" s="51"/>
      <c r="M23" s="51"/>
      <c r="N23" s="51"/>
      <c r="O23" s="51"/>
      <c r="P23" s="51"/>
      <c r="Q23" s="51"/>
      <c r="R23" s="51"/>
      <c r="S23" s="51"/>
      <c r="T23" s="47"/>
    </row>
    <row r="24" spans="2:34" ht="21" customHeight="1" thickTop="1" x14ac:dyDescent="0.25">
      <c r="B24" s="46"/>
      <c r="C24" s="23"/>
      <c r="D24" s="23"/>
      <c r="E24" s="23"/>
      <c r="F24" s="23"/>
      <c r="G24" s="23"/>
      <c r="H24" s="23"/>
      <c r="I24" s="23"/>
      <c r="J24" s="23"/>
      <c r="K24" s="23"/>
      <c r="L24" s="23"/>
      <c r="M24" s="23"/>
      <c r="N24" s="23"/>
      <c r="O24" s="23"/>
      <c r="P24" s="23"/>
      <c r="Q24" s="23"/>
      <c r="R24" s="23"/>
      <c r="S24" s="23"/>
      <c r="T24" s="47"/>
      <c r="X24" s="451" t="s">
        <v>660</v>
      </c>
      <c r="Y24" s="448">
        <v>3</v>
      </c>
      <c r="Z24" s="448">
        <v>4</v>
      </c>
      <c r="AA24" s="448">
        <v>5</v>
      </c>
      <c r="AB24" s="448">
        <v>6</v>
      </c>
      <c r="AC24" s="448">
        <v>7</v>
      </c>
      <c r="AD24" s="448">
        <v>8</v>
      </c>
      <c r="AE24" s="448">
        <v>9</v>
      </c>
      <c r="AF24" s="448">
        <v>10</v>
      </c>
      <c r="AG24" s="448">
        <v>11</v>
      </c>
      <c r="AH24" s="448">
        <v>12</v>
      </c>
    </row>
    <row r="25" spans="2:34" ht="15.75" x14ac:dyDescent="0.25">
      <c r="B25" s="46"/>
      <c r="C25" s="25" t="s">
        <v>570</v>
      </c>
      <c r="D25" s="23"/>
      <c r="E25" s="23"/>
      <c r="F25" s="23"/>
      <c r="G25" s="23"/>
      <c r="H25" s="23"/>
      <c r="I25" s="48" t="s">
        <v>571</v>
      </c>
      <c r="J25" s="23"/>
      <c r="K25" s="23"/>
      <c r="L25" s="23"/>
      <c r="M25" s="23"/>
      <c r="N25" s="23"/>
      <c r="O25" s="23"/>
      <c r="P25" s="23"/>
      <c r="Q25" s="23"/>
      <c r="R25" s="23"/>
      <c r="S25" s="23"/>
      <c r="T25" s="47"/>
      <c r="X25" s="449" t="s">
        <v>561</v>
      </c>
      <c r="Y25" s="448">
        <v>2004</v>
      </c>
      <c r="Z25" s="448">
        <v>2005</v>
      </c>
      <c r="AA25" s="448">
        <v>2006</v>
      </c>
      <c r="AB25" s="448">
        <v>2007</v>
      </c>
      <c r="AC25" s="448">
        <v>2008</v>
      </c>
      <c r="AD25" s="448">
        <v>2009</v>
      </c>
      <c r="AE25" s="448">
        <v>2010</v>
      </c>
      <c r="AF25" s="448">
        <v>2011</v>
      </c>
      <c r="AG25" s="448">
        <v>2012</v>
      </c>
      <c r="AH25" s="448">
        <v>2013</v>
      </c>
    </row>
    <row r="26" spans="2:34" ht="46.5" customHeight="1" x14ac:dyDescent="0.2">
      <c r="B26" s="46"/>
      <c r="C26" s="24"/>
      <c r="D26" s="24"/>
      <c r="E26" s="53" t="str">
        <f>L6</f>
        <v>Hartlepool</v>
      </c>
      <c r="F26" s="53" t="str">
        <f>F6</f>
        <v>North East</v>
      </c>
      <c r="G26" s="24" t="s">
        <v>424</v>
      </c>
      <c r="H26" s="23"/>
      <c r="I26" s="20"/>
      <c r="J26" s="20"/>
      <c r="K26" s="54" t="str">
        <f>L6</f>
        <v>Hartlepool</v>
      </c>
      <c r="L26" s="54" t="str">
        <f>F6</f>
        <v>North East</v>
      </c>
      <c r="M26" s="54" t="s">
        <v>424</v>
      </c>
      <c r="N26" s="23"/>
      <c r="O26" s="23"/>
      <c r="P26" s="23"/>
      <c r="Q26" s="23"/>
      <c r="R26" s="23"/>
      <c r="S26" s="23"/>
      <c r="T26" s="47"/>
      <c r="X26" s="448" t="str">
        <f>F6</f>
        <v>North East</v>
      </c>
      <c r="Y26" s="464">
        <f>VLOOKUP($X26,'Working households_children'!$C:$M,Y$24,FALSE)</f>
        <v>0.52</v>
      </c>
      <c r="Z26" s="464">
        <f>VLOOKUP($X26,'Working households_children'!$C:$M,Z$24,FALSE)</f>
        <v>0.53</v>
      </c>
      <c r="AA26" s="464">
        <f>VLOOKUP($X26,'Working households_children'!$C:$M,AA$24,FALSE)</f>
        <v>0.53</v>
      </c>
      <c r="AB26" s="464">
        <f>VLOOKUP($X26,'Working households_children'!$C:$M,AB$24,FALSE)</f>
        <v>0.53</v>
      </c>
      <c r="AC26" s="464">
        <f>VLOOKUP($X26,'Working households_children'!$C:$M,AC$24,FALSE)</f>
        <v>0.54</v>
      </c>
      <c r="AD26" s="464">
        <f>VLOOKUP($X26,'Working households_children'!$C:$M,AD$24,FALSE)</f>
        <v>0.5</v>
      </c>
      <c r="AE26" s="464">
        <f>VLOOKUP($X26,'Working households_children'!$C:$M,AE$24,FALSE)</f>
        <v>0.51</v>
      </c>
      <c r="AF26" s="464">
        <f>VLOOKUP($X26,'Working households_children'!$C:$M,AF$24,FALSE)</f>
        <v>0.49</v>
      </c>
      <c r="AG26" s="464">
        <f>VLOOKUP($X26,'Working households_children'!$C:$M,AG$24,FALSE)</f>
        <v>0.51</v>
      </c>
      <c r="AH26" s="464">
        <f>VLOOKUP($X26,'Working households_children'!$C:$N,AH$24,FALSE)</f>
        <v>0.52</v>
      </c>
    </row>
    <row r="27" spans="2:34" x14ac:dyDescent="0.2">
      <c r="B27" s="46"/>
      <c r="C27" s="22"/>
      <c r="D27" s="22"/>
      <c r="E27" s="22"/>
      <c r="F27" s="22"/>
      <c r="G27" s="22"/>
      <c r="H27" s="23"/>
      <c r="I27" s="21"/>
      <c r="J27" s="21"/>
      <c r="K27" s="22"/>
      <c r="L27" s="22"/>
      <c r="M27" s="22"/>
      <c r="N27" s="23"/>
      <c r="O27" s="23"/>
      <c r="P27" s="23"/>
      <c r="Q27" s="23"/>
      <c r="R27" s="23"/>
      <c r="S27" s="23"/>
      <c r="T27" s="47"/>
      <c r="X27" s="448" t="str">
        <f>L6</f>
        <v>Hartlepool</v>
      </c>
      <c r="Y27" s="464">
        <f>VLOOKUP($X27,'Working households_children'!$C:$M,Y$24,FALSE)</f>
        <v>0.51</v>
      </c>
      <c r="Z27" s="464">
        <f>VLOOKUP($X27,'Working households_children'!$C:$M,Z$24,FALSE)</f>
        <v>0.52</v>
      </c>
      <c r="AA27" s="464">
        <f>VLOOKUP($X27,'Working households_children'!$C:$M,AA$24,FALSE)</f>
        <v>0.47</v>
      </c>
      <c r="AB27" s="464">
        <f>VLOOKUP($X27,'Working households_children'!$C:$M,AB$24,FALSE)</f>
        <v>0.52</v>
      </c>
      <c r="AC27" s="464">
        <f>VLOOKUP($X27,'Working households_children'!$C:$M,AC$24,FALSE)</f>
        <v>0.49</v>
      </c>
      <c r="AD27" s="464">
        <f>VLOOKUP($X27,'Working households_children'!$C:$M,AD$24,FALSE)</f>
        <v>0.44</v>
      </c>
      <c r="AE27" s="464">
        <f>VLOOKUP($X27,'Working households_children'!$C:$M,AE$24,FALSE)</f>
        <v>0.42</v>
      </c>
      <c r="AF27" s="464">
        <f>VLOOKUP($X27,'Working households_children'!$C:$M,AF$24,FALSE)</f>
        <v>0.38</v>
      </c>
      <c r="AG27" s="464">
        <f>VLOOKUP($X27,'Working households_children'!$C:$N,AG$24,FALSE)</f>
        <v>0.44</v>
      </c>
      <c r="AH27" s="464">
        <f>VLOOKUP($X27,'Working households_children'!$C:$N,AH$24,FALSE)</f>
        <v>0.48</v>
      </c>
    </row>
    <row r="28" spans="2:34" ht="48" customHeight="1" x14ac:dyDescent="0.2">
      <c r="B28" s="46"/>
      <c r="C28" s="561" t="s">
        <v>574</v>
      </c>
      <c r="D28" s="562"/>
      <c r="E28" s="493">
        <f>VLOOKUP(E26,'Child Poverty'!$C:$E,2,FALSE)</f>
        <v>0.28000000000000003</v>
      </c>
      <c r="F28" s="493">
        <f>VLOOKUP(F26,'Child Poverty'!$C:$E,2,FALSE)</f>
        <v>0.23</v>
      </c>
      <c r="G28" s="493">
        <f>VLOOKUP(G26,'Child Poverty'!$C:$E,2,FALSE)</f>
        <v>0.19</v>
      </c>
      <c r="H28" s="23"/>
      <c r="I28" s="561" t="s">
        <v>1032</v>
      </c>
      <c r="J28" s="562"/>
      <c r="K28" s="497">
        <f>VLOOKUP(K26,NEET!$C:$D,2,FALSE)</f>
        <v>0.08</v>
      </c>
      <c r="L28" s="497">
        <f>VLOOKUP(L26,NEET!$C:$D,2,FALSE)</f>
        <v>0.08</v>
      </c>
      <c r="M28" s="497" t="str">
        <f>VLOOKUP(M26,NEET!$C:$D,2,FALSE)</f>
        <v>-</v>
      </c>
      <c r="N28" s="23"/>
      <c r="O28" s="23"/>
      <c r="P28" s="23"/>
      <c r="Q28" s="23"/>
      <c r="R28" s="23"/>
      <c r="S28" s="23"/>
      <c r="T28" s="47"/>
      <c r="X28" s="448" t="s">
        <v>424</v>
      </c>
      <c r="Y28" s="464">
        <f>VLOOKUP($X28,'Working households_children'!$C:$M,Y$24,FALSE)</f>
        <v>0.53</v>
      </c>
      <c r="Z28" s="464">
        <f>VLOOKUP($X28,'Working households_children'!$C:$M,Z$24,FALSE)</f>
        <v>0.53</v>
      </c>
      <c r="AA28" s="464">
        <f>VLOOKUP($X28,'Working households_children'!$C:$M,AA$24,FALSE)</f>
        <v>0.52</v>
      </c>
      <c r="AB28" s="464">
        <f>VLOOKUP($X28,'Working households_children'!$C:$M,AB$24,FALSE)</f>
        <v>0.52</v>
      </c>
      <c r="AC28" s="464">
        <f>VLOOKUP($X28,'Working households_children'!$C:$M,AC$24,FALSE)</f>
        <v>0.52</v>
      </c>
      <c r="AD28" s="464">
        <f>VLOOKUP($X28,'Working households_children'!$C:$M,AD$24,FALSE)</f>
        <v>0.51</v>
      </c>
      <c r="AE28" s="464">
        <f>VLOOKUP($X28,'Working households_children'!$C:$M,AE$24,FALSE)</f>
        <v>0.5</v>
      </c>
      <c r="AF28" s="464">
        <f>VLOOKUP($X28,'Working households_children'!$C:$M,AF$24,FALSE)</f>
        <v>0.51</v>
      </c>
      <c r="AG28" s="464">
        <f>VLOOKUP($X28,'Working households_children'!$C:$M,AG$24,FALSE)</f>
        <v>0.51</v>
      </c>
      <c r="AH28" s="464">
        <f>VLOOKUP($X28,'Working households_children'!$C:$N,AH$24,FALSE)</f>
        <v>0.53</v>
      </c>
    </row>
    <row r="29" spans="2:34" ht="48" customHeight="1" x14ac:dyDescent="0.2">
      <c r="B29" s="46"/>
      <c r="C29" s="566" t="s">
        <v>564</v>
      </c>
      <c r="D29" s="564"/>
      <c r="E29" s="494">
        <f>VLOOKUP($E26,'Working households_children'!$C:$D,2,FALSE)</f>
        <v>0.48</v>
      </c>
      <c r="F29" s="494">
        <f>VLOOKUP($F26,'Working households_children'!$C:$D,2,FALSE)</f>
        <v>0.52</v>
      </c>
      <c r="G29" s="494">
        <f>VLOOKUP($G26,'Working households_children'!$C:$D,2,FALSE)</f>
        <v>0.53</v>
      </c>
      <c r="H29" s="23"/>
      <c r="I29" s="563" t="s">
        <v>566</v>
      </c>
      <c r="J29" s="564"/>
      <c r="K29" s="498">
        <f>VLOOKUP(K26,DisAdults_Employment!$C:$D,2,FALSE)</f>
        <v>0.14000000000000001</v>
      </c>
      <c r="L29" s="498">
        <f>VLOOKUP(L26,DisAdults_Employment!$C:$D,2,FALSE)</f>
        <v>0.06</v>
      </c>
      <c r="M29" s="498">
        <f>VLOOKUP(M26,DisAdults_Employment!$C:$D,2,FALSE)</f>
        <v>7.0000000000000007E-2</v>
      </c>
      <c r="N29" s="23"/>
      <c r="O29" s="23"/>
      <c r="P29" s="23"/>
      <c r="Q29" s="23"/>
      <c r="R29" s="23"/>
      <c r="S29" s="23"/>
      <c r="T29" s="47"/>
    </row>
    <row r="30" spans="2:34" ht="48" customHeight="1" x14ac:dyDescent="0.2">
      <c r="B30" s="46"/>
      <c r="C30" s="563" t="s">
        <v>1002</v>
      </c>
      <c r="D30" s="564"/>
      <c r="E30" s="494">
        <f>VLOOKUP(E26,'Employment rate'!$C:$D,2,FALSE)</f>
        <v>0.62</v>
      </c>
      <c r="F30" s="494">
        <f>VLOOKUP(F26,'Employment rate'!$C:$D,2,FALSE)</f>
        <v>0.67</v>
      </c>
      <c r="G30" s="494">
        <f>VLOOKUP(G26,'Employment rate'!$C:$D,2,FALSE)</f>
        <v>0.72</v>
      </c>
      <c r="H30" s="23"/>
      <c r="I30" s="563" t="s">
        <v>567</v>
      </c>
      <c r="J30" s="564"/>
      <c r="K30" s="498">
        <f>VLOOKUP(K26,Adults_MH!$C:$D,2,FALSE)</f>
        <v>7.0000000000000007E-2</v>
      </c>
      <c r="L30" s="498">
        <f>VLOOKUP(L26,Adults_MH!$C:$D,2,FALSE)</f>
        <v>7.0000000000000007E-2</v>
      </c>
      <c r="M30" s="498">
        <f>VLOOKUP(M26,Adults_MH!$C:$D,2,FALSE)</f>
        <v>0.09</v>
      </c>
      <c r="N30" s="23"/>
      <c r="O30" s="23"/>
      <c r="P30" s="23"/>
      <c r="Q30" s="23"/>
      <c r="R30" s="23"/>
      <c r="S30" s="23"/>
      <c r="T30" s="47"/>
    </row>
    <row r="31" spans="2:34" ht="48" customHeight="1" x14ac:dyDescent="0.2">
      <c r="B31" s="46"/>
      <c r="C31" s="563" t="s">
        <v>720</v>
      </c>
      <c r="D31" s="564"/>
      <c r="E31" s="494">
        <f>VLOOKUP(Work!E26,'Employment rate (male)'!$C:$D,2,FALSE)</f>
        <v>0.65</v>
      </c>
      <c r="F31" s="494">
        <f>VLOOKUP(Work!F26,'Employment rate (male)'!$C:$D,2,FALSE)</f>
        <v>0.71</v>
      </c>
      <c r="G31" s="494">
        <f>VLOOKUP(Work!G26,'Employment rate (male)'!$C:$D,2,FALSE)</f>
        <v>0.77</v>
      </c>
      <c r="H31" s="23"/>
      <c r="I31" s="563" t="s">
        <v>568</v>
      </c>
      <c r="J31" s="564"/>
      <c r="K31" s="498">
        <f>VLOOKUP(K26,'Level 2 Qual'!$C:$D,2,FALSE)</f>
        <v>0.66</v>
      </c>
      <c r="L31" s="498">
        <f>VLOOKUP(L26,'Level 2 Qual'!$C:$D,2,FALSE)</f>
        <v>0.7</v>
      </c>
      <c r="M31" s="498">
        <f>VLOOKUP(M26,'Level 2 Qual'!$C:$D,2,FALSE)</f>
        <v>0.73</v>
      </c>
      <c r="N31" s="23"/>
      <c r="O31" s="23"/>
      <c r="P31" s="23"/>
      <c r="Q31" s="23"/>
      <c r="R31" s="23"/>
      <c r="S31" s="23"/>
      <c r="T31" s="47"/>
    </row>
    <row r="32" spans="2:34" ht="48" customHeight="1" x14ac:dyDescent="0.25">
      <c r="B32" s="46"/>
      <c r="C32" s="563" t="s">
        <v>889</v>
      </c>
      <c r="D32" s="564"/>
      <c r="E32" s="494">
        <f>VLOOKUP(Work!E26,'Employment rate (female)'!$C:$D,2,FALSE)</f>
        <v>0.6</v>
      </c>
      <c r="F32" s="494">
        <f>VLOOKUP(Work!F26,'Employment rate (female)'!$C:$D,2,FALSE)</f>
        <v>0.63</v>
      </c>
      <c r="G32" s="494">
        <f>VLOOKUP(Work!G26,'Employment rate (female)'!$C:$D,2,FALSE)</f>
        <v>0.67</v>
      </c>
      <c r="H32" s="23"/>
      <c r="I32" s="563" t="s">
        <v>569</v>
      </c>
      <c r="J32" s="564"/>
      <c r="K32" s="498">
        <f>VLOOKUP(K26,'Workless households_children'!$C:$D,2,FALSE)</f>
        <v>0.25</v>
      </c>
      <c r="L32" s="498">
        <f>VLOOKUP(L26,'Workless households_children'!$C:$D,2,FALSE)</f>
        <v>0.18</v>
      </c>
      <c r="M32" s="498">
        <f>VLOOKUP(M26,'Workless households_children'!$C:$D,2,FALSE)</f>
        <v>0.14000000000000001</v>
      </c>
      <c r="N32" s="23"/>
      <c r="O32" s="23"/>
      <c r="P32" s="23"/>
      <c r="Q32" s="23"/>
      <c r="R32" s="23"/>
      <c r="S32" s="23"/>
      <c r="T32" s="47"/>
      <c r="X32" s="449" t="s">
        <v>575</v>
      </c>
      <c r="Y32" s="448" t="s">
        <v>576</v>
      </c>
      <c r="Z32" s="448" t="s">
        <v>577</v>
      </c>
    </row>
    <row r="33" spans="2:26" ht="48" customHeight="1" x14ac:dyDescent="0.2">
      <c r="B33" s="46"/>
      <c r="C33" s="559" t="s">
        <v>713</v>
      </c>
      <c r="D33" s="560"/>
      <c r="E33" s="495">
        <f>VLOOKUP(E26,average_earnings!$C:$D,2,FALSE)</f>
        <v>475.4</v>
      </c>
      <c r="F33" s="496">
        <f>VLOOKUP(F26,average_earnings!$C:$D,2,FALSE)</f>
        <v>472.3</v>
      </c>
      <c r="G33" s="496">
        <f>VLOOKUP(G26,average_earnings!$C:$D,2,FALSE)</f>
        <v>520.70000000000005</v>
      </c>
      <c r="H33" s="21"/>
      <c r="I33" s="565" t="s">
        <v>573</v>
      </c>
      <c r="J33" s="560"/>
      <c r="K33" s="499">
        <f>VLOOKUP(K26,'Public transport'!$C:$D,2,FALSE)</f>
        <v>0.8</v>
      </c>
      <c r="L33" s="499" t="str">
        <f>VLOOKUP(L26,'Public transport'!$C:$D,2,FALSE)</f>
        <v>-</v>
      </c>
      <c r="M33" s="499" t="str">
        <f>VLOOKUP(M26,'Public transport'!$C:$D,2,FALSE)</f>
        <v>-</v>
      </c>
      <c r="N33" s="23"/>
      <c r="O33" s="23"/>
      <c r="P33" s="23"/>
      <c r="Q33" s="23"/>
      <c r="R33" s="23"/>
      <c r="S33" s="23"/>
      <c r="T33" s="47"/>
      <c r="X33" s="448" t="str">
        <f>L6</f>
        <v>Hartlepool</v>
      </c>
      <c r="Y33" s="450">
        <f>VLOOKUP(X33,NEET!C:D,2,FALSE)</f>
        <v>0.08</v>
      </c>
      <c r="Z33" s="450">
        <f>1-Y33</f>
        <v>0.92</v>
      </c>
    </row>
    <row r="34" spans="2:26" x14ac:dyDescent="0.2">
      <c r="B34" s="46"/>
      <c r="C34" s="23"/>
      <c r="D34" s="23"/>
      <c r="E34" s="23"/>
      <c r="F34" s="23"/>
      <c r="G34" s="23"/>
      <c r="H34" s="23"/>
      <c r="I34" s="23"/>
      <c r="J34" s="23"/>
      <c r="K34" s="23"/>
      <c r="L34" s="23"/>
      <c r="M34" s="23"/>
      <c r="N34" s="23"/>
      <c r="O34" s="23"/>
      <c r="P34" s="23"/>
      <c r="Q34" s="23"/>
      <c r="R34" s="23"/>
      <c r="S34" s="23"/>
      <c r="T34" s="47"/>
    </row>
    <row r="35" spans="2:26" x14ac:dyDescent="0.2">
      <c r="B35" s="46"/>
      <c r="C35" s="23"/>
      <c r="D35" s="23"/>
      <c r="E35" s="23"/>
      <c r="F35" s="23"/>
      <c r="G35" s="23"/>
      <c r="H35" s="23"/>
      <c r="I35" s="23"/>
      <c r="J35" s="23"/>
      <c r="K35" s="23"/>
      <c r="L35" s="23"/>
      <c r="M35" s="23"/>
      <c r="N35" s="23"/>
      <c r="O35" s="23"/>
      <c r="P35" s="23"/>
      <c r="Q35" s="23"/>
      <c r="R35" s="23"/>
      <c r="S35" s="23"/>
      <c r="T35" s="47"/>
    </row>
    <row r="36" spans="2:26" x14ac:dyDescent="0.2">
      <c r="B36" s="46"/>
      <c r="C36" s="23"/>
      <c r="D36" s="23"/>
      <c r="E36" s="23"/>
      <c r="F36" s="23"/>
      <c r="G36" s="23"/>
      <c r="H36" s="23"/>
      <c r="I36" s="23"/>
      <c r="J36" s="23"/>
      <c r="K36" s="23"/>
      <c r="L36" s="23"/>
      <c r="M36" s="23"/>
      <c r="N36" s="23"/>
      <c r="O36" s="23"/>
      <c r="P36" s="23"/>
      <c r="Q36" s="23"/>
      <c r="R36" s="23"/>
      <c r="S36" s="23"/>
      <c r="T36" s="47"/>
    </row>
    <row r="37" spans="2:26" x14ac:dyDescent="0.2">
      <c r="B37" s="46"/>
      <c r="C37" s="23"/>
      <c r="D37" s="23"/>
      <c r="E37" s="23"/>
      <c r="F37" s="23"/>
      <c r="G37" s="23"/>
      <c r="H37" s="23"/>
      <c r="I37" s="23"/>
      <c r="J37" s="23"/>
      <c r="K37" s="23"/>
      <c r="L37" s="23"/>
      <c r="M37" s="23"/>
      <c r="N37" s="23"/>
      <c r="O37" s="23"/>
      <c r="P37" s="23"/>
      <c r="Q37" s="23"/>
      <c r="R37" s="23"/>
      <c r="S37" s="23"/>
      <c r="T37" s="47"/>
    </row>
    <row r="38" spans="2:26" x14ac:dyDescent="0.2">
      <c r="B38" s="46"/>
      <c r="C38" s="23"/>
      <c r="D38" s="23"/>
      <c r="E38" s="23"/>
      <c r="F38" s="23"/>
      <c r="G38" s="23"/>
      <c r="H38" s="23"/>
      <c r="I38" s="23"/>
      <c r="J38" s="23"/>
      <c r="K38" s="23"/>
      <c r="L38" s="23"/>
      <c r="M38" s="23"/>
      <c r="N38" s="23"/>
      <c r="O38" s="23"/>
      <c r="P38" s="23"/>
      <c r="Q38" s="23"/>
      <c r="R38" s="23"/>
      <c r="S38" s="23"/>
      <c r="T38" s="47"/>
    </row>
    <row r="39" spans="2:26" x14ac:dyDescent="0.2">
      <c r="B39" s="49"/>
      <c r="C39" s="486" t="s">
        <v>1031</v>
      </c>
      <c r="D39" s="21"/>
      <c r="E39" s="21"/>
      <c r="F39" s="21"/>
      <c r="G39" s="21"/>
      <c r="H39" s="21"/>
      <c r="I39" s="21"/>
      <c r="J39" s="21"/>
      <c r="K39" s="21"/>
      <c r="L39" s="21"/>
      <c r="M39" s="21"/>
      <c r="N39" s="21"/>
      <c r="O39" s="21"/>
      <c r="P39" s="21"/>
      <c r="Q39" s="21"/>
      <c r="R39" s="21"/>
      <c r="S39" s="21"/>
      <c r="T39" s="50"/>
    </row>
  </sheetData>
  <sheetProtection password="97E3" sheet="1" objects="1" scenarios="1"/>
  <mergeCells count="17">
    <mergeCell ref="B2:T2"/>
    <mergeCell ref="F5:I5"/>
    <mergeCell ref="L5:O5"/>
    <mergeCell ref="F6:I6"/>
    <mergeCell ref="L6:O6"/>
    <mergeCell ref="C33:D33"/>
    <mergeCell ref="I28:J28"/>
    <mergeCell ref="I29:J29"/>
    <mergeCell ref="I30:J30"/>
    <mergeCell ref="I31:J31"/>
    <mergeCell ref="I32:J32"/>
    <mergeCell ref="I33:J33"/>
    <mergeCell ref="C28:D28"/>
    <mergeCell ref="C29:D29"/>
    <mergeCell ref="C30:D30"/>
    <mergeCell ref="C31:D31"/>
    <mergeCell ref="C32:D32"/>
  </mergeCells>
  <dataValidations count="2">
    <dataValidation type="list" allowBlank="1" showInputMessage="1" showErrorMessage="1" sqref="F6">
      <formula1>luRegion</formula1>
    </dataValidation>
    <dataValidation type="list" allowBlank="1" showInputMessage="1" showErrorMessage="1" sqref="L6">
      <formula1>luCounty</formula1>
    </dataValidation>
  </dataValidations>
  <pageMargins left="0.7" right="0.7" top="0.75" bottom="0.75" header="0.3" footer="0.3"/>
  <pageSetup paperSize="9" scale="54" orientation="landscape" r:id="rId1"/>
  <rowBreaks count="1" manualBreakCount="1">
    <brk id="39" min="1" max="19" man="1"/>
  </rowBreaks>
  <ignoredErrors>
    <ignoredError sqref="AG27" formula="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00B050"/>
  </sheetPr>
  <dimension ref="A1:K183"/>
  <sheetViews>
    <sheetView zoomScale="90" zoomScaleNormal="90" workbookViewId="0">
      <selection activeCell="C154" sqref="C154"/>
    </sheetView>
  </sheetViews>
  <sheetFormatPr defaultRowHeight="12.75" x14ac:dyDescent="0.2"/>
  <cols>
    <col min="1" max="1" width="10.21875" style="9" bestFit="1" customWidth="1"/>
    <col min="2" max="2" width="8.88671875" style="9"/>
    <col min="3" max="3" width="34.88671875" style="9" bestFit="1" customWidth="1"/>
    <col min="4" max="6" width="8.88671875" style="9"/>
    <col min="7" max="7" width="8.109375" style="9" customWidth="1"/>
    <col min="8" max="16384" width="8.88671875" style="9"/>
  </cols>
  <sheetData>
    <row r="1" spans="1:9" ht="15.75" x14ac:dyDescent="0.25">
      <c r="A1" s="270" t="s">
        <v>894</v>
      </c>
    </row>
    <row r="2" spans="1:9" ht="15.75" x14ac:dyDescent="0.25">
      <c r="A2" s="270"/>
      <c r="C2" s="9">
        <v>1</v>
      </c>
      <c r="D2" s="9">
        <v>2</v>
      </c>
      <c r="E2" s="9">
        <v>3</v>
      </c>
      <c r="F2" s="9">
        <v>4</v>
      </c>
      <c r="G2" s="9">
        <v>5</v>
      </c>
      <c r="H2" s="9">
        <v>6</v>
      </c>
      <c r="I2" s="9">
        <v>7</v>
      </c>
    </row>
    <row r="3" spans="1:9" ht="15.75" x14ac:dyDescent="0.25">
      <c r="A3" s="270"/>
      <c r="E3" s="575" t="s">
        <v>737</v>
      </c>
      <c r="F3" s="575"/>
      <c r="G3" s="575"/>
      <c r="H3" s="575"/>
      <c r="I3" s="575"/>
    </row>
    <row r="4" spans="1:9" ht="38.25" x14ac:dyDescent="0.2">
      <c r="A4" s="67" t="s">
        <v>0</v>
      </c>
      <c r="B4" s="67" t="s">
        <v>1</v>
      </c>
      <c r="C4" s="67" t="s">
        <v>2</v>
      </c>
      <c r="D4" s="67" t="s">
        <v>3</v>
      </c>
      <c r="E4" s="259" t="s">
        <v>547</v>
      </c>
      <c r="F4" s="259" t="s">
        <v>548</v>
      </c>
      <c r="G4" s="67" t="s">
        <v>549</v>
      </c>
      <c r="H4" s="67" t="s">
        <v>550</v>
      </c>
      <c r="I4" s="67" t="s">
        <v>1028</v>
      </c>
    </row>
    <row r="5" spans="1:9" x14ac:dyDescent="0.2">
      <c r="A5" s="271" t="s">
        <v>4</v>
      </c>
      <c r="B5" s="272" t="s">
        <v>5</v>
      </c>
      <c r="C5" s="273" t="s">
        <v>6</v>
      </c>
      <c r="D5" s="274">
        <f>I5</f>
        <v>608.29999999999995</v>
      </c>
      <c r="E5" s="419">
        <v>390.9</v>
      </c>
      <c r="F5" s="419">
        <v>431.4</v>
      </c>
      <c r="G5" s="419">
        <v>454.8</v>
      </c>
      <c r="H5" s="419">
        <v>548.6</v>
      </c>
      <c r="I5" s="419">
        <v>608.29999999999995</v>
      </c>
    </row>
    <row r="6" spans="1:9" x14ac:dyDescent="0.2">
      <c r="A6" s="271" t="s">
        <v>7</v>
      </c>
      <c r="B6" s="272" t="s">
        <v>8</v>
      </c>
      <c r="C6" s="275" t="s">
        <v>9</v>
      </c>
      <c r="D6" s="274">
        <f t="shared" ref="D6:D69" si="0">I6</f>
        <v>694.2</v>
      </c>
      <c r="E6" s="419">
        <v>702</v>
      </c>
      <c r="F6" s="419">
        <v>734.9</v>
      </c>
      <c r="G6" s="419">
        <v>741.6</v>
      </c>
      <c r="H6" s="419">
        <v>785.3</v>
      </c>
      <c r="I6" s="419">
        <v>694.2</v>
      </c>
    </row>
    <row r="7" spans="1:9" x14ac:dyDescent="0.2">
      <c r="A7" s="271" t="s">
        <v>10</v>
      </c>
      <c r="B7" s="272" t="s">
        <v>11</v>
      </c>
      <c r="C7" s="275" t="s">
        <v>12</v>
      </c>
      <c r="D7" s="274">
        <f t="shared" si="0"/>
        <v>428.3</v>
      </c>
      <c r="E7" s="419">
        <v>383.6</v>
      </c>
      <c r="F7" s="419">
        <v>432.5</v>
      </c>
      <c r="G7" s="419">
        <v>481.8</v>
      </c>
      <c r="H7" s="419">
        <v>499.1</v>
      </c>
      <c r="I7" s="419">
        <v>428.3</v>
      </c>
    </row>
    <row r="8" spans="1:9" x14ac:dyDescent="0.2">
      <c r="A8" s="271" t="s">
        <v>13</v>
      </c>
      <c r="B8" s="272" t="s">
        <v>14</v>
      </c>
      <c r="C8" s="275" t="s">
        <v>15</v>
      </c>
      <c r="D8" s="274">
        <f t="shared" si="0"/>
        <v>490.8</v>
      </c>
      <c r="E8" s="419">
        <v>420.6</v>
      </c>
      <c r="F8" s="419">
        <v>430</v>
      </c>
      <c r="G8" s="419">
        <v>477.3</v>
      </c>
      <c r="H8" s="419">
        <v>544.29999999999995</v>
      </c>
      <c r="I8" s="419">
        <v>490.8</v>
      </c>
    </row>
    <row r="9" spans="1:9" x14ac:dyDescent="0.2">
      <c r="A9" s="271" t="s">
        <v>16</v>
      </c>
      <c r="B9" s="272" t="s">
        <v>17</v>
      </c>
      <c r="C9" s="275" t="s">
        <v>18</v>
      </c>
      <c r="D9" s="274">
        <f t="shared" si="0"/>
        <v>395.6</v>
      </c>
      <c r="E9" s="419">
        <v>405.8</v>
      </c>
      <c r="F9" s="419">
        <v>381.2</v>
      </c>
      <c r="G9" s="419">
        <v>373.8</v>
      </c>
      <c r="H9" s="419">
        <v>370.4</v>
      </c>
      <c r="I9" s="419">
        <v>395.6</v>
      </c>
    </row>
    <row r="10" spans="1:9" x14ac:dyDescent="0.2">
      <c r="A10" s="271" t="s">
        <v>19</v>
      </c>
      <c r="B10" s="272" t="s">
        <v>20</v>
      </c>
      <c r="C10" s="275" t="s">
        <v>21</v>
      </c>
      <c r="D10" s="274">
        <f t="shared" si="0"/>
        <v>410</v>
      </c>
      <c r="E10" s="419">
        <v>355.3</v>
      </c>
      <c r="F10" s="419">
        <v>328.9</v>
      </c>
      <c r="G10" s="419">
        <v>340.2</v>
      </c>
      <c r="H10" s="419">
        <v>355.3</v>
      </c>
      <c r="I10" s="419">
        <v>410</v>
      </c>
    </row>
    <row r="11" spans="1:9" x14ac:dyDescent="0.2">
      <c r="A11" s="271" t="s">
        <v>22</v>
      </c>
      <c r="B11" s="272" t="s">
        <v>23</v>
      </c>
      <c r="C11" s="275" t="s">
        <v>24</v>
      </c>
      <c r="D11" s="274">
        <f t="shared" si="0"/>
        <v>240.8</v>
      </c>
      <c r="E11" s="419">
        <v>371.4</v>
      </c>
      <c r="F11" s="419">
        <v>247.8</v>
      </c>
      <c r="G11" s="419">
        <v>247.1</v>
      </c>
      <c r="H11" s="419">
        <v>236.5</v>
      </c>
      <c r="I11" s="419">
        <v>240.8</v>
      </c>
    </row>
    <row r="12" spans="1:9" x14ac:dyDescent="0.2">
      <c r="A12" s="271" t="s">
        <v>25</v>
      </c>
      <c r="B12" s="272" t="s">
        <v>26</v>
      </c>
      <c r="C12" s="275" t="s">
        <v>27</v>
      </c>
      <c r="D12" s="274">
        <f t="shared" si="0"/>
        <v>393</v>
      </c>
      <c r="E12" s="419">
        <v>396.1</v>
      </c>
      <c r="F12" s="419">
        <v>457.8</v>
      </c>
      <c r="G12" s="419">
        <v>463.9</v>
      </c>
      <c r="H12" s="419">
        <v>431.3</v>
      </c>
      <c r="I12" s="419">
        <v>393</v>
      </c>
    </row>
    <row r="13" spans="1:9" x14ac:dyDescent="0.2">
      <c r="A13" s="271" t="s">
        <v>28</v>
      </c>
      <c r="B13" s="272" t="s">
        <v>29</v>
      </c>
      <c r="C13" s="275" t="s">
        <v>30</v>
      </c>
      <c r="D13" s="274">
        <f t="shared" si="0"/>
        <v>648.29999999999995</v>
      </c>
      <c r="E13" s="419">
        <v>458.3</v>
      </c>
      <c r="F13" s="419">
        <v>470.8</v>
      </c>
      <c r="G13" s="419">
        <v>530</v>
      </c>
      <c r="H13" s="419">
        <v>563.29999999999995</v>
      </c>
      <c r="I13" s="419">
        <v>648.29999999999995</v>
      </c>
    </row>
    <row r="14" spans="1:9" x14ac:dyDescent="0.2">
      <c r="A14" s="271" t="s">
        <v>31</v>
      </c>
      <c r="B14" s="272" t="s">
        <v>32</v>
      </c>
      <c r="C14" s="275" t="s">
        <v>33</v>
      </c>
      <c r="D14" s="274">
        <f t="shared" si="0"/>
        <v>581.6</v>
      </c>
      <c r="E14" s="419">
        <v>517.79999999999995</v>
      </c>
      <c r="F14" s="419">
        <v>542.5</v>
      </c>
      <c r="G14" s="419">
        <v>613.70000000000005</v>
      </c>
      <c r="H14" s="419">
        <v>494.6</v>
      </c>
      <c r="I14" s="419">
        <v>581.6</v>
      </c>
    </row>
    <row r="15" spans="1:9" x14ac:dyDescent="0.2">
      <c r="A15" s="271" t="s">
        <v>34</v>
      </c>
      <c r="B15" s="272" t="s">
        <v>35</v>
      </c>
      <c r="C15" s="275" t="s">
        <v>36</v>
      </c>
      <c r="D15" s="274">
        <f t="shared" si="0"/>
        <v>304.10000000000002</v>
      </c>
      <c r="E15" s="419">
        <v>340.2</v>
      </c>
      <c r="F15" s="419">
        <v>349.4</v>
      </c>
      <c r="G15" s="419">
        <v>333.3</v>
      </c>
      <c r="H15" s="419">
        <v>311.5</v>
      </c>
      <c r="I15" s="419">
        <v>304.10000000000002</v>
      </c>
    </row>
    <row r="16" spans="1:9" x14ac:dyDescent="0.2">
      <c r="A16" s="271" t="s">
        <v>37</v>
      </c>
      <c r="B16" s="272" t="s">
        <v>38</v>
      </c>
      <c r="C16" s="275" t="s">
        <v>39</v>
      </c>
      <c r="D16" s="274">
        <f t="shared" si="0"/>
        <v>690</v>
      </c>
      <c r="E16" s="419">
        <v>432.5</v>
      </c>
      <c r="F16" s="419">
        <v>470.5</v>
      </c>
      <c r="G16" s="419">
        <v>463.2</v>
      </c>
      <c r="H16" s="419">
        <v>624.1</v>
      </c>
      <c r="I16" s="419">
        <v>690</v>
      </c>
    </row>
    <row r="17" spans="1:9" x14ac:dyDescent="0.2">
      <c r="A17" s="271" t="s">
        <v>40</v>
      </c>
      <c r="B17" s="272" t="s">
        <v>41</v>
      </c>
      <c r="C17" s="275" t="s">
        <v>42</v>
      </c>
      <c r="D17" s="274">
        <f t="shared" si="0"/>
        <v>217.8</v>
      </c>
      <c r="E17" s="419">
        <v>286</v>
      </c>
      <c r="F17" s="419">
        <v>240.1</v>
      </c>
      <c r="G17" s="419">
        <v>222.1</v>
      </c>
      <c r="H17" s="419">
        <v>193.5</v>
      </c>
      <c r="I17" s="419">
        <v>217.8</v>
      </c>
    </row>
    <row r="18" spans="1:9" x14ac:dyDescent="0.2">
      <c r="A18" s="271" t="s">
        <v>43</v>
      </c>
      <c r="B18" s="272" t="s">
        <v>44</v>
      </c>
      <c r="C18" s="275" t="s">
        <v>45</v>
      </c>
      <c r="D18" s="274">
        <f t="shared" si="0"/>
        <v>348.5</v>
      </c>
      <c r="E18" s="419">
        <v>307.2</v>
      </c>
      <c r="F18" s="419">
        <v>356.2</v>
      </c>
      <c r="G18" s="419">
        <v>363.7</v>
      </c>
      <c r="H18" s="419">
        <v>336.2</v>
      </c>
      <c r="I18" s="419">
        <v>348.5</v>
      </c>
    </row>
    <row r="19" spans="1:9" x14ac:dyDescent="0.2">
      <c r="A19" s="271" t="s">
        <v>46</v>
      </c>
      <c r="B19" s="272" t="s">
        <v>47</v>
      </c>
      <c r="C19" s="275" t="s">
        <v>48</v>
      </c>
      <c r="D19" s="274">
        <f t="shared" si="0"/>
        <v>444.7</v>
      </c>
      <c r="E19" s="419">
        <v>474.1</v>
      </c>
      <c r="F19" s="419">
        <v>464.1</v>
      </c>
      <c r="G19" s="419">
        <v>412.3</v>
      </c>
      <c r="H19" s="419">
        <v>375.9</v>
      </c>
      <c r="I19" s="419">
        <v>444.7</v>
      </c>
    </row>
    <row r="20" spans="1:9" x14ac:dyDescent="0.2">
      <c r="A20" s="271" t="s">
        <v>49</v>
      </c>
      <c r="B20" s="272" t="s">
        <v>50</v>
      </c>
      <c r="C20" s="275" t="s">
        <v>51</v>
      </c>
      <c r="D20" s="274">
        <f t="shared" si="0"/>
        <v>243</v>
      </c>
      <c r="E20" s="419">
        <v>384.7</v>
      </c>
      <c r="F20" s="419">
        <v>416.6</v>
      </c>
      <c r="G20" s="419">
        <v>332.9</v>
      </c>
      <c r="H20" s="419">
        <v>342</v>
      </c>
      <c r="I20" s="419">
        <v>243</v>
      </c>
    </row>
    <row r="21" spans="1:9" x14ac:dyDescent="0.2">
      <c r="A21" s="271" t="s">
        <v>52</v>
      </c>
      <c r="B21" s="272" t="s">
        <v>53</v>
      </c>
      <c r="C21" s="275" t="s">
        <v>54</v>
      </c>
      <c r="D21" s="274">
        <f t="shared" si="0"/>
        <v>320.5</v>
      </c>
      <c r="E21" s="419">
        <v>253.4</v>
      </c>
      <c r="F21" s="419">
        <v>196.4</v>
      </c>
      <c r="G21" s="419">
        <v>266.5</v>
      </c>
      <c r="H21" s="419">
        <v>315.2</v>
      </c>
      <c r="I21" s="419">
        <v>320.5</v>
      </c>
    </row>
    <row r="22" spans="1:9" x14ac:dyDescent="0.2">
      <c r="A22" s="271" t="s">
        <v>55</v>
      </c>
      <c r="B22" s="272" t="s">
        <v>56</v>
      </c>
      <c r="C22" s="275" t="s">
        <v>57</v>
      </c>
      <c r="D22" s="274">
        <f t="shared" si="0"/>
        <v>542.4</v>
      </c>
      <c r="E22" s="419">
        <v>420.4</v>
      </c>
      <c r="F22" s="419">
        <v>290.5</v>
      </c>
      <c r="G22" s="419">
        <v>354.5</v>
      </c>
      <c r="H22" s="419">
        <v>418.5</v>
      </c>
      <c r="I22" s="419">
        <v>542.4</v>
      </c>
    </row>
    <row r="23" spans="1:9" x14ac:dyDescent="0.2">
      <c r="A23" s="271" t="s">
        <v>447</v>
      </c>
      <c r="B23" s="272" t="s">
        <v>448</v>
      </c>
      <c r="C23" s="275" t="s">
        <v>449</v>
      </c>
      <c r="D23" s="274">
        <f t="shared" si="0"/>
        <v>345.2</v>
      </c>
      <c r="E23" s="419">
        <v>134.6</v>
      </c>
      <c r="F23" s="419">
        <v>242.9</v>
      </c>
      <c r="G23" s="419">
        <v>315.89999999999998</v>
      </c>
      <c r="H23" s="419">
        <v>379</v>
      </c>
      <c r="I23" s="419">
        <v>345.2</v>
      </c>
    </row>
    <row r="24" spans="1:9" x14ac:dyDescent="0.2">
      <c r="A24" s="271" t="s">
        <v>58</v>
      </c>
      <c r="B24" s="272" t="s">
        <v>59</v>
      </c>
      <c r="C24" s="275" t="s">
        <v>60</v>
      </c>
      <c r="D24" s="274">
        <f t="shared" si="0"/>
        <v>360.1</v>
      </c>
      <c r="E24" s="419">
        <v>307.3</v>
      </c>
      <c r="F24" s="419">
        <v>307.8</v>
      </c>
      <c r="G24" s="419">
        <v>340.3</v>
      </c>
      <c r="H24" s="419">
        <v>338.1</v>
      </c>
      <c r="I24" s="419">
        <v>360.1</v>
      </c>
    </row>
    <row r="25" spans="1:9" x14ac:dyDescent="0.2">
      <c r="A25" s="271" t="s">
        <v>61</v>
      </c>
      <c r="B25" s="272" t="s">
        <v>62</v>
      </c>
      <c r="C25" s="275" t="s">
        <v>63</v>
      </c>
      <c r="D25" s="274">
        <f t="shared" si="0"/>
        <v>615.6</v>
      </c>
      <c r="E25" s="419">
        <v>731</v>
      </c>
      <c r="F25" s="419">
        <v>528.29999999999995</v>
      </c>
      <c r="G25" s="419">
        <v>504.1</v>
      </c>
      <c r="H25" s="419">
        <v>565.70000000000005</v>
      </c>
      <c r="I25" s="419">
        <v>615.6</v>
      </c>
    </row>
    <row r="26" spans="1:9" x14ac:dyDescent="0.2">
      <c r="A26" s="271" t="s">
        <v>64</v>
      </c>
      <c r="B26" s="272" t="s">
        <v>65</v>
      </c>
      <c r="C26" s="275" t="s">
        <v>66</v>
      </c>
      <c r="D26" s="274">
        <f t="shared" si="0"/>
        <v>385.6</v>
      </c>
      <c r="E26" s="419">
        <v>267.60000000000002</v>
      </c>
      <c r="F26" s="419">
        <v>277.8</v>
      </c>
      <c r="G26" s="419">
        <v>276.3</v>
      </c>
      <c r="H26" s="419">
        <v>395.7</v>
      </c>
      <c r="I26" s="419">
        <v>385.6</v>
      </c>
    </row>
    <row r="27" spans="1:9" x14ac:dyDescent="0.2">
      <c r="A27" s="271" t="s">
        <v>67</v>
      </c>
      <c r="B27" s="272" t="s">
        <v>68</v>
      </c>
      <c r="C27" s="275" t="s">
        <v>69</v>
      </c>
      <c r="D27" s="274">
        <f t="shared" si="0"/>
        <v>407.5</v>
      </c>
      <c r="E27" s="419">
        <v>409.3</v>
      </c>
      <c r="F27" s="419">
        <v>422.7</v>
      </c>
      <c r="G27" s="419">
        <v>426.5</v>
      </c>
      <c r="H27" s="419">
        <v>422.9</v>
      </c>
      <c r="I27" s="419">
        <v>407.5</v>
      </c>
    </row>
    <row r="28" spans="1:9" x14ac:dyDescent="0.2">
      <c r="A28" s="271" t="s">
        <v>70</v>
      </c>
      <c r="B28" s="272" t="s">
        <v>71</v>
      </c>
      <c r="C28" s="275" t="s">
        <v>72</v>
      </c>
      <c r="D28" s="274">
        <f t="shared" si="0"/>
        <v>334.4</v>
      </c>
      <c r="E28" s="419">
        <v>377.4</v>
      </c>
      <c r="F28" s="419">
        <v>319.7</v>
      </c>
      <c r="G28" s="419">
        <v>329.3</v>
      </c>
      <c r="H28" s="419">
        <v>304.89999999999998</v>
      </c>
      <c r="I28" s="419">
        <v>334.4</v>
      </c>
    </row>
    <row r="29" spans="1:9" x14ac:dyDescent="0.2">
      <c r="A29" s="271" t="s">
        <v>73</v>
      </c>
      <c r="B29" s="272" t="s">
        <v>74</v>
      </c>
      <c r="C29" s="275" t="s">
        <v>75</v>
      </c>
      <c r="D29" s="274">
        <f t="shared" si="0"/>
        <v>277.89999999999998</v>
      </c>
      <c r="E29" s="419">
        <v>234.8</v>
      </c>
      <c r="F29" s="419">
        <v>318.89999999999998</v>
      </c>
      <c r="G29" s="419">
        <v>331.3</v>
      </c>
      <c r="H29" s="419">
        <v>371.3</v>
      </c>
      <c r="I29" s="419">
        <v>277.89999999999998</v>
      </c>
    </row>
    <row r="30" spans="1:9" x14ac:dyDescent="0.2">
      <c r="A30" s="271" t="s">
        <v>76</v>
      </c>
      <c r="B30" s="272" t="s">
        <v>77</v>
      </c>
      <c r="C30" s="275" t="s">
        <v>78</v>
      </c>
      <c r="D30" s="274">
        <f t="shared" si="0"/>
        <v>368.7</v>
      </c>
      <c r="E30" s="419">
        <v>359.7</v>
      </c>
      <c r="F30" s="419">
        <v>356.9</v>
      </c>
      <c r="G30" s="419">
        <v>341.1</v>
      </c>
      <c r="H30" s="419">
        <v>405.2</v>
      </c>
      <c r="I30" s="419">
        <v>368.7</v>
      </c>
    </row>
    <row r="31" spans="1:9" x14ac:dyDescent="0.2">
      <c r="A31" s="271" t="s">
        <v>79</v>
      </c>
      <c r="B31" s="272" t="s">
        <v>80</v>
      </c>
      <c r="C31" s="275" t="s">
        <v>81</v>
      </c>
      <c r="D31" s="274">
        <f t="shared" si="0"/>
        <v>743.2</v>
      </c>
      <c r="E31" s="419">
        <v>411.1</v>
      </c>
      <c r="F31" s="419">
        <v>586.79999999999995</v>
      </c>
      <c r="G31" s="419">
        <v>615.79999999999995</v>
      </c>
      <c r="H31" s="419">
        <v>607.20000000000005</v>
      </c>
      <c r="I31" s="419">
        <v>743.2</v>
      </c>
    </row>
    <row r="32" spans="1:9" x14ac:dyDescent="0.2">
      <c r="A32" s="271" t="s">
        <v>82</v>
      </c>
      <c r="B32" s="272" t="s">
        <v>83</v>
      </c>
      <c r="C32" s="275" t="s">
        <v>84</v>
      </c>
      <c r="D32" s="274">
        <f t="shared" si="0"/>
        <v>506.8</v>
      </c>
      <c r="E32" s="419">
        <v>498.6</v>
      </c>
      <c r="F32" s="419">
        <v>531.1</v>
      </c>
      <c r="G32" s="419">
        <v>460.4</v>
      </c>
      <c r="H32" s="419">
        <v>433</v>
      </c>
      <c r="I32" s="419">
        <v>506.8</v>
      </c>
    </row>
    <row r="33" spans="1:9" x14ac:dyDescent="0.2">
      <c r="A33" s="271" t="s">
        <v>85</v>
      </c>
      <c r="B33" s="272" t="s">
        <v>86</v>
      </c>
      <c r="C33" s="275" t="s">
        <v>87</v>
      </c>
      <c r="D33" s="274">
        <f t="shared" si="0"/>
        <v>369.6</v>
      </c>
      <c r="E33" s="419">
        <v>399.7</v>
      </c>
      <c r="F33" s="419">
        <v>380.4</v>
      </c>
      <c r="G33" s="419">
        <v>348.5</v>
      </c>
      <c r="H33" s="419">
        <v>362.1</v>
      </c>
      <c r="I33" s="419">
        <v>369.6</v>
      </c>
    </row>
    <row r="34" spans="1:9" x14ac:dyDescent="0.2">
      <c r="A34" s="271" t="s">
        <v>88</v>
      </c>
      <c r="B34" s="272" t="s">
        <v>89</v>
      </c>
      <c r="C34" s="275" t="s">
        <v>90</v>
      </c>
      <c r="D34" s="274">
        <f t="shared" si="0"/>
        <v>338</v>
      </c>
      <c r="E34" s="419">
        <v>274.39999999999998</v>
      </c>
      <c r="F34" s="419">
        <v>274.89999999999998</v>
      </c>
      <c r="G34" s="419">
        <v>236.4</v>
      </c>
      <c r="H34" s="419">
        <v>255.6</v>
      </c>
      <c r="I34" s="419">
        <v>338</v>
      </c>
    </row>
    <row r="35" spans="1:9" x14ac:dyDescent="0.2">
      <c r="A35" s="271" t="s">
        <v>91</v>
      </c>
      <c r="B35" s="272" t="s">
        <v>92</v>
      </c>
      <c r="C35" s="275" t="s">
        <v>93</v>
      </c>
      <c r="D35" s="274">
        <f t="shared" si="0"/>
        <v>387.1</v>
      </c>
      <c r="E35" s="419">
        <v>547.20000000000005</v>
      </c>
      <c r="F35" s="419">
        <v>337.3</v>
      </c>
      <c r="G35" s="419">
        <v>305.89999999999998</v>
      </c>
      <c r="H35" s="419">
        <v>358.1</v>
      </c>
      <c r="I35" s="419">
        <v>387.1</v>
      </c>
    </row>
    <row r="36" spans="1:9" x14ac:dyDescent="0.2">
      <c r="A36" s="271" t="s">
        <v>94</v>
      </c>
      <c r="B36" s="272" t="s">
        <v>95</v>
      </c>
      <c r="C36" s="275" t="s">
        <v>96</v>
      </c>
      <c r="D36" s="274">
        <f t="shared" si="0"/>
        <v>635.9</v>
      </c>
      <c r="E36" s="419">
        <v>490.2</v>
      </c>
      <c r="F36" s="419">
        <v>401.6</v>
      </c>
      <c r="G36" s="419">
        <v>459.5</v>
      </c>
      <c r="H36" s="419">
        <v>532.4</v>
      </c>
      <c r="I36" s="419">
        <v>635.9</v>
      </c>
    </row>
    <row r="37" spans="1:9" x14ac:dyDescent="0.2">
      <c r="A37" s="271" t="s">
        <v>97</v>
      </c>
      <c r="B37" s="272" t="s">
        <v>98</v>
      </c>
      <c r="C37" s="275" t="s">
        <v>99</v>
      </c>
      <c r="D37" s="274">
        <f t="shared" si="0"/>
        <v>279.60000000000002</v>
      </c>
      <c r="E37" s="419">
        <v>404.3</v>
      </c>
      <c r="F37" s="419">
        <v>401.8</v>
      </c>
      <c r="G37" s="419">
        <v>402.7</v>
      </c>
      <c r="H37" s="419">
        <v>280.89999999999998</v>
      </c>
      <c r="I37" s="419">
        <v>279.60000000000002</v>
      </c>
    </row>
    <row r="38" spans="1:9" x14ac:dyDescent="0.2">
      <c r="A38" s="271" t="s">
        <v>100</v>
      </c>
      <c r="B38" s="272" t="s">
        <v>101</v>
      </c>
      <c r="C38" s="275" t="s">
        <v>102</v>
      </c>
      <c r="D38" s="274">
        <f t="shared" si="0"/>
        <v>369.1</v>
      </c>
      <c r="E38" s="419">
        <v>528.70000000000005</v>
      </c>
      <c r="F38" s="419">
        <v>318.89999999999998</v>
      </c>
      <c r="G38" s="419">
        <v>353.6</v>
      </c>
      <c r="H38" s="419">
        <v>339.7</v>
      </c>
      <c r="I38" s="419">
        <v>369.1</v>
      </c>
    </row>
    <row r="39" spans="1:9" x14ac:dyDescent="0.2">
      <c r="A39" s="271" t="s">
        <v>103</v>
      </c>
      <c r="B39" s="272" t="s">
        <v>104</v>
      </c>
      <c r="C39" s="275" t="s">
        <v>105</v>
      </c>
      <c r="D39" s="274">
        <f t="shared" si="0"/>
        <v>420.2</v>
      </c>
      <c r="E39" s="419">
        <v>318.10000000000002</v>
      </c>
      <c r="F39" s="419">
        <v>281.60000000000002</v>
      </c>
      <c r="G39" s="419">
        <v>301.39999999999998</v>
      </c>
      <c r="H39" s="419">
        <v>297.7</v>
      </c>
      <c r="I39" s="419">
        <v>420.2</v>
      </c>
    </row>
    <row r="40" spans="1:9" x14ac:dyDescent="0.2">
      <c r="A40" s="271" t="s">
        <v>106</v>
      </c>
      <c r="B40" s="272" t="s">
        <v>107</v>
      </c>
      <c r="C40" s="275" t="s">
        <v>108</v>
      </c>
      <c r="D40" s="274">
        <f t="shared" si="0"/>
        <v>285.5</v>
      </c>
      <c r="E40" s="419">
        <v>213.4</v>
      </c>
      <c r="F40" s="419">
        <v>235.4</v>
      </c>
      <c r="G40" s="419">
        <v>249</v>
      </c>
      <c r="H40" s="419">
        <v>284.60000000000002</v>
      </c>
      <c r="I40" s="419">
        <v>285.5</v>
      </c>
    </row>
    <row r="41" spans="1:9" x14ac:dyDescent="0.2">
      <c r="A41" s="271" t="s">
        <v>109</v>
      </c>
      <c r="B41" s="272" t="s">
        <v>110</v>
      </c>
      <c r="C41" s="275" t="s">
        <v>111</v>
      </c>
      <c r="D41" s="274">
        <f t="shared" si="0"/>
        <v>234.9</v>
      </c>
      <c r="E41" s="419">
        <v>213.3</v>
      </c>
      <c r="F41" s="419">
        <v>244.1</v>
      </c>
      <c r="G41" s="419">
        <v>239.6</v>
      </c>
      <c r="H41" s="419">
        <v>198.3</v>
      </c>
      <c r="I41" s="419">
        <v>234.9</v>
      </c>
    </row>
    <row r="42" spans="1:9" x14ac:dyDescent="0.2">
      <c r="A42" s="271" t="s">
        <v>112</v>
      </c>
      <c r="B42" s="272" t="s">
        <v>113</v>
      </c>
      <c r="C42" s="275" t="s">
        <v>114</v>
      </c>
      <c r="D42" s="274">
        <f t="shared" si="0"/>
        <v>432.5</v>
      </c>
      <c r="E42" s="419">
        <v>472.4</v>
      </c>
      <c r="F42" s="419">
        <v>425.4</v>
      </c>
      <c r="G42" s="419">
        <v>369.1</v>
      </c>
      <c r="H42" s="419">
        <v>359</v>
      </c>
      <c r="I42" s="419">
        <v>432.5</v>
      </c>
    </row>
    <row r="43" spans="1:9" x14ac:dyDescent="0.2">
      <c r="A43" s="271" t="s">
        <v>115</v>
      </c>
      <c r="B43" s="272" t="s">
        <v>116</v>
      </c>
      <c r="C43" s="275" t="s">
        <v>117</v>
      </c>
      <c r="D43" s="274">
        <f t="shared" si="0"/>
        <v>398</v>
      </c>
      <c r="E43" s="419">
        <v>376.9</v>
      </c>
      <c r="F43" s="419">
        <v>334.4</v>
      </c>
      <c r="G43" s="419">
        <v>261.89999999999998</v>
      </c>
      <c r="H43" s="419">
        <v>297.89999999999998</v>
      </c>
      <c r="I43" s="419">
        <v>398</v>
      </c>
    </row>
    <row r="44" spans="1:9" x14ac:dyDescent="0.2">
      <c r="A44" s="271" t="s">
        <v>118</v>
      </c>
      <c r="B44" s="272" t="s">
        <v>119</v>
      </c>
      <c r="C44" s="275" t="s">
        <v>120</v>
      </c>
      <c r="D44" s="274">
        <f t="shared" si="0"/>
        <v>285.89999999999998</v>
      </c>
      <c r="E44" s="419">
        <v>240</v>
      </c>
      <c r="F44" s="419">
        <v>217.5</v>
      </c>
      <c r="G44" s="419">
        <v>210</v>
      </c>
      <c r="H44" s="419">
        <v>216.2</v>
      </c>
      <c r="I44" s="419">
        <v>285.89999999999998</v>
      </c>
    </row>
    <row r="45" spans="1:9" x14ac:dyDescent="0.2">
      <c r="A45" s="271" t="s">
        <v>121</v>
      </c>
      <c r="B45" s="272" t="s">
        <v>122</v>
      </c>
      <c r="C45" s="275" t="s">
        <v>123</v>
      </c>
      <c r="D45" s="274">
        <f t="shared" si="0"/>
        <v>149.30000000000001</v>
      </c>
      <c r="E45" s="419">
        <v>154.80000000000001</v>
      </c>
      <c r="F45" s="419">
        <v>173.7</v>
      </c>
      <c r="G45" s="419">
        <v>145.30000000000001</v>
      </c>
      <c r="H45" s="419">
        <v>154.4</v>
      </c>
      <c r="I45" s="419">
        <v>149.30000000000001</v>
      </c>
    </row>
    <row r="46" spans="1:9" x14ac:dyDescent="0.2">
      <c r="A46" s="271" t="s">
        <v>124</v>
      </c>
      <c r="B46" s="272" t="s">
        <v>125</v>
      </c>
      <c r="C46" s="275" t="s">
        <v>126</v>
      </c>
      <c r="D46" s="274">
        <f t="shared" si="0"/>
        <v>232.2</v>
      </c>
      <c r="E46" s="419">
        <v>238.1</v>
      </c>
      <c r="F46" s="419">
        <v>225.4</v>
      </c>
      <c r="G46" s="419">
        <v>221.6</v>
      </c>
      <c r="H46" s="419">
        <v>207.2</v>
      </c>
      <c r="I46" s="419">
        <v>232.2</v>
      </c>
    </row>
    <row r="47" spans="1:9" x14ac:dyDescent="0.2">
      <c r="A47" s="271" t="s">
        <v>127</v>
      </c>
      <c r="B47" s="272" t="s">
        <v>128</v>
      </c>
      <c r="C47" s="275" t="s">
        <v>129</v>
      </c>
      <c r="D47" s="274">
        <f t="shared" si="0"/>
        <v>355.9</v>
      </c>
      <c r="E47" s="419">
        <v>620.9</v>
      </c>
      <c r="F47" s="419">
        <v>493.8</v>
      </c>
      <c r="G47" s="419">
        <v>378.2</v>
      </c>
      <c r="H47" s="419">
        <v>361</v>
      </c>
      <c r="I47" s="419">
        <v>355.9</v>
      </c>
    </row>
    <row r="48" spans="1:9" x14ac:dyDescent="0.2">
      <c r="A48" s="271" t="s">
        <v>130</v>
      </c>
      <c r="B48" s="272" t="s">
        <v>131</v>
      </c>
      <c r="C48" s="275" t="s">
        <v>132</v>
      </c>
      <c r="D48" s="274">
        <f t="shared" si="0"/>
        <v>312</v>
      </c>
      <c r="E48" s="419">
        <v>572.6</v>
      </c>
      <c r="F48" s="419">
        <v>365.3</v>
      </c>
      <c r="G48" s="419">
        <v>332</v>
      </c>
      <c r="H48" s="419">
        <v>306.39999999999998</v>
      </c>
      <c r="I48" s="419">
        <v>312</v>
      </c>
    </row>
    <row r="49" spans="1:9" x14ac:dyDescent="0.2">
      <c r="A49" s="271" t="s">
        <v>133</v>
      </c>
      <c r="B49" s="272" t="s">
        <v>134</v>
      </c>
      <c r="C49" s="275" t="s">
        <v>135</v>
      </c>
      <c r="D49" s="274">
        <f t="shared" si="0"/>
        <v>411.7</v>
      </c>
      <c r="E49" s="419">
        <v>472.7</v>
      </c>
      <c r="F49" s="419">
        <v>434.3</v>
      </c>
      <c r="G49" s="419">
        <v>442.6</v>
      </c>
      <c r="H49" s="419">
        <v>455.6</v>
      </c>
      <c r="I49" s="419">
        <v>411.7</v>
      </c>
    </row>
    <row r="50" spans="1:9" x14ac:dyDescent="0.2">
      <c r="A50" s="271" t="s">
        <v>136</v>
      </c>
      <c r="B50" s="272" t="s">
        <v>137</v>
      </c>
      <c r="C50" s="275" t="s">
        <v>138</v>
      </c>
      <c r="D50" s="274">
        <f t="shared" si="0"/>
        <v>448.2</v>
      </c>
      <c r="E50" s="419">
        <v>273.60000000000002</v>
      </c>
      <c r="F50" s="419" t="s">
        <v>453</v>
      </c>
      <c r="G50" s="419">
        <v>246.7</v>
      </c>
      <c r="H50" s="419">
        <v>474.5</v>
      </c>
      <c r="I50" s="419">
        <v>448.2</v>
      </c>
    </row>
    <row r="51" spans="1:9" x14ac:dyDescent="0.2">
      <c r="A51" s="271" t="s">
        <v>139</v>
      </c>
      <c r="B51" s="272" t="s">
        <v>140</v>
      </c>
      <c r="C51" s="275" t="s">
        <v>141</v>
      </c>
      <c r="D51" s="274">
        <f t="shared" si="0"/>
        <v>302.60000000000002</v>
      </c>
      <c r="E51" s="419">
        <v>283.5</v>
      </c>
      <c r="F51" s="419">
        <v>389.8</v>
      </c>
      <c r="G51" s="419">
        <v>386.6</v>
      </c>
      <c r="H51" s="419" t="s">
        <v>453</v>
      </c>
      <c r="I51" s="419">
        <v>302.60000000000002</v>
      </c>
    </row>
    <row r="52" spans="1:9" x14ac:dyDescent="0.2">
      <c r="A52" s="271" t="s">
        <v>142</v>
      </c>
      <c r="B52" s="272" t="s">
        <v>143</v>
      </c>
      <c r="C52" s="275" t="s">
        <v>144</v>
      </c>
      <c r="D52" s="274">
        <f t="shared" si="0"/>
        <v>607.4</v>
      </c>
      <c r="E52" s="419">
        <v>536.4</v>
      </c>
      <c r="F52" s="419">
        <v>501.7</v>
      </c>
      <c r="G52" s="419">
        <v>459.9</v>
      </c>
      <c r="H52" s="419">
        <v>516.1</v>
      </c>
      <c r="I52" s="419">
        <v>607.4</v>
      </c>
    </row>
    <row r="53" spans="1:9" x14ac:dyDescent="0.2">
      <c r="A53" s="271" t="s">
        <v>145</v>
      </c>
      <c r="B53" s="272" t="s">
        <v>146</v>
      </c>
      <c r="C53" s="275" t="s">
        <v>147</v>
      </c>
      <c r="D53" s="274">
        <f t="shared" si="0"/>
        <v>282.8</v>
      </c>
      <c r="E53" s="419">
        <v>296.89999999999998</v>
      </c>
      <c r="F53" s="419">
        <v>307.8</v>
      </c>
      <c r="G53" s="419">
        <v>327</v>
      </c>
      <c r="H53" s="419">
        <v>254.3</v>
      </c>
      <c r="I53" s="419">
        <v>282.8</v>
      </c>
    </row>
    <row r="54" spans="1:9" x14ac:dyDescent="0.2">
      <c r="A54" s="271" t="s">
        <v>148</v>
      </c>
      <c r="B54" s="272" t="s">
        <v>149</v>
      </c>
      <c r="C54" s="275" t="s">
        <v>150</v>
      </c>
      <c r="D54" s="274">
        <f t="shared" si="0"/>
        <v>314.5</v>
      </c>
      <c r="E54" s="419">
        <v>298.2</v>
      </c>
      <c r="F54" s="419">
        <v>303.8</v>
      </c>
      <c r="G54" s="419">
        <v>270</v>
      </c>
      <c r="H54" s="419">
        <v>293.89999999999998</v>
      </c>
      <c r="I54" s="419">
        <v>314.5</v>
      </c>
    </row>
    <row r="55" spans="1:9" x14ac:dyDescent="0.2">
      <c r="A55" s="271" t="s">
        <v>151</v>
      </c>
      <c r="B55" s="272" t="s">
        <v>152</v>
      </c>
      <c r="C55" s="275" t="s">
        <v>153</v>
      </c>
      <c r="D55" s="274">
        <f t="shared" si="0"/>
        <v>211.2</v>
      </c>
      <c r="E55" s="419">
        <v>293.5</v>
      </c>
      <c r="F55" s="419">
        <v>309.7</v>
      </c>
      <c r="G55" s="419">
        <v>308.5</v>
      </c>
      <c r="H55" s="419">
        <v>244</v>
      </c>
      <c r="I55" s="419">
        <v>211.2</v>
      </c>
    </row>
    <row r="56" spans="1:9" x14ac:dyDescent="0.2">
      <c r="A56" s="271" t="s">
        <v>154</v>
      </c>
      <c r="B56" s="272" t="s">
        <v>155</v>
      </c>
      <c r="C56" s="275" t="s">
        <v>156</v>
      </c>
      <c r="D56" s="274" t="str">
        <f t="shared" si="0"/>
        <v>-</v>
      </c>
      <c r="E56" s="419">
        <v>253.7</v>
      </c>
      <c r="F56" s="419">
        <v>312</v>
      </c>
      <c r="G56" s="419">
        <v>318.60000000000002</v>
      </c>
      <c r="H56" s="419">
        <v>316.7</v>
      </c>
      <c r="I56" s="419" t="s">
        <v>453</v>
      </c>
    </row>
    <row r="57" spans="1:9" x14ac:dyDescent="0.2">
      <c r="A57" s="271" t="s">
        <v>450</v>
      </c>
      <c r="B57" s="272" t="s">
        <v>451</v>
      </c>
      <c r="C57" s="275" t="s">
        <v>452</v>
      </c>
      <c r="D57" s="274" t="str">
        <f t="shared" si="0"/>
        <v>-</v>
      </c>
      <c r="E57" s="419">
        <v>812.8</v>
      </c>
      <c r="F57" s="419">
        <v>280.60000000000002</v>
      </c>
      <c r="G57" s="419">
        <v>366.2</v>
      </c>
      <c r="H57" s="419">
        <v>340.2</v>
      </c>
      <c r="I57" s="419" t="s">
        <v>453</v>
      </c>
    </row>
    <row r="58" spans="1:9" x14ac:dyDescent="0.2">
      <c r="A58" s="271" t="s">
        <v>157</v>
      </c>
      <c r="B58" s="272" t="s">
        <v>158</v>
      </c>
      <c r="C58" s="275" t="s">
        <v>159</v>
      </c>
      <c r="D58" s="274">
        <f t="shared" si="0"/>
        <v>272.2</v>
      </c>
      <c r="E58" s="419">
        <v>182.1</v>
      </c>
      <c r="F58" s="419">
        <v>171.3</v>
      </c>
      <c r="G58" s="419">
        <v>202.8</v>
      </c>
      <c r="H58" s="419">
        <v>228.7</v>
      </c>
      <c r="I58" s="419">
        <v>272.2</v>
      </c>
    </row>
    <row r="59" spans="1:9" x14ac:dyDescent="0.2">
      <c r="A59" s="271" t="s">
        <v>160</v>
      </c>
      <c r="B59" s="272" t="s">
        <v>161</v>
      </c>
      <c r="C59" s="275" t="s">
        <v>162</v>
      </c>
      <c r="D59" s="274">
        <f t="shared" si="0"/>
        <v>371.8</v>
      </c>
      <c r="E59" s="419">
        <v>304.89999999999998</v>
      </c>
      <c r="F59" s="419">
        <v>343</v>
      </c>
      <c r="G59" s="419">
        <v>362.4</v>
      </c>
      <c r="H59" s="419">
        <v>354.2</v>
      </c>
      <c r="I59" s="419">
        <v>371.8</v>
      </c>
    </row>
    <row r="60" spans="1:9" x14ac:dyDescent="0.2">
      <c r="A60" s="271" t="s">
        <v>163</v>
      </c>
      <c r="B60" s="272" t="s">
        <v>164</v>
      </c>
      <c r="C60" s="275" t="s">
        <v>165</v>
      </c>
      <c r="D60" s="274">
        <f t="shared" si="0"/>
        <v>267.2</v>
      </c>
      <c r="E60" s="419">
        <v>242.4</v>
      </c>
      <c r="F60" s="419">
        <v>251.2</v>
      </c>
      <c r="G60" s="419">
        <v>262.39999999999998</v>
      </c>
      <c r="H60" s="419">
        <v>288</v>
      </c>
      <c r="I60" s="419">
        <v>267.2</v>
      </c>
    </row>
    <row r="61" spans="1:9" x14ac:dyDescent="0.2">
      <c r="A61" s="271" t="s">
        <v>166</v>
      </c>
      <c r="B61" s="272" t="s">
        <v>167</v>
      </c>
      <c r="C61" s="275" t="s">
        <v>168</v>
      </c>
      <c r="D61" s="274">
        <f t="shared" si="0"/>
        <v>396.8</v>
      </c>
      <c r="E61" s="419">
        <v>312.60000000000002</v>
      </c>
      <c r="F61" s="419">
        <v>358.7</v>
      </c>
      <c r="G61" s="419">
        <v>314.5</v>
      </c>
      <c r="H61" s="419">
        <v>362.8</v>
      </c>
      <c r="I61" s="419">
        <v>396.8</v>
      </c>
    </row>
    <row r="62" spans="1:9" x14ac:dyDescent="0.2">
      <c r="A62" s="271" t="s">
        <v>169</v>
      </c>
      <c r="B62" s="272" t="s">
        <v>170</v>
      </c>
      <c r="C62" s="275" t="s">
        <v>171</v>
      </c>
      <c r="D62" s="274">
        <f t="shared" si="0"/>
        <v>434.1</v>
      </c>
      <c r="E62" s="419">
        <v>464.1</v>
      </c>
      <c r="F62" s="419">
        <v>587.5</v>
      </c>
      <c r="G62" s="419">
        <v>412.7</v>
      </c>
      <c r="H62" s="419">
        <v>316.10000000000002</v>
      </c>
      <c r="I62" s="419">
        <v>434.1</v>
      </c>
    </row>
    <row r="63" spans="1:9" x14ac:dyDescent="0.2">
      <c r="A63" s="271" t="s">
        <v>172</v>
      </c>
      <c r="B63" s="272" t="s">
        <v>173</v>
      </c>
      <c r="C63" s="275" t="s">
        <v>174</v>
      </c>
      <c r="D63" s="274">
        <f t="shared" si="0"/>
        <v>459.9</v>
      </c>
      <c r="E63" s="419">
        <v>280.3</v>
      </c>
      <c r="F63" s="419">
        <v>456.5</v>
      </c>
      <c r="G63" s="419">
        <v>418.5</v>
      </c>
      <c r="H63" s="419">
        <v>479.6</v>
      </c>
      <c r="I63" s="419">
        <v>459.9</v>
      </c>
    </row>
    <row r="64" spans="1:9" x14ac:dyDescent="0.2">
      <c r="A64" s="271" t="s">
        <v>175</v>
      </c>
      <c r="B64" s="272" t="s">
        <v>176</v>
      </c>
      <c r="C64" s="275" t="s">
        <v>177</v>
      </c>
      <c r="D64" s="274">
        <f t="shared" si="0"/>
        <v>296</v>
      </c>
      <c r="E64" s="419">
        <v>384</v>
      </c>
      <c r="F64" s="419">
        <v>294.8</v>
      </c>
      <c r="G64" s="419">
        <v>269</v>
      </c>
      <c r="H64" s="419" t="s">
        <v>453</v>
      </c>
      <c r="I64" s="419">
        <v>296</v>
      </c>
    </row>
    <row r="65" spans="1:9" x14ac:dyDescent="0.2">
      <c r="A65" s="271" t="s">
        <v>178</v>
      </c>
      <c r="B65" s="272" t="s">
        <v>179</v>
      </c>
      <c r="C65" s="275" t="s">
        <v>180</v>
      </c>
      <c r="D65" s="274">
        <f t="shared" si="0"/>
        <v>437.7</v>
      </c>
      <c r="E65" s="419">
        <v>397.4</v>
      </c>
      <c r="F65" s="419">
        <v>405.9</v>
      </c>
      <c r="G65" s="419">
        <v>418.3</v>
      </c>
      <c r="H65" s="419">
        <v>448.4</v>
      </c>
      <c r="I65" s="419">
        <v>437.7</v>
      </c>
    </row>
    <row r="66" spans="1:9" x14ac:dyDescent="0.2">
      <c r="A66" s="271" t="s">
        <v>181</v>
      </c>
      <c r="B66" s="272" t="s">
        <v>182</v>
      </c>
      <c r="C66" s="275" t="s">
        <v>183</v>
      </c>
      <c r="D66" s="274">
        <f t="shared" si="0"/>
        <v>319.60000000000002</v>
      </c>
      <c r="E66" s="419">
        <v>249.8</v>
      </c>
      <c r="F66" s="419">
        <v>301.5</v>
      </c>
      <c r="G66" s="419">
        <v>455.6</v>
      </c>
      <c r="H66" s="419">
        <v>371.9</v>
      </c>
      <c r="I66" s="419">
        <v>319.60000000000002</v>
      </c>
    </row>
    <row r="67" spans="1:9" x14ac:dyDescent="0.2">
      <c r="A67" s="271" t="s">
        <v>184</v>
      </c>
      <c r="B67" s="272" t="s">
        <v>185</v>
      </c>
      <c r="C67" s="275" t="s">
        <v>186</v>
      </c>
      <c r="D67" s="274">
        <f t="shared" si="0"/>
        <v>262.3</v>
      </c>
      <c r="E67" s="419">
        <v>250.5</v>
      </c>
      <c r="F67" s="419">
        <v>237.8</v>
      </c>
      <c r="G67" s="419">
        <v>310.8</v>
      </c>
      <c r="H67" s="419">
        <v>275.5</v>
      </c>
      <c r="I67" s="419">
        <v>262.3</v>
      </c>
    </row>
    <row r="68" spans="1:9" x14ac:dyDescent="0.2">
      <c r="A68" s="271" t="s">
        <v>187</v>
      </c>
      <c r="B68" s="272" t="s">
        <v>188</v>
      </c>
      <c r="C68" s="275" t="s">
        <v>189</v>
      </c>
      <c r="D68" s="274">
        <f t="shared" si="0"/>
        <v>297.60000000000002</v>
      </c>
      <c r="E68" s="419">
        <v>336</v>
      </c>
      <c r="F68" s="419">
        <v>349.2</v>
      </c>
      <c r="G68" s="419">
        <v>356.8</v>
      </c>
      <c r="H68" s="419">
        <v>284.89999999999998</v>
      </c>
      <c r="I68" s="419">
        <v>297.60000000000002</v>
      </c>
    </row>
    <row r="69" spans="1:9" x14ac:dyDescent="0.2">
      <c r="A69" s="271" t="s">
        <v>190</v>
      </c>
      <c r="B69" s="272" t="s">
        <v>191</v>
      </c>
      <c r="C69" s="275" t="s">
        <v>192</v>
      </c>
      <c r="D69" s="274">
        <f t="shared" si="0"/>
        <v>265.10000000000002</v>
      </c>
      <c r="E69" s="419">
        <v>258.60000000000002</v>
      </c>
      <c r="F69" s="419">
        <v>255.2</v>
      </c>
      <c r="G69" s="419">
        <v>251.1</v>
      </c>
      <c r="H69" s="419">
        <v>252.3</v>
      </c>
      <c r="I69" s="419">
        <v>265.10000000000002</v>
      </c>
    </row>
    <row r="70" spans="1:9" x14ac:dyDescent="0.2">
      <c r="A70" s="271" t="s">
        <v>193</v>
      </c>
      <c r="B70" s="272" t="s">
        <v>194</v>
      </c>
      <c r="C70" s="275" t="s">
        <v>195</v>
      </c>
      <c r="D70" s="274">
        <f t="shared" ref="D70:D133" si="1">I70</f>
        <v>309.2</v>
      </c>
      <c r="E70" s="419">
        <v>351.3</v>
      </c>
      <c r="F70" s="419">
        <v>389.3</v>
      </c>
      <c r="G70" s="419">
        <v>341.6</v>
      </c>
      <c r="H70" s="419">
        <v>313.39999999999998</v>
      </c>
      <c r="I70" s="419">
        <v>309.2</v>
      </c>
    </row>
    <row r="71" spans="1:9" x14ac:dyDescent="0.2">
      <c r="A71" s="271" t="s">
        <v>196</v>
      </c>
      <c r="B71" s="272" t="s">
        <v>197</v>
      </c>
      <c r="C71" s="275" t="s">
        <v>198</v>
      </c>
      <c r="D71" s="274">
        <f t="shared" si="1"/>
        <v>365.7</v>
      </c>
      <c r="E71" s="419">
        <v>360.8</v>
      </c>
      <c r="F71" s="419">
        <v>433.3</v>
      </c>
      <c r="G71" s="419">
        <v>437.3</v>
      </c>
      <c r="H71" s="419">
        <v>381.3</v>
      </c>
      <c r="I71" s="419">
        <v>365.7</v>
      </c>
    </row>
    <row r="72" spans="1:9" x14ac:dyDescent="0.2">
      <c r="A72" s="271" t="s">
        <v>199</v>
      </c>
      <c r="B72" s="272" t="s">
        <v>200</v>
      </c>
      <c r="C72" s="275" t="s">
        <v>201</v>
      </c>
      <c r="D72" s="274">
        <f t="shared" si="1"/>
        <v>413.8</v>
      </c>
      <c r="E72" s="419" t="s">
        <v>453</v>
      </c>
      <c r="F72" s="419">
        <v>519.1</v>
      </c>
      <c r="G72" s="419">
        <v>505.3</v>
      </c>
      <c r="H72" s="419">
        <v>460.9</v>
      </c>
      <c r="I72" s="419">
        <v>413.8</v>
      </c>
    </row>
    <row r="73" spans="1:9" x14ac:dyDescent="0.2">
      <c r="A73" s="271" t="s">
        <v>202</v>
      </c>
      <c r="B73" s="272" t="s">
        <v>203</v>
      </c>
      <c r="C73" s="275" t="s">
        <v>204</v>
      </c>
      <c r="D73" s="274">
        <f t="shared" si="1"/>
        <v>414.1</v>
      </c>
      <c r="E73" s="419">
        <v>402.1</v>
      </c>
      <c r="F73" s="419">
        <v>419.7</v>
      </c>
      <c r="G73" s="419">
        <v>381.4</v>
      </c>
      <c r="H73" s="419">
        <v>429.3</v>
      </c>
      <c r="I73" s="419">
        <v>414.1</v>
      </c>
    </row>
    <row r="74" spans="1:9" x14ac:dyDescent="0.2">
      <c r="A74" s="271" t="s">
        <v>205</v>
      </c>
      <c r="B74" s="272" t="s">
        <v>206</v>
      </c>
      <c r="C74" s="275" t="s">
        <v>207</v>
      </c>
      <c r="D74" s="274">
        <f t="shared" si="1"/>
        <v>290.39999999999998</v>
      </c>
      <c r="E74" s="419">
        <v>331.4</v>
      </c>
      <c r="F74" s="419">
        <v>368.2</v>
      </c>
      <c r="G74" s="419">
        <v>332.7</v>
      </c>
      <c r="H74" s="419">
        <v>407.5</v>
      </c>
      <c r="I74" s="419">
        <v>290.39999999999998</v>
      </c>
    </row>
    <row r="75" spans="1:9" x14ac:dyDescent="0.2">
      <c r="A75" s="271" t="s">
        <v>208</v>
      </c>
      <c r="B75" s="272" t="s">
        <v>209</v>
      </c>
      <c r="C75" s="275" t="s">
        <v>210</v>
      </c>
      <c r="D75" s="274">
        <f t="shared" si="1"/>
        <v>396.1</v>
      </c>
      <c r="E75" s="419">
        <v>397.4</v>
      </c>
      <c r="F75" s="419">
        <v>445.1</v>
      </c>
      <c r="G75" s="419">
        <v>429.7</v>
      </c>
      <c r="H75" s="419">
        <v>417.7</v>
      </c>
      <c r="I75" s="419">
        <v>396.1</v>
      </c>
    </row>
    <row r="76" spans="1:9" x14ac:dyDescent="0.2">
      <c r="A76" s="271" t="s">
        <v>211</v>
      </c>
      <c r="B76" s="272" t="s">
        <v>212</v>
      </c>
      <c r="C76" s="275" t="s">
        <v>213</v>
      </c>
      <c r="D76" s="274">
        <f t="shared" si="1"/>
        <v>224.4</v>
      </c>
      <c r="E76" s="419">
        <v>229.3</v>
      </c>
      <c r="F76" s="419">
        <v>271.7</v>
      </c>
      <c r="G76" s="419">
        <v>255.6</v>
      </c>
      <c r="H76" s="419">
        <v>240.6</v>
      </c>
      <c r="I76" s="419">
        <v>224.4</v>
      </c>
    </row>
    <row r="77" spans="1:9" x14ac:dyDescent="0.2">
      <c r="A77" s="271" t="s">
        <v>214</v>
      </c>
      <c r="B77" s="272" t="s">
        <v>215</v>
      </c>
      <c r="C77" s="275" t="s">
        <v>216</v>
      </c>
      <c r="D77" s="274">
        <f t="shared" si="1"/>
        <v>345.9</v>
      </c>
      <c r="E77" s="419">
        <v>339.9</v>
      </c>
      <c r="F77" s="419">
        <v>395.5</v>
      </c>
      <c r="G77" s="419">
        <v>654.79999999999995</v>
      </c>
      <c r="H77" s="419">
        <v>507.2</v>
      </c>
      <c r="I77" s="419">
        <v>345.9</v>
      </c>
    </row>
    <row r="78" spans="1:9" x14ac:dyDescent="0.2">
      <c r="A78" s="271" t="s">
        <v>217</v>
      </c>
      <c r="B78" s="272" t="s">
        <v>218</v>
      </c>
      <c r="C78" s="275" t="s">
        <v>219</v>
      </c>
      <c r="D78" s="274">
        <f t="shared" si="1"/>
        <v>330.2</v>
      </c>
      <c r="E78" s="419">
        <v>473.1</v>
      </c>
      <c r="F78" s="419">
        <v>443.9</v>
      </c>
      <c r="G78" s="419">
        <v>382.2</v>
      </c>
      <c r="H78" s="419">
        <v>326.89999999999998</v>
      </c>
      <c r="I78" s="419">
        <v>330.2</v>
      </c>
    </row>
    <row r="79" spans="1:9" x14ac:dyDescent="0.2">
      <c r="A79" s="271" t="s">
        <v>220</v>
      </c>
      <c r="B79" s="272" t="s">
        <v>221</v>
      </c>
      <c r="C79" s="275" t="s">
        <v>222</v>
      </c>
      <c r="D79" s="274">
        <f t="shared" si="1"/>
        <v>357.5</v>
      </c>
      <c r="E79" s="419">
        <v>407</v>
      </c>
      <c r="F79" s="419">
        <v>338.3</v>
      </c>
      <c r="G79" s="419">
        <v>287.7</v>
      </c>
      <c r="H79" s="419">
        <v>340.5</v>
      </c>
      <c r="I79" s="419">
        <v>357.5</v>
      </c>
    </row>
    <row r="80" spans="1:9" x14ac:dyDescent="0.2">
      <c r="A80" s="271" t="s">
        <v>223</v>
      </c>
      <c r="B80" s="272" t="s">
        <v>224</v>
      </c>
      <c r="C80" s="275" t="s">
        <v>225</v>
      </c>
      <c r="D80" s="274">
        <f t="shared" si="1"/>
        <v>397.6</v>
      </c>
      <c r="E80" s="419">
        <v>483.7</v>
      </c>
      <c r="F80" s="419">
        <v>325</v>
      </c>
      <c r="G80" s="419">
        <v>279</v>
      </c>
      <c r="H80" s="419">
        <v>388.7</v>
      </c>
      <c r="I80" s="419">
        <v>397.6</v>
      </c>
    </row>
    <row r="81" spans="1:9" x14ac:dyDescent="0.2">
      <c r="A81" s="271" t="s">
        <v>226</v>
      </c>
      <c r="B81" s="272" t="s">
        <v>227</v>
      </c>
      <c r="C81" s="275" t="s">
        <v>228</v>
      </c>
      <c r="D81" s="274">
        <f t="shared" si="1"/>
        <v>446.7</v>
      </c>
      <c r="E81" s="419">
        <v>481</v>
      </c>
      <c r="F81" s="419">
        <v>504.4</v>
      </c>
      <c r="G81" s="419">
        <v>459.7</v>
      </c>
      <c r="H81" s="419">
        <v>412.2</v>
      </c>
      <c r="I81" s="419">
        <v>446.7</v>
      </c>
    </row>
    <row r="82" spans="1:9" x14ac:dyDescent="0.2">
      <c r="A82" s="271" t="s">
        <v>229</v>
      </c>
      <c r="B82" s="272" t="s">
        <v>230</v>
      </c>
      <c r="C82" s="275" t="s">
        <v>231</v>
      </c>
      <c r="D82" s="274">
        <f t="shared" si="1"/>
        <v>387.2</v>
      </c>
      <c r="E82" s="419">
        <v>379</v>
      </c>
      <c r="F82" s="419">
        <v>413</v>
      </c>
      <c r="G82" s="419">
        <v>391.8</v>
      </c>
      <c r="H82" s="419">
        <v>382.1</v>
      </c>
      <c r="I82" s="419">
        <v>387.2</v>
      </c>
    </row>
    <row r="83" spans="1:9" x14ac:dyDescent="0.2">
      <c r="A83" s="271" t="s">
        <v>232</v>
      </c>
      <c r="B83" s="272" t="s">
        <v>233</v>
      </c>
      <c r="C83" s="275" t="s">
        <v>234</v>
      </c>
      <c r="D83" s="274">
        <f t="shared" si="1"/>
        <v>473.6</v>
      </c>
      <c r="E83" s="419">
        <v>424.1</v>
      </c>
      <c r="F83" s="419">
        <v>382</v>
      </c>
      <c r="G83" s="419">
        <v>469.7</v>
      </c>
      <c r="H83" s="419">
        <v>484.5</v>
      </c>
      <c r="I83" s="419">
        <v>473.6</v>
      </c>
    </row>
    <row r="84" spans="1:9" x14ac:dyDescent="0.2">
      <c r="A84" s="271" t="s">
        <v>235</v>
      </c>
      <c r="B84" s="272" t="s">
        <v>236</v>
      </c>
      <c r="C84" s="275" t="s">
        <v>237</v>
      </c>
      <c r="D84" s="274">
        <f t="shared" si="1"/>
        <v>488.7</v>
      </c>
      <c r="E84" s="419">
        <v>394.5</v>
      </c>
      <c r="F84" s="419">
        <v>440.5</v>
      </c>
      <c r="G84" s="419">
        <v>428.8</v>
      </c>
      <c r="H84" s="419">
        <v>433.3</v>
      </c>
      <c r="I84" s="419">
        <v>488.7</v>
      </c>
    </row>
    <row r="85" spans="1:9" x14ac:dyDescent="0.2">
      <c r="A85" s="271" t="s">
        <v>238</v>
      </c>
      <c r="B85" s="272" t="s">
        <v>239</v>
      </c>
      <c r="C85" s="275" t="s">
        <v>240</v>
      </c>
      <c r="D85" s="274">
        <f t="shared" si="1"/>
        <v>330</v>
      </c>
      <c r="E85" s="419">
        <v>283.2</v>
      </c>
      <c r="F85" s="419">
        <v>289.2</v>
      </c>
      <c r="G85" s="419">
        <v>216.1</v>
      </c>
      <c r="H85" s="419">
        <v>412.9</v>
      </c>
      <c r="I85" s="419">
        <v>330</v>
      </c>
    </row>
    <row r="86" spans="1:9" x14ac:dyDescent="0.2">
      <c r="A86" s="271" t="s">
        <v>241</v>
      </c>
      <c r="B86" s="272" t="s">
        <v>242</v>
      </c>
      <c r="C86" s="275" t="s">
        <v>243</v>
      </c>
      <c r="D86" s="274">
        <f t="shared" si="1"/>
        <v>637.1</v>
      </c>
      <c r="E86" s="419">
        <v>354.1</v>
      </c>
      <c r="F86" s="419">
        <v>394.4</v>
      </c>
      <c r="G86" s="419">
        <v>376</v>
      </c>
      <c r="H86" s="419">
        <v>433.4</v>
      </c>
      <c r="I86" s="419">
        <v>637.1</v>
      </c>
    </row>
    <row r="87" spans="1:9" x14ac:dyDescent="0.2">
      <c r="A87" s="271" t="s">
        <v>244</v>
      </c>
      <c r="B87" s="272" t="s">
        <v>245</v>
      </c>
      <c r="C87" s="275" t="s">
        <v>246</v>
      </c>
      <c r="D87" s="274">
        <f t="shared" si="1"/>
        <v>485.6</v>
      </c>
      <c r="E87" s="419">
        <v>412.1</v>
      </c>
      <c r="F87" s="419">
        <v>419.3</v>
      </c>
      <c r="G87" s="419">
        <v>385</v>
      </c>
      <c r="H87" s="419">
        <v>444.4</v>
      </c>
      <c r="I87" s="419">
        <v>485.6</v>
      </c>
    </row>
    <row r="88" spans="1:9" x14ac:dyDescent="0.2">
      <c r="A88" s="271" t="s">
        <v>247</v>
      </c>
      <c r="B88" s="272" t="s">
        <v>248</v>
      </c>
      <c r="C88" s="275" t="s">
        <v>249</v>
      </c>
      <c r="D88" s="274">
        <f t="shared" si="1"/>
        <v>261.2</v>
      </c>
      <c r="E88" s="419">
        <v>396.6</v>
      </c>
      <c r="F88" s="419">
        <v>427.8</v>
      </c>
      <c r="G88" s="419">
        <v>347.1</v>
      </c>
      <c r="H88" s="419">
        <v>307</v>
      </c>
      <c r="I88" s="419">
        <v>261.2</v>
      </c>
    </row>
    <row r="89" spans="1:9" x14ac:dyDescent="0.2">
      <c r="A89" s="271" t="s">
        <v>250</v>
      </c>
      <c r="B89" s="272" t="s">
        <v>251</v>
      </c>
      <c r="C89" s="275" t="s">
        <v>252</v>
      </c>
      <c r="D89" s="274">
        <f t="shared" si="1"/>
        <v>409.2</v>
      </c>
      <c r="E89" s="419">
        <v>313.60000000000002</v>
      </c>
      <c r="F89" s="419">
        <v>338</v>
      </c>
      <c r="G89" s="419">
        <v>371.9</v>
      </c>
      <c r="H89" s="419">
        <v>356</v>
      </c>
      <c r="I89" s="419">
        <v>409.2</v>
      </c>
    </row>
    <row r="90" spans="1:9" x14ac:dyDescent="0.2">
      <c r="A90" s="271" t="s">
        <v>253</v>
      </c>
      <c r="B90" s="272" t="s">
        <v>254</v>
      </c>
      <c r="C90" s="275" t="s">
        <v>255</v>
      </c>
      <c r="D90" s="274">
        <f t="shared" si="1"/>
        <v>443.1</v>
      </c>
      <c r="E90" s="419">
        <v>458.9</v>
      </c>
      <c r="F90" s="419">
        <v>405.5</v>
      </c>
      <c r="G90" s="419">
        <v>390.9</v>
      </c>
      <c r="H90" s="419">
        <v>423.5</v>
      </c>
      <c r="I90" s="419">
        <v>443.1</v>
      </c>
    </row>
    <row r="91" spans="1:9" x14ac:dyDescent="0.2">
      <c r="A91" s="271" t="s">
        <v>256</v>
      </c>
      <c r="B91" s="272" t="s">
        <v>257</v>
      </c>
      <c r="C91" s="275" t="s">
        <v>258</v>
      </c>
      <c r="D91" s="274">
        <f t="shared" si="1"/>
        <v>398.3</v>
      </c>
      <c r="E91" s="419">
        <v>352.4</v>
      </c>
      <c r="F91" s="419">
        <v>358.9</v>
      </c>
      <c r="G91" s="419">
        <v>326.7</v>
      </c>
      <c r="H91" s="419">
        <v>353.9</v>
      </c>
      <c r="I91" s="419">
        <v>398.3</v>
      </c>
    </row>
    <row r="92" spans="1:9" x14ac:dyDescent="0.2">
      <c r="A92" s="271" t="s">
        <v>259</v>
      </c>
      <c r="B92" s="272" t="s">
        <v>260</v>
      </c>
      <c r="C92" s="275" t="s">
        <v>261</v>
      </c>
      <c r="D92" s="274">
        <f t="shared" si="1"/>
        <v>302.60000000000002</v>
      </c>
      <c r="E92" s="419">
        <v>309.3</v>
      </c>
      <c r="F92" s="419">
        <v>282.3</v>
      </c>
      <c r="G92" s="419">
        <v>274.10000000000002</v>
      </c>
      <c r="H92" s="419">
        <v>271.89999999999998</v>
      </c>
      <c r="I92" s="419">
        <v>302.60000000000002</v>
      </c>
    </row>
    <row r="93" spans="1:9" x14ac:dyDescent="0.2">
      <c r="A93" s="271" t="s">
        <v>262</v>
      </c>
      <c r="B93" s="272" t="s">
        <v>263</v>
      </c>
      <c r="C93" s="275" t="s">
        <v>264</v>
      </c>
      <c r="D93" s="274">
        <f t="shared" si="1"/>
        <v>273.5</v>
      </c>
      <c r="E93" s="419">
        <v>367</v>
      </c>
      <c r="F93" s="419">
        <v>319</v>
      </c>
      <c r="G93" s="419">
        <v>369.6</v>
      </c>
      <c r="H93" s="419">
        <v>423.7</v>
      </c>
      <c r="I93" s="419">
        <v>273.5</v>
      </c>
    </row>
    <row r="94" spans="1:9" x14ac:dyDescent="0.2">
      <c r="A94" s="271" t="s">
        <v>265</v>
      </c>
      <c r="B94" s="272" t="s">
        <v>266</v>
      </c>
      <c r="C94" s="275" t="s">
        <v>267</v>
      </c>
      <c r="D94" s="274">
        <f t="shared" si="1"/>
        <v>277</v>
      </c>
      <c r="E94" s="419">
        <v>291.60000000000002</v>
      </c>
      <c r="F94" s="419">
        <v>320.2</v>
      </c>
      <c r="G94" s="419">
        <v>261.7</v>
      </c>
      <c r="H94" s="419">
        <v>279.7</v>
      </c>
      <c r="I94" s="419">
        <v>277</v>
      </c>
    </row>
    <row r="95" spans="1:9" x14ac:dyDescent="0.2">
      <c r="A95" s="271" t="s">
        <v>268</v>
      </c>
      <c r="B95" s="272" t="s">
        <v>269</v>
      </c>
      <c r="C95" s="275" t="s">
        <v>270</v>
      </c>
      <c r="D95" s="274">
        <f t="shared" si="1"/>
        <v>441.9</v>
      </c>
      <c r="E95" s="419">
        <v>364.3</v>
      </c>
      <c r="F95" s="419">
        <v>407.4</v>
      </c>
      <c r="G95" s="419">
        <v>383.4</v>
      </c>
      <c r="H95" s="419">
        <v>417.3</v>
      </c>
      <c r="I95" s="419">
        <v>441.9</v>
      </c>
    </row>
    <row r="96" spans="1:9" x14ac:dyDescent="0.2">
      <c r="A96" s="271" t="s">
        <v>271</v>
      </c>
      <c r="B96" s="272" t="s">
        <v>272</v>
      </c>
      <c r="C96" s="275" t="s">
        <v>273</v>
      </c>
      <c r="D96" s="274">
        <f t="shared" si="1"/>
        <v>541.79999999999995</v>
      </c>
      <c r="E96" s="419">
        <v>331.6</v>
      </c>
      <c r="F96" s="419">
        <v>382.1</v>
      </c>
      <c r="G96" s="419">
        <v>442.9</v>
      </c>
      <c r="H96" s="419">
        <v>503.9</v>
      </c>
      <c r="I96" s="419">
        <v>541.79999999999995</v>
      </c>
    </row>
    <row r="97" spans="1:9" x14ac:dyDescent="0.2">
      <c r="A97" s="271" t="s">
        <v>274</v>
      </c>
      <c r="B97" s="272" t="s">
        <v>275</v>
      </c>
      <c r="C97" s="276" t="s">
        <v>276</v>
      </c>
      <c r="D97" s="274">
        <f t="shared" si="1"/>
        <v>383.2</v>
      </c>
      <c r="E97" s="419">
        <v>348.6</v>
      </c>
      <c r="F97" s="419">
        <v>370.1</v>
      </c>
      <c r="G97" s="419">
        <v>343.6</v>
      </c>
      <c r="H97" s="419">
        <v>392.9</v>
      </c>
      <c r="I97" s="419">
        <v>383.2</v>
      </c>
    </row>
    <row r="98" spans="1:9" x14ac:dyDescent="0.2">
      <c r="A98" s="271" t="s">
        <v>277</v>
      </c>
      <c r="B98" s="272" t="s">
        <v>278</v>
      </c>
      <c r="C98" s="275" t="s">
        <v>279</v>
      </c>
      <c r="D98" s="274">
        <f t="shared" si="1"/>
        <v>223.3</v>
      </c>
      <c r="E98" s="419">
        <v>259</v>
      </c>
      <c r="F98" s="419">
        <v>242.8</v>
      </c>
      <c r="G98" s="419">
        <v>228.3</v>
      </c>
      <c r="H98" s="419">
        <v>216.2</v>
      </c>
      <c r="I98" s="419">
        <v>223.3</v>
      </c>
    </row>
    <row r="99" spans="1:9" x14ac:dyDescent="0.2">
      <c r="A99" s="271" t="s">
        <v>280</v>
      </c>
      <c r="B99" s="272" t="s">
        <v>281</v>
      </c>
      <c r="C99" s="275" t="s">
        <v>282</v>
      </c>
      <c r="D99" s="274">
        <f t="shared" si="1"/>
        <v>293.5</v>
      </c>
      <c r="E99" s="419">
        <v>230.8</v>
      </c>
      <c r="F99" s="419">
        <v>361.7</v>
      </c>
      <c r="G99" s="419">
        <v>231</v>
      </c>
      <c r="H99" s="419">
        <v>334.2</v>
      </c>
      <c r="I99" s="419">
        <v>293.5</v>
      </c>
    </row>
    <row r="100" spans="1:9" x14ac:dyDescent="0.2">
      <c r="A100" s="271" t="s">
        <v>283</v>
      </c>
      <c r="B100" s="272" t="s">
        <v>284</v>
      </c>
      <c r="C100" s="275" t="s">
        <v>285</v>
      </c>
      <c r="D100" s="274">
        <f t="shared" si="1"/>
        <v>195.7</v>
      </c>
      <c r="E100" s="419" t="s">
        <v>453</v>
      </c>
      <c r="F100" s="419">
        <v>394.4</v>
      </c>
      <c r="G100" s="419">
        <v>188.2</v>
      </c>
      <c r="H100" s="419">
        <v>185.4</v>
      </c>
      <c r="I100" s="419">
        <v>195.7</v>
      </c>
    </row>
    <row r="101" spans="1:9" x14ac:dyDescent="0.2">
      <c r="A101" s="271" t="s">
        <v>286</v>
      </c>
      <c r="B101" s="272" t="s">
        <v>287</v>
      </c>
      <c r="C101" s="275" t="s">
        <v>288</v>
      </c>
      <c r="D101" s="274">
        <f t="shared" si="1"/>
        <v>280.3</v>
      </c>
      <c r="E101" s="419">
        <v>412.4</v>
      </c>
      <c r="F101" s="419">
        <v>384.5</v>
      </c>
      <c r="G101" s="419">
        <v>236.2</v>
      </c>
      <c r="H101" s="419">
        <v>243.9</v>
      </c>
      <c r="I101" s="419">
        <v>280.3</v>
      </c>
    </row>
    <row r="102" spans="1:9" x14ac:dyDescent="0.2">
      <c r="A102" s="271" t="s">
        <v>289</v>
      </c>
      <c r="B102" s="272" t="s">
        <v>290</v>
      </c>
      <c r="C102" s="275" t="s">
        <v>291</v>
      </c>
      <c r="D102" s="274">
        <f t="shared" si="1"/>
        <v>513.1</v>
      </c>
      <c r="E102" s="419">
        <v>619.6</v>
      </c>
      <c r="F102" s="419">
        <v>525.70000000000005</v>
      </c>
      <c r="G102" s="419">
        <v>501.2</v>
      </c>
      <c r="H102" s="419">
        <v>515.1</v>
      </c>
      <c r="I102" s="419">
        <v>513.1</v>
      </c>
    </row>
    <row r="103" spans="1:9" x14ac:dyDescent="0.2">
      <c r="A103" s="271" t="s">
        <v>444</v>
      </c>
      <c r="B103" s="272" t="s">
        <v>445</v>
      </c>
      <c r="C103" s="275" t="s">
        <v>446</v>
      </c>
      <c r="D103" s="274">
        <f t="shared" si="1"/>
        <v>346</v>
      </c>
      <c r="E103" s="419">
        <v>514.5</v>
      </c>
      <c r="F103" s="419">
        <v>580.9</v>
      </c>
      <c r="G103" s="419">
        <v>687.1</v>
      </c>
      <c r="H103" s="419">
        <v>601.20000000000005</v>
      </c>
      <c r="I103" s="419">
        <v>346</v>
      </c>
    </row>
    <row r="104" spans="1:9" x14ac:dyDescent="0.2">
      <c r="A104" s="271" t="s">
        <v>292</v>
      </c>
      <c r="B104" s="272" t="s">
        <v>293</v>
      </c>
      <c r="C104" s="275" t="s">
        <v>294</v>
      </c>
      <c r="D104" s="274">
        <f t="shared" si="1"/>
        <v>410.3</v>
      </c>
      <c r="E104" s="419">
        <v>566.4</v>
      </c>
      <c r="F104" s="419">
        <v>569.29999999999995</v>
      </c>
      <c r="G104" s="419">
        <v>449.6</v>
      </c>
      <c r="H104" s="419">
        <v>412.2</v>
      </c>
      <c r="I104" s="419">
        <v>410.3</v>
      </c>
    </row>
    <row r="105" spans="1:9" x14ac:dyDescent="0.2">
      <c r="A105" s="271" t="s">
        <v>295</v>
      </c>
      <c r="B105" s="272" t="s">
        <v>296</v>
      </c>
      <c r="C105" s="275" t="s">
        <v>297</v>
      </c>
      <c r="D105" s="274">
        <f t="shared" si="1"/>
        <v>328.2</v>
      </c>
      <c r="E105" s="419">
        <v>324.2</v>
      </c>
      <c r="F105" s="419">
        <v>329.3</v>
      </c>
      <c r="G105" s="419">
        <v>255.6</v>
      </c>
      <c r="H105" s="419">
        <v>319.89999999999998</v>
      </c>
      <c r="I105" s="419">
        <v>328.2</v>
      </c>
    </row>
    <row r="106" spans="1:9" x14ac:dyDescent="0.2">
      <c r="A106" s="271" t="s">
        <v>298</v>
      </c>
      <c r="B106" s="272" t="s">
        <v>299</v>
      </c>
      <c r="C106" s="275" t="s">
        <v>300</v>
      </c>
      <c r="D106" s="274">
        <f t="shared" si="1"/>
        <v>247.3</v>
      </c>
      <c r="E106" s="419">
        <v>255.9</v>
      </c>
      <c r="F106" s="419">
        <v>254.1</v>
      </c>
      <c r="G106" s="419">
        <v>255.3</v>
      </c>
      <c r="H106" s="419">
        <v>239.8</v>
      </c>
      <c r="I106" s="419">
        <v>247.3</v>
      </c>
    </row>
    <row r="107" spans="1:9" x14ac:dyDescent="0.2">
      <c r="A107" s="271" t="s">
        <v>301</v>
      </c>
      <c r="B107" s="272" t="s">
        <v>302</v>
      </c>
      <c r="C107" s="275" t="s">
        <v>303</v>
      </c>
      <c r="D107" s="274">
        <f t="shared" si="1"/>
        <v>547</v>
      </c>
      <c r="E107" s="419">
        <v>516.29999999999995</v>
      </c>
      <c r="F107" s="419">
        <v>586.6</v>
      </c>
      <c r="G107" s="419">
        <v>634.9</v>
      </c>
      <c r="H107" s="419">
        <v>647</v>
      </c>
      <c r="I107" s="419">
        <v>547</v>
      </c>
    </row>
    <row r="108" spans="1:9" x14ac:dyDescent="0.2">
      <c r="A108" s="271" t="s">
        <v>304</v>
      </c>
      <c r="B108" s="272" t="s">
        <v>305</v>
      </c>
      <c r="C108" s="275" t="s">
        <v>306</v>
      </c>
      <c r="D108" s="274">
        <f t="shared" si="1"/>
        <v>422.9</v>
      </c>
      <c r="E108" s="419" t="s">
        <v>453</v>
      </c>
      <c r="F108" s="419" t="s">
        <v>453</v>
      </c>
      <c r="G108" s="419">
        <v>421.3</v>
      </c>
      <c r="H108" s="419">
        <v>385.3</v>
      </c>
      <c r="I108" s="419">
        <v>422.9</v>
      </c>
    </row>
    <row r="109" spans="1:9" x14ac:dyDescent="0.2">
      <c r="A109" s="271" t="s">
        <v>307</v>
      </c>
      <c r="B109" s="272" t="s">
        <v>308</v>
      </c>
      <c r="C109" s="275" t="s">
        <v>309</v>
      </c>
      <c r="D109" s="274">
        <f t="shared" si="1"/>
        <v>439.1</v>
      </c>
      <c r="E109" s="419">
        <v>529.1</v>
      </c>
      <c r="F109" s="419">
        <v>498.3</v>
      </c>
      <c r="G109" s="419">
        <v>513.79999999999995</v>
      </c>
      <c r="H109" s="419">
        <v>467.1</v>
      </c>
      <c r="I109" s="419">
        <v>439.1</v>
      </c>
    </row>
    <row r="110" spans="1:9" x14ac:dyDescent="0.2">
      <c r="A110" s="271" t="s">
        <v>310</v>
      </c>
      <c r="B110" s="272" t="s">
        <v>311</v>
      </c>
      <c r="C110" s="275" t="s">
        <v>312</v>
      </c>
      <c r="D110" s="274">
        <f t="shared" si="1"/>
        <v>483.1</v>
      </c>
      <c r="E110" s="419">
        <v>895.7</v>
      </c>
      <c r="F110" s="419">
        <v>1272.4000000000001</v>
      </c>
      <c r="G110" s="419">
        <v>567.9</v>
      </c>
      <c r="H110" s="419">
        <v>534</v>
      </c>
      <c r="I110" s="419">
        <v>483.1</v>
      </c>
    </row>
    <row r="111" spans="1:9" x14ac:dyDescent="0.2">
      <c r="A111" s="271" t="s">
        <v>313</v>
      </c>
      <c r="B111" s="272" t="s">
        <v>314</v>
      </c>
      <c r="C111" s="275" t="s">
        <v>315</v>
      </c>
      <c r="D111" s="274">
        <f t="shared" si="1"/>
        <v>307</v>
      </c>
      <c r="E111" s="419">
        <v>255.1</v>
      </c>
      <c r="F111" s="419">
        <v>211.4</v>
      </c>
      <c r="G111" s="419">
        <v>207.3</v>
      </c>
      <c r="H111" s="419">
        <v>237.1</v>
      </c>
      <c r="I111" s="419">
        <v>307</v>
      </c>
    </row>
    <row r="112" spans="1:9" x14ac:dyDescent="0.2">
      <c r="A112" s="271" t="s">
        <v>316</v>
      </c>
      <c r="B112" s="272" t="s">
        <v>317</v>
      </c>
      <c r="C112" s="275" t="s">
        <v>318</v>
      </c>
      <c r="D112" s="274">
        <f t="shared" si="1"/>
        <v>216.6</v>
      </c>
      <c r="E112" s="419" t="s">
        <v>453</v>
      </c>
      <c r="F112" s="419" t="s">
        <v>453</v>
      </c>
      <c r="G112" s="419" t="s">
        <v>453</v>
      </c>
      <c r="H112" s="419">
        <v>223.6</v>
      </c>
      <c r="I112" s="419">
        <v>216.6</v>
      </c>
    </row>
    <row r="113" spans="1:9" x14ac:dyDescent="0.2">
      <c r="A113" s="271" t="s">
        <v>319</v>
      </c>
      <c r="B113" s="272" t="s">
        <v>320</v>
      </c>
      <c r="C113" s="275" t="s">
        <v>321</v>
      </c>
      <c r="D113" s="274">
        <f t="shared" si="1"/>
        <v>347.2</v>
      </c>
      <c r="E113" s="419">
        <v>385.3</v>
      </c>
      <c r="F113" s="419">
        <v>352.8</v>
      </c>
      <c r="G113" s="419">
        <v>406.9</v>
      </c>
      <c r="H113" s="419">
        <v>299.3</v>
      </c>
      <c r="I113" s="419">
        <v>347.2</v>
      </c>
    </row>
    <row r="114" spans="1:9" x14ac:dyDescent="0.2">
      <c r="A114" s="271" t="s">
        <v>322</v>
      </c>
      <c r="B114" s="272" t="s">
        <v>323</v>
      </c>
      <c r="C114" s="275" t="s">
        <v>324</v>
      </c>
      <c r="D114" s="274">
        <f t="shared" si="1"/>
        <v>303.3</v>
      </c>
      <c r="E114" s="419">
        <v>434.7</v>
      </c>
      <c r="F114" s="419">
        <v>402.6</v>
      </c>
      <c r="G114" s="419">
        <v>381.8</v>
      </c>
      <c r="H114" s="419">
        <v>301.3</v>
      </c>
      <c r="I114" s="419">
        <v>303.3</v>
      </c>
    </row>
    <row r="115" spans="1:9" x14ac:dyDescent="0.2">
      <c r="A115" s="271" t="s">
        <v>325</v>
      </c>
      <c r="B115" s="272" t="s">
        <v>326</v>
      </c>
      <c r="C115" s="275" t="s">
        <v>327</v>
      </c>
      <c r="D115" s="274">
        <f t="shared" si="1"/>
        <v>536.29999999999995</v>
      </c>
      <c r="E115" s="419">
        <v>543.5</v>
      </c>
      <c r="F115" s="419">
        <v>518.4</v>
      </c>
      <c r="G115" s="419">
        <v>558.4</v>
      </c>
      <c r="H115" s="419">
        <v>547.5</v>
      </c>
      <c r="I115" s="419">
        <v>536.29999999999995</v>
      </c>
    </row>
    <row r="116" spans="1:9" x14ac:dyDescent="0.2">
      <c r="A116" s="271" t="s">
        <v>328</v>
      </c>
      <c r="B116" s="272" t="s">
        <v>329</v>
      </c>
      <c r="C116" s="275" t="s">
        <v>330</v>
      </c>
      <c r="D116" s="274">
        <f t="shared" si="1"/>
        <v>367.2</v>
      </c>
      <c r="E116" s="419">
        <v>430</v>
      </c>
      <c r="F116" s="419">
        <v>348.1</v>
      </c>
      <c r="G116" s="419">
        <v>395.1</v>
      </c>
      <c r="H116" s="419">
        <v>363.4</v>
      </c>
      <c r="I116" s="419">
        <v>367.2</v>
      </c>
    </row>
    <row r="117" spans="1:9" x14ac:dyDescent="0.2">
      <c r="A117" s="271" t="s">
        <v>331</v>
      </c>
      <c r="B117" s="272" t="s">
        <v>332</v>
      </c>
      <c r="C117" s="275" t="s">
        <v>333</v>
      </c>
      <c r="D117" s="274">
        <f t="shared" si="1"/>
        <v>256.8</v>
      </c>
      <c r="E117" s="419">
        <v>292.3</v>
      </c>
      <c r="F117" s="419">
        <v>256</v>
      </c>
      <c r="G117" s="419">
        <v>250.1</v>
      </c>
      <c r="H117" s="419">
        <v>314</v>
      </c>
      <c r="I117" s="419">
        <v>256.8</v>
      </c>
    </row>
    <row r="118" spans="1:9" x14ac:dyDescent="0.2">
      <c r="A118" s="271" t="s">
        <v>334</v>
      </c>
      <c r="B118" s="272" t="s">
        <v>335</v>
      </c>
      <c r="C118" s="275" t="s">
        <v>336</v>
      </c>
      <c r="D118" s="274">
        <f t="shared" si="1"/>
        <v>688.3</v>
      </c>
      <c r="E118" s="419">
        <v>850.7</v>
      </c>
      <c r="F118" s="419">
        <v>607.4</v>
      </c>
      <c r="G118" s="419">
        <v>560.5</v>
      </c>
      <c r="H118" s="419">
        <v>611.9</v>
      </c>
      <c r="I118" s="419">
        <v>688.3</v>
      </c>
    </row>
    <row r="119" spans="1:9" x14ac:dyDescent="0.2">
      <c r="A119" s="271" t="s">
        <v>337</v>
      </c>
      <c r="B119" s="272" t="s">
        <v>338</v>
      </c>
      <c r="C119" s="275" t="s">
        <v>339</v>
      </c>
      <c r="D119" s="274">
        <f t="shared" si="1"/>
        <v>463.7</v>
      </c>
      <c r="E119" s="419">
        <v>438</v>
      </c>
      <c r="F119" s="419">
        <v>407.9</v>
      </c>
      <c r="G119" s="419">
        <v>373.5</v>
      </c>
      <c r="H119" s="419">
        <v>422.8</v>
      </c>
      <c r="I119" s="419">
        <v>463.7</v>
      </c>
    </row>
    <row r="120" spans="1:9" x14ac:dyDescent="0.2">
      <c r="A120" s="271" t="s">
        <v>340</v>
      </c>
      <c r="B120" s="272" t="s">
        <v>341</v>
      </c>
      <c r="C120" s="275" t="s">
        <v>342</v>
      </c>
      <c r="D120" s="274">
        <f t="shared" si="1"/>
        <v>355.1</v>
      </c>
      <c r="E120" s="419">
        <v>276.8</v>
      </c>
      <c r="F120" s="419">
        <v>288.3</v>
      </c>
      <c r="G120" s="419">
        <v>371.3</v>
      </c>
      <c r="H120" s="419">
        <v>336.8</v>
      </c>
      <c r="I120" s="419">
        <v>355.1</v>
      </c>
    </row>
    <row r="121" spans="1:9" x14ac:dyDescent="0.2">
      <c r="A121" s="271" t="s">
        <v>343</v>
      </c>
      <c r="B121" s="272" t="s">
        <v>344</v>
      </c>
      <c r="C121" s="275" t="s">
        <v>345</v>
      </c>
      <c r="D121" s="274">
        <f t="shared" si="1"/>
        <v>411.8</v>
      </c>
      <c r="E121" s="419">
        <v>596</v>
      </c>
      <c r="F121" s="419">
        <v>461.8</v>
      </c>
      <c r="G121" s="419" t="s">
        <v>453</v>
      </c>
      <c r="H121" s="419">
        <v>467.2</v>
      </c>
      <c r="I121" s="419">
        <v>411.8</v>
      </c>
    </row>
    <row r="122" spans="1:9" x14ac:dyDescent="0.2">
      <c r="A122" s="271" t="s">
        <v>346</v>
      </c>
      <c r="B122" s="272" t="s">
        <v>347</v>
      </c>
      <c r="C122" s="275" t="s">
        <v>348</v>
      </c>
      <c r="D122" s="274">
        <f t="shared" si="1"/>
        <v>322.7</v>
      </c>
      <c r="E122" s="419">
        <v>393.1</v>
      </c>
      <c r="F122" s="419">
        <v>331.5</v>
      </c>
      <c r="G122" s="419">
        <v>255</v>
      </c>
      <c r="H122" s="419">
        <v>270.89999999999998</v>
      </c>
      <c r="I122" s="419">
        <v>322.7</v>
      </c>
    </row>
    <row r="123" spans="1:9" x14ac:dyDescent="0.2">
      <c r="A123" s="271" t="s">
        <v>349</v>
      </c>
      <c r="B123" s="272" t="s">
        <v>350</v>
      </c>
      <c r="C123" s="275" t="s">
        <v>351</v>
      </c>
      <c r="D123" s="274">
        <f t="shared" si="1"/>
        <v>184.3</v>
      </c>
      <c r="E123" s="419">
        <v>215.3</v>
      </c>
      <c r="F123" s="419">
        <v>202.7</v>
      </c>
      <c r="G123" s="419">
        <v>195</v>
      </c>
      <c r="H123" s="419">
        <v>188.7</v>
      </c>
      <c r="I123" s="419">
        <v>184.3</v>
      </c>
    </row>
    <row r="124" spans="1:9" x14ac:dyDescent="0.2">
      <c r="A124" s="271" t="s">
        <v>352</v>
      </c>
      <c r="B124" s="272" t="s">
        <v>353</v>
      </c>
      <c r="C124" s="275" t="s">
        <v>354</v>
      </c>
      <c r="D124" s="274">
        <f t="shared" si="1"/>
        <v>482.2</v>
      </c>
      <c r="E124" s="419">
        <v>677.4</v>
      </c>
      <c r="F124" s="419">
        <v>601.20000000000005</v>
      </c>
      <c r="G124" s="419">
        <v>509.8</v>
      </c>
      <c r="H124" s="419">
        <v>557.5</v>
      </c>
      <c r="I124" s="419">
        <v>482.2</v>
      </c>
    </row>
    <row r="125" spans="1:9" x14ac:dyDescent="0.2">
      <c r="A125" s="271" t="s">
        <v>355</v>
      </c>
      <c r="B125" s="272" t="s">
        <v>356</v>
      </c>
      <c r="C125" s="275" t="s">
        <v>357</v>
      </c>
      <c r="D125" s="274">
        <f t="shared" si="1"/>
        <v>290.7</v>
      </c>
      <c r="E125" s="419">
        <v>392.5</v>
      </c>
      <c r="F125" s="419">
        <v>262.2</v>
      </c>
      <c r="G125" s="419">
        <v>258.7</v>
      </c>
      <c r="H125" s="419">
        <v>464.4</v>
      </c>
      <c r="I125" s="419">
        <v>290.7</v>
      </c>
    </row>
    <row r="126" spans="1:9" x14ac:dyDescent="0.2">
      <c r="A126" s="271" t="s">
        <v>358</v>
      </c>
      <c r="B126" s="272" t="s">
        <v>359</v>
      </c>
      <c r="C126" s="275" t="s">
        <v>360</v>
      </c>
      <c r="D126" s="274">
        <f t="shared" si="1"/>
        <v>430.9</v>
      </c>
      <c r="E126" s="419">
        <v>580.29999999999995</v>
      </c>
      <c r="F126" s="419">
        <v>508.3</v>
      </c>
      <c r="G126" s="419">
        <v>432.2</v>
      </c>
      <c r="H126" s="419">
        <v>395.9</v>
      </c>
      <c r="I126" s="419">
        <v>430.9</v>
      </c>
    </row>
    <row r="127" spans="1:9" x14ac:dyDescent="0.2">
      <c r="A127" s="271" t="s">
        <v>361</v>
      </c>
      <c r="B127" s="272" t="s">
        <v>362</v>
      </c>
      <c r="C127" s="275" t="s">
        <v>363</v>
      </c>
      <c r="D127" s="274">
        <f t="shared" si="1"/>
        <v>396.2</v>
      </c>
      <c r="E127" s="419">
        <v>355.5</v>
      </c>
      <c r="F127" s="419" t="s">
        <v>453</v>
      </c>
      <c r="G127" s="419">
        <v>346.8</v>
      </c>
      <c r="H127" s="419">
        <v>380</v>
      </c>
      <c r="I127" s="419">
        <v>396.2</v>
      </c>
    </row>
    <row r="128" spans="1:9" x14ac:dyDescent="0.2">
      <c r="A128" s="271" t="s">
        <v>364</v>
      </c>
      <c r="B128" s="272" t="s">
        <v>365</v>
      </c>
      <c r="C128" s="275" t="s">
        <v>366</v>
      </c>
      <c r="D128" s="274">
        <f t="shared" si="1"/>
        <v>282.39999999999998</v>
      </c>
      <c r="E128" s="419">
        <v>363.7</v>
      </c>
      <c r="F128" s="419">
        <v>343.7</v>
      </c>
      <c r="G128" s="419">
        <v>303</v>
      </c>
      <c r="H128" s="419">
        <v>252.5</v>
      </c>
      <c r="I128" s="419">
        <v>282.39999999999998</v>
      </c>
    </row>
    <row r="129" spans="1:9" x14ac:dyDescent="0.2">
      <c r="A129" s="271" t="s">
        <v>367</v>
      </c>
      <c r="B129" s="272" t="s">
        <v>368</v>
      </c>
      <c r="C129" s="275" t="s">
        <v>369</v>
      </c>
      <c r="D129" s="274">
        <f t="shared" si="1"/>
        <v>524.79999999999995</v>
      </c>
      <c r="E129" s="419">
        <v>712.1</v>
      </c>
      <c r="F129" s="419">
        <v>622.1</v>
      </c>
      <c r="G129" s="419">
        <v>639.29999999999995</v>
      </c>
      <c r="H129" s="419">
        <v>524</v>
      </c>
      <c r="I129" s="419">
        <v>524.79999999999995</v>
      </c>
    </row>
    <row r="130" spans="1:9" x14ac:dyDescent="0.2">
      <c r="A130" s="271" t="s">
        <v>370</v>
      </c>
      <c r="B130" s="272">
        <v>11</v>
      </c>
      <c r="C130" s="275" t="s">
        <v>371</v>
      </c>
      <c r="D130" s="274">
        <f t="shared" si="1"/>
        <v>205.6</v>
      </c>
      <c r="E130" s="419">
        <v>214.1</v>
      </c>
      <c r="F130" s="419">
        <v>201.9</v>
      </c>
      <c r="G130" s="419">
        <v>211</v>
      </c>
      <c r="H130" s="419">
        <v>169.7</v>
      </c>
      <c r="I130" s="419">
        <v>205.6</v>
      </c>
    </row>
    <row r="131" spans="1:9" x14ac:dyDescent="0.2">
      <c r="A131" s="271" t="s">
        <v>372</v>
      </c>
      <c r="B131" s="272">
        <v>12</v>
      </c>
      <c r="C131" s="275" t="s">
        <v>373</v>
      </c>
      <c r="D131" s="274">
        <f t="shared" si="1"/>
        <v>228.8</v>
      </c>
      <c r="E131" s="419">
        <v>281.8</v>
      </c>
      <c r="F131" s="419">
        <v>306.8</v>
      </c>
      <c r="G131" s="419">
        <v>220.4</v>
      </c>
      <c r="H131" s="419">
        <v>203.6</v>
      </c>
      <c r="I131" s="419">
        <v>228.8</v>
      </c>
    </row>
    <row r="132" spans="1:9" x14ac:dyDescent="0.2">
      <c r="A132" s="271" t="s">
        <v>374</v>
      </c>
      <c r="B132" s="272">
        <v>16</v>
      </c>
      <c r="C132" s="275" t="s">
        <v>375</v>
      </c>
      <c r="D132" s="274">
        <f t="shared" si="1"/>
        <v>413.9</v>
      </c>
      <c r="E132" s="419">
        <v>425.4</v>
      </c>
      <c r="F132" s="419">
        <v>256.5</v>
      </c>
      <c r="G132" s="419">
        <v>305.89999999999998</v>
      </c>
      <c r="H132" s="419">
        <v>334.7</v>
      </c>
      <c r="I132" s="419">
        <v>413.9</v>
      </c>
    </row>
    <row r="133" spans="1:9" x14ac:dyDescent="0.2">
      <c r="A133" s="271" t="s">
        <v>376</v>
      </c>
      <c r="B133" s="272">
        <v>17</v>
      </c>
      <c r="C133" s="275" t="s">
        <v>377</v>
      </c>
      <c r="D133" s="274">
        <f t="shared" si="1"/>
        <v>290.2</v>
      </c>
      <c r="E133" s="419" t="s">
        <v>453</v>
      </c>
      <c r="F133" s="419">
        <v>271.2</v>
      </c>
      <c r="G133" s="419">
        <v>308.60000000000002</v>
      </c>
      <c r="H133" s="419">
        <v>282.39999999999998</v>
      </c>
      <c r="I133" s="419">
        <v>290.2</v>
      </c>
    </row>
    <row r="134" spans="1:9" x14ac:dyDescent="0.2">
      <c r="A134" s="271" t="s">
        <v>378</v>
      </c>
      <c r="B134" s="272">
        <v>18</v>
      </c>
      <c r="C134" s="275" t="s">
        <v>379</v>
      </c>
      <c r="D134" s="274">
        <f t="shared" ref="D134:D166" si="2">I134</f>
        <v>405.4</v>
      </c>
      <c r="E134" s="419">
        <v>300.5</v>
      </c>
      <c r="F134" s="419">
        <v>302.3</v>
      </c>
      <c r="G134" s="419">
        <v>316.7</v>
      </c>
      <c r="H134" s="419">
        <v>329.2</v>
      </c>
      <c r="I134" s="419">
        <v>405.4</v>
      </c>
    </row>
    <row r="135" spans="1:9" x14ac:dyDescent="0.2">
      <c r="A135" s="271" t="s">
        <v>380</v>
      </c>
      <c r="B135" s="272">
        <v>19</v>
      </c>
      <c r="C135" s="275" t="s">
        <v>381</v>
      </c>
      <c r="D135" s="274">
        <f t="shared" si="2"/>
        <v>292.3</v>
      </c>
      <c r="E135" s="419">
        <v>292</v>
      </c>
      <c r="F135" s="419">
        <v>272.8</v>
      </c>
      <c r="G135" s="419">
        <v>284.10000000000002</v>
      </c>
      <c r="H135" s="419">
        <v>279.5</v>
      </c>
      <c r="I135" s="419">
        <v>292.3</v>
      </c>
    </row>
    <row r="136" spans="1:9" x14ac:dyDescent="0.2">
      <c r="A136" s="271" t="s">
        <v>382</v>
      </c>
      <c r="B136" s="272">
        <v>21</v>
      </c>
      <c r="C136" s="275" t="s">
        <v>383</v>
      </c>
      <c r="D136" s="274">
        <f t="shared" si="2"/>
        <v>412.9</v>
      </c>
      <c r="E136" s="419" t="s">
        <v>453</v>
      </c>
      <c r="F136" s="419">
        <v>411.9</v>
      </c>
      <c r="G136" s="419">
        <v>470</v>
      </c>
      <c r="H136" s="419">
        <v>465.9</v>
      </c>
      <c r="I136" s="419">
        <v>412.9</v>
      </c>
    </row>
    <row r="137" spans="1:9" x14ac:dyDescent="0.2">
      <c r="A137" s="271" t="s">
        <v>384</v>
      </c>
      <c r="B137" s="272">
        <v>22</v>
      </c>
      <c r="C137" s="275" t="s">
        <v>385</v>
      </c>
      <c r="D137" s="274">
        <f t="shared" si="2"/>
        <v>215.3</v>
      </c>
      <c r="E137" s="419">
        <v>285.7</v>
      </c>
      <c r="F137" s="419">
        <v>309.39999999999998</v>
      </c>
      <c r="G137" s="419">
        <v>265.7</v>
      </c>
      <c r="H137" s="419">
        <v>226.8</v>
      </c>
      <c r="I137" s="419">
        <v>215.3</v>
      </c>
    </row>
    <row r="138" spans="1:9" x14ac:dyDescent="0.2">
      <c r="A138" s="271" t="s">
        <v>386</v>
      </c>
      <c r="B138" s="272">
        <v>23</v>
      </c>
      <c r="C138" s="275" t="s">
        <v>387</v>
      </c>
      <c r="D138" s="274">
        <f t="shared" si="2"/>
        <v>242.9</v>
      </c>
      <c r="E138" s="419">
        <v>306.5</v>
      </c>
      <c r="F138" s="419">
        <v>340.4</v>
      </c>
      <c r="G138" s="419">
        <v>234.5</v>
      </c>
      <c r="H138" s="419">
        <v>232.3</v>
      </c>
      <c r="I138" s="419">
        <v>242.9</v>
      </c>
    </row>
    <row r="139" spans="1:9" x14ac:dyDescent="0.2">
      <c r="A139" s="271" t="s">
        <v>388</v>
      </c>
      <c r="B139" s="272">
        <v>24</v>
      </c>
      <c r="C139" s="275" t="s">
        <v>389</v>
      </c>
      <c r="D139" s="274">
        <f t="shared" si="2"/>
        <v>284.5</v>
      </c>
      <c r="E139" s="419">
        <v>204.5</v>
      </c>
      <c r="F139" s="419">
        <v>257.7</v>
      </c>
      <c r="G139" s="419">
        <v>225.3</v>
      </c>
      <c r="H139" s="419">
        <v>231.5</v>
      </c>
      <c r="I139" s="419">
        <v>284.5</v>
      </c>
    </row>
    <row r="140" spans="1:9" x14ac:dyDescent="0.2">
      <c r="A140" s="271" t="s">
        <v>390</v>
      </c>
      <c r="B140" s="272">
        <v>26</v>
      </c>
      <c r="C140" s="275" t="s">
        <v>391</v>
      </c>
      <c r="D140" s="274">
        <f t="shared" si="2"/>
        <v>227.6</v>
      </c>
      <c r="E140" s="419">
        <v>231.2</v>
      </c>
      <c r="F140" s="419">
        <v>215.6</v>
      </c>
      <c r="G140" s="419">
        <v>200.4</v>
      </c>
      <c r="H140" s="419">
        <v>213.8</v>
      </c>
      <c r="I140" s="419">
        <v>227.6</v>
      </c>
    </row>
    <row r="141" spans="1:9" x14ac:dyDescent="0.2">
      <c r="A141" s="271" t="s">
        <v>392</v>
      </c>
      <c r="B141" s="272">
        <v>29</v>
      </c>
      <c r="C141" s="275" t="s">
        <v>393</v>
      </c>
      <c r="D141" s="274">
        <f t="shared" si="2"/>
        <v>308.10000000000002</v>
      </c>
      <c r="E141" s="419" t="s">
        <v>453</v>
      </c>
      <c r="F141" s="419">
        <v>387.6</v>
      </c>
      <c r="G141" s="419">
        <v>271.3</v>
      </c>
      <c r="H141" s="419">
        <v>272.5</v>
      </c>
      <c r="I141" s="419">
        <v>308.10000000000002</v>
      </c>
    </row>
    <row r="142" spans="1:9" x14ac:dyDescent="0.2">
      <c r="A142" s="271" t="s">
        <v>394</v>
      </c>
      <c r="B142" s="272">
        <v>30</v>
      </c>
      <c r="C142" s="275" t="s">
        <v>395</v>
      </c>
      <c r="D142" s="274">
        <f t="shared" si="2"/>
        <v>371</v>
      </c>
      <c r="E142" s="419">
        <v>248.8</v>
      </c>
      <c r="F142" s="419">
        <v>220.1</v>
      </c>
      <c r="G142" s="419">
        <v>183</v>
      </c>
      <c r="H142" s="419">
        <v>237.6</v>
      </c>
      <c r="I142" s="419">
        <v>371</v>
      </c>
    </row>
    <row r="143" spans="1:9" x14ac:dyDescent="0.2">
      <c r="A143" s="271" t="s">
        <v>396</v>
      </c>
      <c r="B143" s="272">
        <v>31</v>
      </c>
      <c r="C143" s="275" t="s">
        <v>397</v>
      </c>
      <c r="D143" s="274">
        <f t="shared" si="2"/>
        <v>372.8</v>
      </c>
      <c r="E143" s="419" t="s">
        <v>453</v>
      </c>
      <c r="F143" s="419">
        <v>414.2</v>
      </c>
      <c r="G143" s="419">
        <v>349.4</v>
      </c>
      <c r="H143" s="419">
        <v>265.10000000000002</v>
      </c>
      <c r="I143" s="419">
        <v>372.8</v>
      </c>
    </row>
    <row r="144" spans="1:9" x14ac:dyDescent="0.2">
      <c r="A144" s="271" t="s">
        <v>398</v>
      </c>
      <c r="B144" s="272">
        <v>32</v>
      </c>
      <c r="C144" s="275" t="s">
        <v>399</v>
      </c>
      <c r="D144" s="274">
        <f t="shared" si="2"/>
        <v>265.3</v>
      </c>
      <c r="E144" s="419">
        <v>235.4</v>
      </c>
      <c r="F144" s="419">
        <v>242.4</v>
      </c>
      <c r="G144" s="419">
        <v>239.9</v>
      </c>
      <c r="H144" s="419">
        <v>240.4</v>
      </c>
      <c r="I144" s="419">
        <v>265.3</v>
      </c>
    </row>
    <row r="145" spans="1:9" x14ac:dyDescent="0.2">
      <c r="A145" s="271" t="s">
        <v>400</v>
      </c>
      <c r="B145" s="272">
        <v>33</v>
      </c>
      <c r="C145" s="275" t="s">
        <v>401</v>
      </c>
      <c r="D145" s="274">
        <f t="shared" si="2"/>
        <v>443.2</v>
      </c>
      <c r="E145" s="419">
        <v>210.9</v>
      </c>
      <c r="F145" s="419">
        <v>310</v>
      </c>
      <c r="G145" s="419">
        <v>319</v>
      </c>
      <c r="H145" s="419" t="s">
        <v>453</v>
      </c>
      <c r="I145" s="419">
        <v>443.2</v>
      </c>
    </row>
    <row r="146" spans="1:9" x14ac:dyDescent="0.2">
      <c r="A146" s="271" t="s">
        <v>402</v>
      </c>
      <c r="B146" s="272">
        <v>34</v>
      </c>
      <c r="C146" s="275" t="s">
        <v>403</v>
      </c>
      <c r="D146" s="274">
        <f t="shared" si="2"/>
        <v>299.60000000000002</v>
      </c>
      <c r="E146" s="419">
        <v>436.8</v>
      </c>
      <c r="F146" s="419">
        <v>406.9</v>
      </c>
      <c r="G146" s="419">
        <v>524.6</v>
      </c>
      <c r="H146" s="419">
        <v>380.2</v>
      </c>
      <c r="I146" s="419">
        <v>299.60000000000002</v>
      </c>
    </row>
    <row r="147" spans="1:9" x14ac:dyDescent="0.2">
      <c r="A147" s="271" t="s">
        <v>404</v>
      </c>
      <c r="B147" s="272">
        <v>36</v>
      </c>
      <c r="C147" s="275" t="s">
        <v>405</v>
      </c>
      <c r="D147" s="274">
        <f t="shared" si="2"/>
        <v>224.6</v>
      </c>
      <c r="E147" s="419">
        <v>203.7</v>
      </c>
      <c r="F147" s="419">
        <v>239.5</v>
      </c>
      <c r="G147" s="419">
        <v>227.5</v>
      </c>
      <c r="H147" s="419">
        <v>246</v>
      </c>
      <c r="I147" s="419">
        <v>224.6</v>
      </c>
    </row>
    <row r="148" spans="1:9" x14ac:dyDescent="0.2">
      <c r="A148" s="271" t="s">
        <v>406</v>
      </c>
      <c r="B148" s="272">
        <v>37</v>
      </c>
      <c r="C148" s="275" t="s">
        <v>407</v>
      </c>
      <c r="D148" s="274">
        <f t="shared" si="2"/>
        <v>439.6</v>
      </c>
      <c r="E148" s="419">
        <v>380.2</v>
      </c>
      <c r="F148" s="419">
        <v>410.7</v>
      </c>
      <c r="G148" s="419">
        <v>435.1</v>
      </c>
      <c r="H148" s="419">
        <v>479.9</v>
      </c>
      <c r="I148" s="419">
        <v>439.6</v>
      </c>
    </row>
    <row r="149" spans="1:9" x14ac:dyDescent="0.2">
      <c r="A149" s="271" t="s">
        <v>408</v>
      </c>
      <c r="B149" s="272">
        <v>38</v>
      </c>
      <c r="C149" s="275" t="s">
        <v>409</v>
      </c>
      <c r="D149" s="274">
        <f t="shared" si="2"/>
        <v>249.7</v>
      </c>
      <c r="E149" s="419">
        <v>253.8</v>
      </c>
      <c r="F149" s="419">
        <v>211.6</v>
      </c>
      <c r="G149" s="419">
        <v>235.2</v>
      </c>
      <c r="H149" s="419">
        <v>249.4</v>
      </c>
      <c r="I149" s="419">
        <v>249.7</v>
      </c>
    </row>
    <row r="150" spans="1:9" x14ac:dyDescent="0.2">
      <c r="A150" s="271" t="s">
        <v>410</v>
      </c>
      <c r="B150" s="272">
        <v>40</v>
      </c>
      <c r="C150" s="275" t="s">
        <v>411</v>
      </c>
      <c r="D150" s="274">
        <f t="shared" si="2"/>
        <v>371.2</v>
      </c>
      <c r="E150" s="419">
        <v>302.2</v>
      </c>
      <c r="F150" s="419">
        <v>304.8</v>
      </c>
      <c r="G150" s="419">
        <v>318.5</v>
      </c>
      <c r="H150" s="419">
        <v>346.4</v>
      </c>
      <c r="I150" s="419">
        <v>371.2</v>
      </c>
    </row>
    <row r="151" spans="1:9" x14ac:dyDescent="0.2">
      <c r="A151" s="271" t="s">
        <v>412</v>
      </c>
      <c r="B151" s="272">
        <v>41</v>
      </c>
      <c r="C151" s="275" t="s">
        <v>413</v>
      </c>
      <c r="D151" s="274">
        <f t="shared" si="2"/>
        <v>389.6</v>
      </c>
      <c r="E151" s="419">
        <v>344.5</v>
      </c>
      <c r="F151" s="419">
        <v>362</v>
      </c>
      <c r="G151" s="419">
        <v>363.3</v>
      </c>
      <c r="H151" s="419">
        <v>286.89999999999998</v>
      </c>
      <c r="I151" s="419">
        <v>389.6</v>
      </c>
    </row>
    <row r="152" spans="1:9" x14ac:dyDescent="0.2">
      <c r="A152" s="271" t="s">
        <v>414</v>
      </c>
      <c r="B152" s="272">
        <v>42</v>
      </c>
      <c r="C152" s="275" t="s">
        <v>415</v>
      </c>
      <c r="D152" s="274">
        <f t="shared" si="2"/>
        <v>230.8</v>
      </c>
      <c r="E152" s="419">
        <v>297.39999999999998</v>
      </c>
      <c r="F152" s="419">
        <v>378.5</v>
      </c>
      <c r="G152" s="419">
        <v>242.2</v>
      </c>
      <c r="H152" s="419">
        <v>241.2</v>
      </c>
      <c r="I152" s="419">
        <v>230.8</v>
      </c>
    </row>
    <row r="153" spans="1:9" x14ac:dyDescent="0.2">
      <c r="A153" s="271" t="s">
        <v>416</v>
      </c>
      <c r="B153" s="272">
        <v>43</v>
      </c>
      <c r="C153" s="275" t="s">
        <v>417</v>
      </c>
      <c r="D153" s="274">
        <f t="shared" si="2"/>
        <v>181.9</v>
      </c>
      <c r="E153" s="419">
        <v>173.2</v>
      </c>
      <c r="F153" s="419">
        <v>196.2</v>
      </c>
      <c r="G153" s="419">
        <v>210.5</v>
      </c>
      <c r="H153" s="419">
        <v>205</v>
      </c>
      <c r="I153" s="419">
        <v>181.9</v>
      </c>
    </row>
    <row r="154" spans="1:9" x14ac:dyDescent="0.2">
      <c r="A154" s="271" t="s">
        <v>418</v>
      </c>
      <c r="B154" s="272">
        <v>44</v>
      </c>
      <c r="C154" s="275" t="s">
        <v>419</v>
      </c>
      <c r="D154" s="274">
        <f t="shared" si="2"/>
        <v>338</v>
      </c>
      <c r="E154" s="419">
        <v>337.5</v>
      </c>
      <c r="F154" s="419">
        <v>286.89999999999998</v>
      </c>
      <c r="G154" s="419">
        <v>284.7</v>
      </c>
      <c r="H154" s="419">
        <v>307.89999999999998</v>
      </c>
      <c r="I154" s="419">
        <v>338</v>
      </c>
    </row>
    <row r="155" spans="1:9" x14ac:dyDescent="0.2">
      <c r="A155" s="271" t="s">
        <v>420</v>
      </c>
      <c r="B155" s="272">
        <v>45</v>
      </c>
      <c r="C155" s="275" t="s">
        <v>421</v>
      </c>
      <c r="D155" s="274">
        <f t="shared" si="2"/>
        <v>298.2</v>
      </c>
      <c r="E155" s="419">
        <v>313</v>
      </c>
      <c r="F155" s="419">
        <v>331.3</v>
      </c>
      <c r="G155" s="419">
        <v>215.6</v>
      </c>
      <c r="H155" s="419">
        <v>233.8</v>
      </c>
      <c r="I155" s="419">
        <v>298.2</v>
      </c>
    </row>
    <row r="156" spans="1:9" x14ac:dyDescent="0.2">
      <c r="A156" s="271" t="s">
        <v>422</v>
      </c>
      <c r="B156" s="272">
        <v>47</v>
      </c>
      <c r="C156" s="277" t="s">
        <v>423</v>
      </c>
      <c r="D156" s="274">
        <f t="shared" si="2"/>
        <v>323.7</v>
      </c>
      <c r="E156" s="419">
        <v>262.7</v>
      </c>
      <c r="F156" s="419">
        <v>233.7</v>
      </c>
      <c r="G156" s="419">
        <v>259.7</v>
      </c>
      <c r="H156" s="419">
        <v>274.89999999999998</v>
      </c>
      <c r="I156" s="419">
        <v>323.7</v>
      </c>
    </row>
    <row r="157" spans="1:9" x14ac:dyDescent="0.2">
      <c r="A157" s="278" t="s">
        <v>489</v>
      </c>
      <c r="B157" s="278"/>
      <c r="C157" s="279" t="s">
        <v>428</v>
      </c>
      <c r="D157" s="274">
        <f t="shared" si="2"/>
        <v>456.7</v>
      </c>
      <c r="E157" s="419">
        <v>425.3</v>
      </c>
      <c r="F157" s="419">
        <v>443.8</v>
      </c>
      <c r="G157" s="419">
        <v>439.8</v>
      </c>
      <c r="H157" s="419">
        <v>452.2</v>
      </c>
      <c r="I157" s="419">
        <v>456.7</v>
      </c>
    </row>
    <row r="158" spans="1:9" x14ac:dyDescent="0.2">
      <c r="A158" s="278" t="s">
        <v>490</v>
      </c>
      <c r="B158" s="278"/>
      <c r="C158" s="279" t="s">
        <v>429</v>
      </c>
      <c r="D158" s="274">
        <f t="shared" si="2"/>
        <v>365.3</v>
      </c>
      <c r="E158" s="419">
        <v>309.39999999999998</v>
      </c>
      <c r="F158" s="419">
        <v>344.8</v>
      </c>
      <c r="G158" s="419">
        <v>336.3</v>
      </c>
      <c r="H158" s="419">
        <v>343.1</v>
      </c>
      <c r="I158" s="419">
        <v>365.3</v>
      </c>
    </row>
    <row r="159" spans="1:9" x14ac:dyDescent="0.2">
      <c r="A159" s="278" t="s">
        <v>491</v>
      </c>
      <c r="B159" s="278"/>
      <c r="C159" s="279" t="s">
        <v>734</v>
      </c>
      <c r="D159" s="274">
        <f t="shared" si="2"/>
        <v>354.9</v>
      </c>
      <c r="E159" s="419">
        <v>338.5</v>
      </c>
      <c r="F159" s="419">
        <v>348.7</v>
      </c>
      <c r="G159" s="419">
        <v>351.9</v>
      </c>
      <c r="H159" s="419">
        <v>355</v>
      </c>
      <c r="I159" s="419">
        <v>354.9</v>
      </c>
    </row>
    <row r="160" spans="1:9" x14ac:dyDescent="0.2">
      <c r="A160" s="278" t="s">
        <v>492</v>
      </c>
      <c r="B160" s="278"/>
      <c r="C160" s="279" t="s">
        <v>431</v>
      </c>
      <c r="D160" s="274">
        <f t="shared" si="2"/>
        <v>347.3</v>
      </c>
      <c r="E160" s="419">
        <v>256.5</v>
      </c>
      <c r="F160" s="419">
        <v>356</v>
      </c>
      <c r="G160" s="419">
        <v>372</v>
      </c>
      <c r="H160" s="419">
        <v>342.9</v>
      </c>
      <c r="I160" s="419">
        <v>347.3</v>
      </c>
    </row>
    <row r="161" spans="1:11" x14ac:dyDescent="0.2">
      <c r="A161" s="278" t="s">
        <v>493</v>
      </c>
      <c r="B161" s="278"/>
      <c r="C161" s="279" t="s">
        <v>432</v>
      </c>
      <c r="D161" s="274">
        <f t="shared" si="2"/>
        <v>380.3</v>
      </c>
      <c r="E161" s="419">
        <v>341.9</v>
      </c>
      <c r="F161" s="419">
        <v>336.5</v>
      </c>
      <c r="G161" s="419">
        <v>316.5</v>
      </c>
      <c r="H161" s="419">
        <v>360.8</v>
      </c>
      <c r="I161" s="419">
        <v>380.3</v>
      </c>
    </row>
    <row r="162" spans="1:11" x14ac:dyDescent="0.2">
      <c r="A162" s="278" t="s">
        <v>494</v>
      </c>
      <c r="B162" s="278"/>
      <c r="C162" s="279" t="s">
        <v>735</v>
      </c>
      <c r="D162" s="274">
        <f t="shared" si="2"/>
        <v>288</v>
      </c>
      <c r="E162" s="419">
        <v>291.7</v>
      </c>
      <c r="F162" s="419">
        <v>304.5</v>
      </c>
      <c r="G162" s="419">
        <v>270.89999999999998</v>
      </c>
      <c r="H162" s="419">
        <v>266.2</v>
      </c>
      <c r="I162" s="419">
        <v>288</v>
      </c>
    </row>
    <row r="163" spans="1:11" x14ac:dyDescent="0.2">
      <c r="A163" s="278" t="s">
        <v>495</v>
      </c>
      <c r="B163" s="278"/>
      <c r="C163" s="279" t="s">
        <v>427</v>
      </c>
      <c r="D163" s="274">
        <f t="shared" si="2"/>
        <v>367.8</v>
      </c>
      <c r="E163" s="419">
        <v>405.6</v>
      </c>
      <c r="F163" s="419">
        <v>419.6</v>
      </c>
      <c r="G163" s="419">
        <v>361.8</v>
      </c>
      <c r="H163" s="419">
        <v>368.4</v>
      </c>
      <c r="I163" s="419">
        <v>367.8</v>
      </c>
    </row>
    <row r="164" spans="1:11" x14ac:dyDescent="0.2">
      <c r="A164" s="278" t="s">
        <v>496</v>
      </c>
      <c r="B164" s="278"/>
      <c r="C164" s="279" t="s">
        <v>426</v>
      </c>
      <c r="D164" s="274">
        <f t="shared" si="2"/>
        <v>287.89999999999998</v>
      </c>
      <c r="E164" s="419">
        <v>205.7</v>
      </c>
      <c r="F164" s="419">
        <v>294.8</v>
      </c>
      <c r="G164" s="419">
        <v>260.7</v>
      </c>
      <c r="H164" s="419">
        <v>263.3</v>
      </c>
      <c r="I164" s="419">
        <v>287.89999999999998</v>
      </c>
    </row>
    <row r="165" spans="1:11" x14ac:dyDescent="0.2">
      <c r="A165" s="278" t="s">
        <v>497</v>
      </c>
      <c r="B165" s="278"/>
      <c r="C165" s="279" t="s">
        <v>433</v>
      </c>
      <c r="D165" s="274">
        <f t="shared" si="2"/>
        <v>351.5</v>
      </c>
      <c r="E165" s="419">
        <v>304.3</v>
      </c>
      <c r="F165" s="419">
        <v>320</v>
      </c>
      <c r="G165" s="419">
        <v>313</v>
      </c>
      <c r="H165" s="419">
        <v>327.2</v>
      </c>
      <c r="I165" s="419">
        <v>351.5</v>
      </c>
    </row>
    <row r="166" spans="1:11" s="282" customFormat="1" x14ac:dyDescent="0.2">
      <c r="A166" s="280" t="s">
        <v>498</v>
      </c>
      <c r="B166" s="280"/>
      <c r="C166" s="281" t="s">
        <v>424</v>
      </c>
      <c r="D166" s="385">
        <f t="shared" si="2"/>
        <v>346.4</v>
      </c>
      <c r="E166" s="420">
        <v>341.3</v>
      </c>
      <c r="F166" s="420">
        <v>346.2</v>
      </c>
      <c r="G166" s="420">
        <v>325.7</v>
      </c>
      <c r="H166" s="420">
        <v>332.2</v>
      </c>
      <c r="I166" s="420">
        <v>346.4</v>
      </c>
    </row>
    <row r="167" spans="1:11" x14ac:dyDescent="0.2">
      <c r="A167" s="283"/>
      <c r="C167" s="284"/>
    </row>
    <row r="168" spans="1:11" x14ac:dyDescent="0.2">
      <c r="A168" s="597" t="s">
        <v>858</v>
      </c>
      <c r="B168" s="597"/>
      <c r="C168" s="597"/>
      <c r="D168" s="597"/>
      <c r="E168" s="597"/>
      <c r="F168" s="597"/>
      <c r="G168" s="597"/>
      <c r="H168" s="597"/>
      <c r="I168" s="597"/>
      <c r="J168" s="597"/>
      <c r="K168" s="597"/>
    </row>
    <row r="169" spans="1:11" x14ac:dyDescent="0.2">
      <c r="A169" s="596" t="s">
        <v>859</v>
      </c>
      <c r="B169" s="596"/>
      <c r="C169" s="596"/>
      <c r="D169" s="596"/>
      <c r="E169" s="596"/>
      <c r="F169" s="596"/>
      <c r="G169" s="596"/>
      <c r="H169" s="596"/>
      <c r="I169" s="596"/>
      <c r="J169" s="596"/>
      <c r="K169" s="596"/>
    </row>
    <row r="170" spans="1:11" x14ac:dyDescent="0.2">
      <c r="A170" s="596"/>
      <c r="B170" s="596"/>
      <c r="C170" s="596"/>
      <c r="D170" s="596"/>
      <c r="E170" s="596"/>
      <c r="F170" s="596"/>
      <c r="G170" s="596"/>
      <c r="H170" s="596"/>
      <c r="I170" s="596"/>
      <c r="J170" s="596"/>
      <c r="K170" s="596"/>
    </row>
    <row r="171" spans="1:11" x14ac:dyDescent="0.2">
      <c r="A171" s="596"/>
      <c r="B171" s="596"/>
      <c r="C171" s="596"/>
      <c r="D171" s="596"/>
      <c r="E171" s="596"/>
      <c r="F171" s="596"/>
      <c r="G171" s="596"/>
      <c r="H171" s="596"/>
      <c r="I171" s="596"/>
      <c r="J171" s="596"/>
      <c r="K171" s="596"/>
    </row>
    <row r="172" spans="1:11" x14ac:dyDescent="0.2">
      <c r="A172" s="596"/>
      <c r="B172" s="596"/>
      <c r="C172" s="596"/>
      <c r="D172" s="596"/>
      <c r="E172" s="596"/>
      <c r="F172" s="596"/>
      <c r="G172" s="596"/>
      <c r="H172" s="596"/>
      <c r="I172" s="596"/>
      <c r="J172" s="596"/>
      <c r="K172" s="596"/>
    </row>
    <row r="173" spans="1:11" x14ac:dyDescent="0.2">
      <c r="A173" s="596" t="s">
        <v>860</v>
      </c>
      <c r="B173" s="596"/>
      <c r="C173" s="596"/>
      <c r="D173" s="596"/>
      <c r="E173" s="596"/>
      <c r="F173" s="596"/>
      <c r="G173" s="596"/>
      <c r="H173" s="596"/>
      <c r="I173" s="596"/>
      <c r="J173" s="596"/>
      <c r="K173" s="596"/>
    </row>
    <row r="174" spans="1:11" x14ac:dyDescent="0.2">
      <c r="A174" s="596"/>
      <c r="B174" s="596"/>
      <c r="C174" s="596"/>
      <c r="D174" s="596"/>
      <c r="E174" s="596"/>
      <c r="F174" s="596"/>
      <c r="G174" s="596"/>
      <c r="H174" s="596"/>
      <c r="I174" s="596"/>
      <c r="J174" s="596"/>
      <c r="K174" s="596"/>
    </row>
    <row r="175" spans="1:11" x14ac:dyDescent="0.2">
      <c r="A175" s="596" t="s">
        <v>551</v>
      </c>
      <c r="B175" s="596"/>
      <c r="C175" s="596"/>
      <c r="D175" s="596"/>
      <c r="E175" s="596"/>
      <c r="F175" s="596"/>
      <c r="G175" s="596"/>
      <c r="H175" s="596"/>
      <c r="I175" s="596"/>
      <c r="J175" s="596"/>
      <c r="K175" s="596"/>
    </row>
    <row r="176" spans="1:11" x14ac:dyDescent="0.2">
      <c r="A176" s="596"/>
      <c r="B176" s="596"/>
      <c r="C176" s="596"/>
      <c r="D176" s="596"/>
      <c r="E176" s="596"/>
      <c r="F176" s="596"/>
      <c r="G176" s="596"/>
      <c r="H176" s="596"/>
      <c r="I176" s="596"/>
      <c r="J176" s="596"/>
      <c r="K176" s="596"/>
    </row>
    <row r="177" spans="1:11" x14ac:dyDescent="0.2">
      <c r="A177" s="596"/>
      <c r="B177" s="596"/>
      <c r="C177" s="596"/>
      <c r="D177" s="596"/>
      <c r="E177" s="596"/>
      <c r="F177" s="596"/>
      <c r="G177" s="596"/>
      <c r="H177" s="596"/>
      <c r="I177" s="596"/>
      <c r="J177" s="596"/>
      <c r="K177" s="596"/>
    </row>
    <row r="178" spans="1:11" x14ac:dyDescent="0.2">
      <c r="A178" s="596" t="s">
        <v>552</v>
      </c>
      <c r="B178" s="597"/>
      <c r="C178" s="597"/>
      <c r="D178" s="597"/>
      <c r="E178" s="597"/>
      <c r="F178" s="597"/>
      <c r="G178" s="597"/>
      <c r="H178" s="597"/>
      <c r="I178" s="597"/>
      <c r="J178" s="597"/>
      <c r="K178" s="597"/>
    </row>
    <row r="179" spans="1:11" x14ac:dyDescent="0.2">
      <c r="A179" s="598"/>
      <c r="B179" s="598"/>
      <c r="C179" s="598"/>
      <c r="D179" s="598"/>
      <c r="E179" s="598"/>
      <c r="F179" s="598"/>
      <c r="G179" s="598"/>
      <c r="H179" s="598"/>
      <c r="I179" s="598"/>
      <c r="J179" s="598"/>
      <c r="K179" s="598"/>
    </row>
    <row r="180" spans="1:11" x14ac:dyDescent="0.2">
      <c r="A180" s="596" t="s">
        <v>553</v>
      </c>
      <c r="B180" s="596"/>
      <c r="C180" s="596"/>
      <c r="D180" s="596"/>
      <c r="E180" s="596"/>
      <c r="F180" s="596"/>
      <c r="G180" s="596"/>
      <c r="H180" s="596"/>
      <c r="I180" s="596"/>
      <c r="J180" s="596"/>
      <c r="K180" s="596"/>
    </row>
    <row r="181" spans="1:11" x14ac:dyDescent="0.2">
      <c r="A181" s="587"/>
      <c r="B181" s="587"/>
      <c r="C181" s="587"/>
      <c r="D181" s="587"/>
      <c r="E181" s="587"/>
      <c r="F181" s="587"/>
      <c r="G181" s="587"/>
      <c r="H181" s="587"/>
      <c r="I181" s="587"/>
      <c r="J181" s="587"/>
      <c r="K181" s="587"/>
    </row>
    <row r="183" spans="1:11" x14ac:dyDescent="0.2">
      <c r="A183" s="334" t="s">
        <v>826</v>
      </c>
    </row>
  </sheetData>
  <mergeCells count="7">
    <mergeCell ref="E3:I3"/>
    <mergeCell ref="A175:K177"/>
    <mergeCell ref="A178:K179"/>
    <mergeCell ref="A180:K181"/>
    <mergeCell ref="A168:K168"/>
    <mergeCell ref="A169:K172"/>
    <mergeCell ref="A173:K174"/>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00B050"/>
  </sheetPr>
  <dimension ref="A1:H1733"/>
  <sheetViews>
    <sheetView workbookViewId="0">
      <selection activeCell="L39" sqref="L39"/>
    </sheetView>
  </sheetViews>
  <sheetFormatPr defaultRowHeight="12.75" x14ac:dyDescent="0.2"/>
  <cols>
    <col min="1" max="1" width="7.77734375" style="139" customWidth="1"/>
    <col min="2" max="2" width="8" style="139" customWidth="1"/>
    <col min="3" max="3" width="21" style="139" bestFit="1" customWidth="1"/>
    <col min="4" max="4" width="8.88671875" style="139"/>
    <col min="5" max="5" width="7.6640625" style="139" customWidth="1"/>
    <col min="6" max="7" width="8.44140625" style="139" customWidth="1"/>
    <col min="8" max="246" width="8.88671875" style="139"/>
    <col min="247" max="247" width="7.77734375" style="139" customWidth="1"/>
    <col min="248" max="248" width="8" style="139" customWidth="1"/>
    <col min="249" max="249" width="21" style="139" bestFit="1" customWidth="1"/>
    <col min="250" max="250" width="8.88671875" style="139"/>
    <col min="251" max="251" width="7.88671875" style="139" customWidth="1"/>
    <col min="252" max="252" width="8" style="139" customWidth="1"/>
    <col min="253" max="254" width="7.77734375" style="139" customWidth="1"/>
    <col min="255" max="255" width="8" style="139" customWidth="1"/>
    <col min="256" max="256" width="7.88671875" style="139" customWidth="1"/>
    <col min="257" max="257" width="8.33203125" style="139" customWidth="1"/>
    <col min="258" max="258" width="8.44140625" style="139" customWidth="1"/>
    <col min="259" max="259" width="8" style="139" customWidth="1"/>
    <col min="260" max="260" width="8.44140625" style="139" customWidth="1"/>
    <col min="261" max="261" width="7.6640625" style="139" customWidth="1"/>
    <col min="262" max="263" width="8.44140625" style="139" customWidth="1"/>
    <col min="264" max="502" width="8.88671875" style="139"/>
    <col min="503" max="503" width="7.77734375" style="139" customWidth="1"/>
    <col min="504" max="504" width="8" style="139" customWidth="1"/>
    <col min="505" max="505" width="21" style="139" bestFit="1" customWidth="1"/>
    <col min="506" max="506" width="8.88671875" style="139"/>
    <col min="507" max="507" width="7.88671875" style="139" customWidth="1"/>
    <col min="508" max="508" width="8" style="139" customWidth="1"/>
    <col min="509" max="510" width="7.77734375" style="139" customWidth="1"/>
    <col min="511" max="511" width="8" style="139" customWidth="1"/>
    <col min="512" max="512" width="7.88671875" style="139" customWidth="1"/>
    <col min="513" max="513" width="8.33203125" style="139" customWidth="1"/>
    <col min="514" max="514" width="8.44140625" style="139" customWidth="1"/>
    <col min="515" max="515" width="8" style="139" customWidth="1"/>
    <col min="516" max="516" width="8.44140625" style="139" customWidth="1"/>
    <col min="517" max="517" width="7.6640625" style="139" customWidth="1"/>
    <col min="518" max="519" width="8.44140625" style="139" customWidth="1"/>
    <col min="520" max="758" width="8.88671875" style="139"/>
    <col min="759" max="759" width="7.77734375" style="139" customWidth="1"/>
    <col min="760" max="760" width="8" style="139" customWidth="1"/>
    <col min="761" max="761" width="21" style="139" bestFit="1" customWidth="1"/>
    <col min="762" max="762" width="8.88671875" style="139"/>
    <col min="763" max="763" width="7.88671875" style="139" customWidth="1"/>
    <col min="764" max="764" width="8" style="139" customWidth="1"/>
    <col min="765" max="766" width="7.77734375" style="139" customWidth="1"/>
    <col min="767" max="767" width="8" style="139" customWidth="1"/>
    <col min="768" max="768" width="7.88671875" style="139" customWidth="1"/>
    <col min="769" max="769" width="8.33203125" style="139" customWidth="1"/>
    <col min="770" max="770" width="8.44140625" style="139" customWidth="1"/>
    <col min="771" max="771" width="8" style="139" customWidth="1"/>
    <col min="772" max="772" width="8.44140625" style="139" customWidth="1"/>
    <col min="773" max="773" width="7.6640625" style="139" customWidth="1"/>
    <col min="774" max="775" width="8.44140625" style="139" customWidth="1"/>
    <col min="776" max="1014" width="8.88671875" style="139"/>
    <col min="1015" max="1015" width="7.77734375" style="139" customWidth="1"/>
    <col min="1016" max="1016" width="8" style="139" customWidth="1"/>
    <col min="1017" max="1017" width="21" style="139" bestFit="1" customWidth="1"/>
    <col min="1018" max="1018" width="8.88671875" style="139"/>
    <col min="1019" max="1019" width="7.88671875" style="139" customWidth="1"/>
    <col min="1020" max="1020" width="8" style="139" customWidth="1"/>
    <col min="1021" max="1022" width="7.77734375" style="139" customWidth="1"/>
    <col min="1023" max="1023" width="8" style="139" customWidth="1"/>
    <col min="1024" max="1024" width="7.88671875" style="139" customWidth="1"/>
    <col min="1025" max="1025" width="8.33203125" style="139" customWidth="1"/>
    <col min="1026" max="1026" width="8.44140625" style="139" customWidth="1"/>
    <col min="1027" max="1027" width="8" style="139" customWidth="1"/>
    <col min="1028" max="1028" width="8.44140625" style="139" customWidth="1"/>
    <col min="1029" max="1029" width="7.6640625" style="139" customWidth="1"/>
    <col min="1030" max="1031" width="8.44140625" style="139" customWidth="1"/>
    <col min="1032" max="1270" width="8.88671875" style="139"/>
    <col min="1271" max="1271" width="7.77734375" style="139" customWidth="1"/>
    <col min="1272" max="1272" width="8" style="139" customWidth="1"/>
    <col min="1273" max="1273" width="21" style="139" bestFit="1" customWidth="1"/>
    <col min="1274" max="1274" width="8.88671875" style="139"/>
    <col min="1275" max="1275" width="7.88671875" style="139" customWidth="1"/>
    <col min="1276" max="1276" width="8" style="139" customWidth="1"/>
    <col min="1277" max="1278" width="7.77734375" style="139" customWidth="1"/>
    <col min="1279" max="1279" width="8" style="139" customWidth="1"/>
    <col min="1280" max="1280" width="7.88671875" style="139" customWidth="1"/>
    <col min="1281" max="1281" width="8.33203125" style="139" customWidth="1"/>
    <col min="1282" max="1282" width="8.44140625" style="139" customWidth="1"/>
    <col min="1283" max="1283" width="8" style="139" customWidth="1"/>
    <col min="1284" max="1284" width="8.44140625" style="139" customWidth="1"/>
    <col min="1285" max="1285" width="7.6640625" style="139" customWidth="1"/>
    <col min="1286" max="1287" width="8.44140625" style="139" customWidth="1"/>
    <col min="1288" max="1526" width="8.88671875" style="139"/>
    <col min="1527" max="1527" width="7.77734375" style="139" customWidth="1"/>
    <col min="1528" max="1528" width="8" style="139" customWidth="1"/>
    <col min="1529" max="1529" width="21" style="139" bestFit="1" customWidth="1"/>
    <col min="1530" max="1530" width="8.88671875" style="139"/>
    <col min="1531" max="1531" width="7.88671875" style="139" customWidth="1"/>
    <col min="1532" max="1532" width="8" style="139" customWidth="1"/>
    <col min="1533" max="1534" width="7.77734375" style="139" customWidth="1"/>
    <col min="1535" max="1535" width="8" style="139" customWidth="1"/>
    <col min="1536" max="1536" width="7.88671875" style="139" customWidth="1"/>
    <col min="1537" max="1537" width="8.33203125" style="139" customWidth="1"/>
    <col min="1538" max="1538" width="8.44140625" style="139" customWidth="1"/>
    <col min="1539" max="1539" width="8" style="139" customWidth="1"/>
    <col min="1540" max="1540" width="8.44140625" style="139" customWidth="1"/>
    <col min="1541" max="1541" width="7.6640625" style="139" customWidth="1"/>
    <col min="1542" max="1543" width="8.44140625" style="139" customWidth="1"/>
    <col min="1544" max="1782" width="8.88671875" style="139"/>
    <col min="1783" max="1783" width="7.77734375" style="139" customWidth="1"/>
    <col min="1784" max="1784" width="8" style="139" customWidth="1"/>
    <col min="1785" max="1785" width="21" style="139" bestFit="1" customWidth="1"/>
    <col min="1786" max="1786" width="8.88671875" style="139"/>
    <col min="1787" max="1787" width="7.88671875" style="139" customWidth="1"/>
    <col min="1788" max="1788" width="8" style="139" customWidth="1"/>
    <col min="1789" max="1790" width="7.77734375" style="139" customWidth="1"/>
    <col min="1791" max="1791" width="8" style="139" customWidth="1"/>
    <col min="1792" max="1792" width="7.88671875" style="139" customWidth="1"/>
    <col min="1793" max="1793" width="8.33203125" style="139" customWidth="1"/>
    <col min="1794" max="1794" width="8.44140625" style="139" customWidth="1"/>
    <col min="1795" max="1795" width="8" style="139" customWidth="1"/>
    <col min="1796" max="1796" width="8.44140625" style="139" customWidth="1"/>
    <col min="1797" max="1797" width="7.6640625" style="139" customWidth="1"/>
    <col min="1798" max="1799" width="8.44140625" style="139" customWidth="1"/>
    <col min="1800" max="2038" width="8.88671875" style="139"/>
    <col min="2039" max="2039" width="7.77734375" style="139" customWidth="1"/>
    <col min="2040" max="2040" width="8" style="139" customWidth="1"/>
    <col min="2041" max="2041" width="21" style="139" bestFit="1" customWidth="1"/>
    <col min="2042" max="2042" width="8.88671875" style="139"/>
    <col min="2043" max="2043" width="7.88671875" style="139" customWidth="1"/>
    <col min="2044" max="2044" width="8" style="139" customWidth="1"/>
    <col min="2045" max="2046" width="7.77734375" style="139" customWidth="1"/>
    <col min="2047" max="2047" width="8" style="139" customWidth="1"/>
    <col min="2048" max="2048" width="7.88671875" style="139" customWidth="1"/>
    <col min="2049" max="2049" width="8.33203125" style="139" customWidth="1"/>
    <col min="2050" max="2050" width="8.44140625" style="139" customWidth="1"/>
    <col min="2051" max="2051" width="8" style="139" customWidth="1"/>
    <col min="2052" max="2052" width="8.44140625" style="139" customWidth="1"/>
    <col min="2053" max="2053" width="7.6640625" style="139" customWidth="1"/>
    <col min="2054" max="2055" width="8.44140625" style="139" customWidth="1"/>
    <col min="2056" max="2294" width="8.88671875" style="139"/>
    <col min="2295" max="2295" width="7.77734375" style="139" customWidth="1"/>
    <col min="2296" max="2296" width="8" style="139" customWidth="1"/>
    <col min="2297" max="2297" width="21" style="139" bestFit="1" customWidth="1"/>
    <col min="2298" max="2298" width="8.88671875" style="139"/>
    <col min="2299" max="2299" width="7.88671875" style="139" customWidth="1"/>
    <col min="2300" max="2300" width="8" style="139" customWidth="1"/>
    <col min="2301" max="2302" width="7.77734375" style="139" customWidth="1"/>
    <col min="2303" max="2303" width="8" style="139" customWidth="1"/>
    <col min="2304" max="2304" width="7.88671875" style="139" customWidth="1"/>
    <col min="2305" max="2305" width="8.33203125" style="139" customWidth="1"/>
    <col min="2306" max="2306" width="8.44140625" style="139" customWidth="1"/>
    <col min="2307" max="2307" width="8" style="139" customWidth="1"/>
    <col min="2308" max="2308" width="8.44140625" style="139" customWidth="1"/>
    <col min="2309" max="2309" width="7.6640625" style="139" customWidth="1"/>
    <col min="2310" max="2311" width="8.44140625" style="139" customWidth="1"/>
    <col min="2312" max="2550" width="8.88671875" style="139"/>
    <col min="2551" max="2551" width="7.77734375" style="139" customWidth="1"/>
    <col min="2552" max="2552" width="8" style="139" customWidth="1"/>
    <col min="2553" max="2553" width="21" style="139" bestFit="1" customWidth="1"/>
    <col min="2554" max="2554" width="8.88671875" style="139"/>
    <col min="2555" max="2555" width="7.88671875" style="139" customWidth="1"/>
    <col min="2556" max="2556" width="8" style="139" customWidth="1"/>
    <col min="2557" max="2558" width="7.77734375" style="139" customWidth="1"/>
    <col min="2559" max="2559" width="8" style="139" customWidth="1"/>
    <col min="2560" max="2560" width="7.88671875" style="139" customWidth="1"/>
    <col min="2561" max="2561" width="8.33203125" style="139" customWidth="1"/>
    <col min="2562" max="2562" width="8.44140625" style="139" customWidth="1"/>
    <col min="2563" max="2563" width="8" style="139" customWidth="1"/>
    <col min="2564" max="2564" width="8.44140625" style="139" customWidth="1"/>
    <col min="2565" max="2565" width="7.6640625" style="139" customWidth="1"/>
    <col min="2566" max="2567" width="8.44140625" style="139" customWidth="1"/>
    <col min="2568" max="2806" width="8.88671875" style="139"/>
    <col min="2807" max="2807" width="7.77734375" style="139" customWidth="1"/>
    <col min="2808" max="2808" width="8" style="139" customWidth="1"/>
    <col min="2809" max="2809" width="21" style="139" bestFit="1" customWidth="1"/>
    <col min="2810" max="2810" width="8.88671875" style="139"/>
    <col min="2811" max="2811" width="7.88671875" style="139" customWidth="1"/>
    <col min="2812" max="2812" width="8" style="139" customWidth="1"/>
    <col min="2813" max="2814" width="7.77734375" style="139" customWidth="1"/>
    <col min="2815" max="2815" width="8" style="139" customWidth="1"/>
    <col min="2816" max="2816" width="7.88671875" style="139" customWidth="1"/>
    <col min="2817" max="2817" width="8.33203125" style="139" customWidth="1"/>
    <col min="2818" max="2818" width="8.44140625" style="139" customWidth="1"/>
    <col min="2819" max="2819" width="8" style="139" customWidth="1"/>
    <col min="2820" max="2820" width="8.44140625" style="139" customWidth="1"/>
    <col min="2821" max="2821" width="7.6640625" style="139" customWidth="1"/>
    <col min="2822" max="2823" width="8.44140625" style="139" customWidth="1"/>
    <col min="2824" max="3062" width="8.88671875" style="139"/>
    <col min="3063" max="3063" width="7.77734375" style="139" customWidth="1"/>
    <col min="3064" max="3064" width="8" style="139" customWidth="1"/>
    <col min="3065" max="3065" width="21" style="139" bestFit="1" customWidth="1"/>
    <col min="3066" max="3066" width="8.88671875" style="139"/>
    <col min="3067" max="3067" width="7.88671875" style="139" customWidth="1"/>
    <col min="3068" max="3068" width="8" style="139" customWidth="1"/>
    <col min="3069" max="3070" width="7.77734375" style="139" customWidth="1"/>
    <col min="3071" max="3071" width="8" style="139" customWidth="1"/>
    <col min="3072" max="3072" width="7.88671875" style="139" customWidth="1"/>
    <col min="3073" max="3073" width="8.33203125" style="139" customWidth="1"/>
    <col min="3074" max="3074" width="8.44140625" style="139" customWidth="1"/>
    <col min="3075" max="3075" width="8" style="139" customWidth="1"/>
    <col min="3076" max="3076" width="8.44140625" style="139" customWidth="1"/>
    <col min="3077" max="3077" width="7.6640625" style="139" customWidth="1"/>
    <col min="3078" max="3079" width="8.44140625" style="139" customWidth="1"/>
    <col min="3080" max="3318" width="8.88671875" style="139"/>
    <col min="3319" max="3319" width="7.77734375" style="139" customWidth="1"/>
    <col min="3320" max="3320" width="8" style="139" customWidth="1"/>
    <col min="3321" max="3321" width="21" style="139" bestFit="1" customWidth="1"/>
    <col min="3322" max="3322" width="8.88671875" style="139"/>
    <col min="3323" max="3323" width="7.88671875" style="139" customWidth="1"/>
    <col min="3324" max="3324" width="8" style="139" customWidth="1"/>
    <col min="3325" max="3326" width="7.77734375" style="139" customWidth="1"/>
    <col min="3327" max="3327" width="8" style="139" customWidth="1"/>
    <col min="3328" max="3328" width="7.88671875" style="139" customWidth="1"/>
    <col min="3329" max="3329" width="8.33203125" style="139" customWidth="1"/>
    <col min="3330" max="3330" width="8.44140625" style="139" customWidth="1"/>
    <col min="3331" max="3331" width="8" style="139" customWidth="1"/>
    <col min="3332" max="3332" width="8.44140625" style="139" customWidth="1"/>
    <col min="3333" max="3333" width="7.6640625" style="139" customWidth="1"/>
    <col min="3334" max="3335" width="8.44140625" style="139" customWidth="1"/>
    <col min="3336" max="3574" width="8.88671875" style="139"/>
    <col min="3575" max="3575" width="7.77734375" style="139" customWidth="1"/>
    <col min="3576" max="3576" width="8" style="139" customWidth="1"/>
    <col min="3577" max="3577" width="21" style="139" bestFit="1" customWidth="1"/>
    <col min="3578" max="3578" width="8.88671875" style="139"/>
    <col min="3579" max="3579" width="7.88671875" style="139" customWidth="1"/>
    <col min="3580" max="3580" width="8" style="139" customWidth="1"/>
    <col min="3581" max="3582" width="7.77734375" style="139" customWidth="1"/>
    <col min="3583" max="3583" width="8" style="139" customWidth="1"/>
    <col min="3584" max="3584" width="7.88671875" style="139" customWidth="1"/>
    <col min="3585" max="3585" width="8.33203125" style="139" customWidth="1"/>
    <col min="3586" max="3586" width="8.44140625" style="139" customWidth="1"/>
    <col min="3587" max="3587" width="8" style="139" customWidth="1"/>
    <col min="3588" max="3588" width="8.44140625" style="139" customWidth="1"/>
    <col min="3589" max="3589" width="7.6640625" style="139" customWidth="1"/>
    <col min="3590" max="3591" width="8.44140625" style="139" customWidth="1"/>
    <col min="3592" max="3830" width="8.88671875" style="139"/>
    <col min="3831" max="3831" width="7.77734375" style="139" customWidth="1"/>
    <col min="3832" max="3832" width="8" style="139" customWidth="1"/>
    <col min="3833" max="3833" width="21" style="139" bestFit="1" customWidth="1"/>
    <col min="3834" max="3834" width="8.88671875" style="139"/>
    <col min="3835" max="3835" width="7.88671875" style="139" customWidth="1"/>
    <col min="3836" max="3836" width="8" style="139" customWidth="1"/>
    <col min="3837" max="3838" width="7.77734375" style="139" customWidth="1"/>
    <col min="3839" max="3839" width="8" style="139" customWidth="1"/>
    <col min="3840" max="3840" width="7.88671875" style="139" customWidth="1"/>
    <col min="3841" max="3841" width="8.33203125" style="139" customWidth="1"/>
    <col min="3842" max="3842" width="8.44140625" style="139" customWidth="1"/>
    <col min="3843" max="3843" width="8" style="139" customWidth="1"/>
    <col min="3844" max="3844" width="8.44140625" style="139" customWidth="1"/>
    <col min="3845" max="3845" width="7.6640625" style="139" customWidth="1"/>
    <col min="3846" max="3847" width="8.44140625" style="139" customWidth="1"/>
    <col min="3848" max="4086" width="8.88671875" style="139"/>
    <col min="4087" max="4087" width="7.77734375" style="139" customWidth="1"/>
    <col min="4088" max="4088" width="8" style="139" customWidth="1"/>
    <col min="4089" max="4089" width="21" style="139" bestFit="1" customWidth="1"/>
    <col min="4090" max="4090" width="8.88671875" style="139"/>
    <col min="4091" max="4091" width="7.88671875" style="139" customWidth="1"/>
    <col min="4092" max="4092" width="8" style="139" customWidth="1"/>
    <col min="4093" max="4094" width="7.77734375" style="139" customWidth="1"/>
    <col min="4095" max="4095" width="8" style="139" customWidth="1"/>
    <col min="4096" max="4096" width="7.88671875" style="139" customWidth="1"/>
    <col min="4097" max="4097" width="8.33203125" style="139" customWidth="1"/>
    <col min="4098" max="4098" width="8.44140625" style="139" customWidth="1"/>
    <col min="4099" max="4099" width="8" style="139" customWidth="1"/>
    <col min="4100" max="4100" width="8.44140625" style="139" customWidth="1"/>
    <col min="4101" max="4101" width="7.6640625" style="139" customWidth="1"/>
    <col min="4102" max="4103" width="8.44140625" style="139" customWidth="1"/>
    <col min="4104" max="4342" width="8.88671875" style="139"/>
    <col min="4343" max="4343" width="7.77734375" style="139" customWidth="1"/>
    <col min="4344" max="4344" width="8" style="139" customWidth="1"/>
    <col min="4345" max="4345" width="21" style="139" bestFit="1" customWidth="1"/>
    <col min="4346" max="4346" width="8.88671875" style="139"/>
    <col min="4347" max="4347" width="7.88671875" style="139" customWidth="1"/>
    <col min="4348" max="4348" width="8" style="139" customWidth="1"/>
    <col min="4349" max="4350" width="7.77734375" style="139" customWidth="1"/>
    <col min="4351" max="4351" width="8" style="139" customWidth="1"/>
    <col min="4352" max="4352" width="7.88671875" style="139" customWidth="1"/>
    <col min="4353" max="4353" width="8.33203125" style="139" customWidth="1"/>
    <col min="4354" max="4354" width="8.44140625" style="139" customWidth="1"/>
    <col min="4355" max="4355" width="8" style="139" customWidth="1"/>
    <col min="4356" max="4356" width="8.44140625" style="139" customWidth="1"/>
    <col min="4357" max="4357" width="7.6640625" style="139" customWidth="1"/>
    <col min="4358" max="4359" width="8.44140625" style="139" customWidth="1"/>
    <col min="4360" max="4598" width="8.88671875" style="139"/>
    <col min="4599" max="4599" width="7.77734375" style="139" customWidth="1"/>
    <col min="4600" max="4600" width="8" style="139" customWidth="1"/>
    <col min="4601" max="4601" width="21" style="139" bestFit="1" customWidth="1"/>
    <col min="4602" max="4602" width="8.88671875" style="139"/>
    <col min="4603" max="4603" width="7.88671875" style="139" customWidth="1"/>
    <col min="4604" max="4604" width="8" style="139" customWidth="1"/>
    <col min="4605" max="4606" width="7.77734375" style="139" customWidth="1"/>
    <col min="4607" max="4607" width="8" style="139" customWidth="1"/>
    <col min="4608" max="4608" width="7.88671875" style="139" customWidth="1"/>
    <col min="4609" max="4609" width="8.33203125" style="139" customWidth="1"/>
    <col min="4610" max="4610" width="8.44140625" style="139" customWidth="1"/>
    <col min="4611" max="4611" width="8" style="139" customWidth="1"/>
    <col min="4612" max="4612" width="8.44140625" style="139" customWidth="1"/>
    <col min="4613" max="4613" width="7.6640625" style="139" customWidth="1"/>
    <col min="4614" max="4615" width="8.44140625" style="139" customWidth="1"/>
    <col min="4616" max="4854" width="8.88671875" style="139"/>
    <col min="4855" max="4855" width="7.77734375" style="139" customWidth="1"/>
    <col min="4856" max="4856" width="8" style="139" customWidth="1"/>
    <col min="4857" max="4857" width="21" style="139" bestFit="1" customWidth="1"/>
    <col min="4858" max="4858" width="8.88671875" style="139"/>
    <col min="4859" max="4859" width="7.88671875" style="139" customWidth="1"/>
    <col min="4860" max="4860" width="8" style="139" customWidth="1"/>
    <col min="4861" max="4862" width="7.77734375" style="139" customWidth="1"/>
    <col min="4863" max="4863" width="8" style="139" customWidth="1"/>
    <col min="4864" max="4864" width="7.88671875" style="139" customWidth="1"/>
    <col min="4865" max="4865" width="8.33203125" style="139" customWidth="1"/>
    <col min="4866" max="4866" width="8.44140625" style="139" customWidth="1"/>
    <col min="4867" max="4867" width="8" style="139" customWidth="1"/>
    <col min="4868" max="4868" width="8.44140625" style="139" customWidth="1"/>
    <col min="4869" max="4869" width="7.6640625" style="139" customWidth="1"/>
    <col min="4870" max="4871" width="8.44140625" style="139" customWidth="1"/>
    <col min="4872" max="5110" width="8.88671875" style="139"/>
    <col min="5111" max="5111" width="7.77734375" style="139" customWidth="1"/>
    <col min="5112" max="5112" width="8" style="139" customWidth="1"/>
    <col min="5113" max="5113" width="21" style="139" bestFit="1" customWidth="1"/>
    <col min="5114" max="5114" width="8.88671875" style="139"/>
    <col min="5115" max="5115" width="7.88671875" style="139" customWidth="1"/>
    <col min="5116" max="5116" width="8" style="139" customWidth="1"/>
    <col min="5117" max="5118" width="7.77734375" style="139" customWidth="1"/>
    <col min="5119" max="5119" width="8" style="139" customWidth="1"/>
    <col min="5120" max="5120" width="7.88671875" style="139" customWidth="1"/>
    <col min="5121" max="5121" width="8.33203125" style="139" customWidth="1"/>
    <col min="5122" max="5122" width="8.44140625" style="139" customWidth="1"/>
    <col min="5123" max="5123" width="8" style="139" customWidth="1"/>
    <col min="5124" max="5124" width="8.44140625" style="139" customWidth="1"/>
    <col min="5125" max="5125" width="7.6640625" style="139" customWidth="1"/>
    <col min="5126" max="5127" width="8.44140625" style="139" customWidth="1"/>
    <col min="5128" max="5366" width="8.88671875" style="139"/>
    <col min="5367" max="5367" width="7.77734375" style="139" customWidth="1"/>
    <col min="5368" max="5368" width="8" style="139" customWidth="1"/>
    <col min="5369" max="5369" width="21" style="139" bestFit="1" customWidth="1"/>
    <col min="5370" max="5370" width="8.88671875" style="139"/>
    <col min="5371" max="5371" width="7.88671875" style="139" customWidth="1"/>
    <col min="5372" max="5372" width="8" style="139" customWidth="1"/>
    <col min="5373" max="5374" width="7.77734375" style="139" customWidth="1"/>
    <col min="5375" max="5375" width="8" style="139" customWidth="1"/>
    <col min="5376" max="5376" width="7.88671875" style="139" customWidth="1"/>
    <col min="5377" max="5377" width="8.33203125" style="139" customWidth="1"/>
    <col min="5378" max="5378" width="8.44140625" style="139" customWidth="1"/>
    <col min="5379" max="5379" width="8" style="139" customWidth="1"/>
    <col min="5380" max="5380" width="8.44140625" style="139" customWidth="1"/>
    <col min="5381" max="5381" width="7.6640625" style="139" customWidth="1"/>
    <col min="5382" max="5383" width="8.44140625" style="139" customWidth="1"/>
    <col min="5384" max="5622" width="8.88671875" style="139"/>
    <col min="5623" max="5623" width="7.77734375" style="139" customWidth="1"/>
    <col min="5624" max="5624" width="8" style="139" customWidth="1"/>
    <col min="5625" max="5625" width="21" style="139" bestFit="1" customWidth="1"/>
    <col min="5626" max="5626" width="8.88671875" style="139"/>
    <col min="5627" max="5627" width="7.88671875" style="139" customWidth="1"/>
    <col min="5628" max="5628" width="8" style="139" customWidth="1"/>
    <col min="5629" max="5630" width="7.77734375" style="139" customWidth="1"/>
    <col min="5631" max="5631" width="8" style="139" customWidth="1"/>
    <col min="5632" max="5632" width="7.88671875" style="139" customWidth="1"/>
    <col min="5633" max="5633" width="8.33203125" style="139" customWidth="1"/>
    <col min="5634" max="5634" width="8.44140625" style="139" customWidth="1"/>
    <col min="5635" max="5635" width="8" style="139" customWidth="1"/>
    <col min="5636" max="5636" width="8.44140625" style="139" customWidth="1"/>
    <col min="5637" max="5637" width="7.6640625" style="139" customWidth="1"/>
    <col min="5638" max="5639" width="8.44140625" style="139" customWidth="1"/>
    <col min="5640" max="5878" width="8.88671875" style="139"/>
    <col min="5879" max="5879" width="7.77734375" style="139" customWidth="1"/>
    <col min="5880" max="5880" width="8" style="139" customWidth="1"/>
    <col min="5881" max="5881" width="21" style="139" bestFit="1" customWidth="1"/>
    <col min="5882" max="5882" width="8.88671875" style="139"/>
    <col min="5883" max="5883" width="7.88671875" style="139" customWidth="1"/>
    <col min="5884" max="5884" width="8" style="139" customWidth="1"/>
    <col min="5885" max="5886" width="7.77734375" style="139" customWidth="1"/>
    <col min="5887" max="5887" width="8" style="139" customWidth="1"/>
    <col min="5888" max="5888" width="7.88671875" style="139" customWidth="1"/>
    <col min="5889" max="5889" width="8.33203125" style="139" customWidth="1"/>
    <col min="5890" max="5890" width="8.44140625" style="139" customWidth="1"/>
    <col min="5891" max="5891" width="8" style="139" customWidth="1"/>
    <col min="5892" max="5892" width="8.44140625" style="139" customWidth="1"/>
    <col min="5893" max="5893" width="7.6640625" style="139" customWidth="1"/>
    <col min="5894" max="5895" width="8.44140625" style="139" customWidth="1"/>
    <col min="5896" max="6134" width="8.88671875" style="139"/>
    <col min="6135" max="6135" width="7.77734375" style="139" customWidth="1"/>
    <col min="6136" max="6136" width="8" style="139" customWidth="1"/>
    <col min="6137" max="6137" width="21" style="139" bestFit="1" customWidth="1"/>
    <col min="6138" max="6138" width="8.88671875" style="139"/>
    <col min="6139" max="6139" width="7.88671875" style="139" customWidth="1"/>
    <col min="6140" max="6140" width="8" style="139" customWidth="1"/>
    <col min="6141" max="6142" width="7.77734375" style="139" customWidth="1"/>
    <col min="6143" max="6143" width="8" style="139" customWidth="1"/>
    <col min="6144" max="6144" width="7.88671875" style="139" customWidth="1"/>
    <col min="6145" max="6145" width="8.33203125" style="139" customWidth="1"/>
    <col min="6146" max="6146" width="8.44140625" style="139" customWidth="1"/>
    <col min="6147" max="6147" width="8" style="139" customWidth="1"/>
    <col min="6148" max="6148" width="8.44140625" style="139" customWidth="1"/>
    <col min="6149" max="6149" width="7.6640625" style="139" customWidth="1"/>
    <col min="6150" max="6151" width="8.44140625" style="139" customWidth="1"/>
    <col min="6152" max="6390" width="8.88671875" style="139"/>
    <col min="6391" max="6391" width="7.77734375" style="139" customWidth="1"/>
    <col min="6392" max="6392" width="8" style="139" customWidth="1"/>
    <col min="6393" max="6393" width="21" style="139" bestFit="1" customWidth="1"/>
    <col min="6394" max="6394" width="8.88671875" style="139"/>
    <col min="6395" max="6395" width="7.88671875" style="139" customWidth="1"/>
    <col min="6396" max="6396" width="8" style="139" customWidth="1"/>
    <col min="6397" max="6398" width="7.77734375" style="139" customWidth="1"/>
    <col min="6399" max="6399" width="8" style="139" customWidth="1"/>
    <col min="6400" max="6400" width="7.88671875" style="139" customWidth="1"/>
    <col min="6401" max="6401" width="8.33203125" style="139" customWidth="1"/>
    <col min="6402" max="6402" width="8.44140625" style="139" customWidth="1"/>
    <col min="6403" max="6403" width="8" style="139" customWidth="1"/>
    <col min="6404" max="6404" width="8.44140625" style="139" customWidth="1"/>
    <col min="6405" max="6405" width="7.6640625" style="139" customWidth="1"/>
    <col min="6406" max="6407" width="8.44140625" style="139" customWidth="1"/>
    <col min="6408" max="6646" width="8.88671875" style="139"/>
    <col min="6647" max="6647" width="7.77734375" style="139" customWidth="1"/>
    <col min="6648" max="6648" width="8" style="139" customWidth="1"/>
    <col min="6649" max="6649" width="21" style="139" bestFit="1" customWidth="1"/>
    <col min="6650" max="6650" width="8.88671875" style="139"/>
    <col min="6651" max="6651" width="7.88671875" style="139" customWidth="1"/>
    <col min="6652" max="6652" width="8" style="139" customWidth="1"/>
    <col min="6653" max="6654" width="7.77734375" style="139" customWidth="1"/>
    <col min="6655" max="6655" width="8" style="139" customWidth="1"/>
    <col min="6656" max="6656" width="7.88671875" style="139" customWidth="1"/>
    <col min="6657" max="6657" width="8.33203125" style="139" customWidth="1"/>
    <col min="6658" max="6658" width="8.44140625" style="139" customWidth="1"/>
    <col min="6659" max="6659" width="8" style="139" customWidth="1"/>
    <col min="6660" max="6660" width="8.44140625" style="139" customWidth="1"/>
    <col min="6661" max="6661" width="7.6640625" style="139" customWidth="1"/>
    <col min="6662" max="6663" width="8.44140625" style="139" customWidth="1"/>
    <col min="6664" max="6902" width="8.88671875" style="139"/>
    <col min="6903" max="6903" width="7.77734375" style="139" customWidth="1"/>
    <col min="6904" max="6904" width="8" style="139" customWidth="1"/>
    <col min="6905" max="6905" width="21" style="139" bestFit="1" customWidth="1"/>
    <col min="6906" max="6906" width="8.88671875" style="139"/>
    <col min="6907" max="6907" width="7.88671875" style="139" customWidth="1"/>
    <col min="6908" max="6908" width="8" style="139" customWidth="1"/>
    <col min="6909" max="6910" width="7.77734375" style="139" customWidth="1"/>
    <col min="6911" max="6911" width="8" style="139" customWidth="1"/>
    <col min="6912" max="6912" width="7.88671875" style="139" customWidth="1"/>
    <col min="6913" max="6913" width="8.33203125" style="139" customWidth="1"/>
    <col min="6914" max="6914" width="8.44140625" style="139" customWidth="1"/>
    <col min="6915" max="6915" width="8" style="139" customWidth="1"/>
    <col min="6916" max="6916" width="8.44140625" style="139" customWidth="1"/>
    <col min="6917" max="6917" width="7.6640625" style="139" customWidth="1"/>
    <col min="6918" max="6919" width="8.44140625" style="139" customWidth="1"/>
    <col min="6920" max="7158" width="8.88671875" style="139"/>
    <col min="7159" max="7159" width="7.77734375" style="139" customWidth="1"/>
    <col min="7160" max="7160" width="8" style="139" customWidth="1"/>
    <col min="7161" max="7161" width="21" style="139" bestFit="1" customWidth="1"/>
    <col min="7162" max="7162" width="8.88671875" style="139"/>
    <col min="7163" max="7163" width="7.88671875" style="139" customWidth="1"/>
    <col min="7164" max="7164" width="8" style="139" customWidth="1"/>
    <col min="7165" max="7166" width="7.77734375" style="139" customWidth="1"/>
    <col min="7167" max="7167" width="8" style="139" customWidth="1"/>
    <col min="7168" max="7168" width="7.88671875" style="139" customWidth="1"/>
    <col min="7169" max="7169" width="8.33203125" style="139" customWidth="1"/>
    <col min="7170" max="7170" width="8.44140625" style="139" customWidth="1"/>
    <col min="7171" max="7171" width="8" style="139" customWidth="1"/>
    <col min="7172" max="7172" width="8.44140625" style="139" customWidth="1"/>
    <col min="7173" max="7173" width="7.6640625" style="139" customWidth="1"/>
    <col min="7174" max="7175" width="8.44140625" style="139" customWidth="1"/>
    <col min="7176" max="7414" width="8.88671875" style="139"/>
    <col min="7415" max="7415" width="7.77734375" style="139" customWidth="1"/>
    <col min="7416" max="7416" width="8" style="139" customWidth="1"/>
    <col min="7417" max="7417" width="21" style="139" bestFit="1" customWidth="1"/>
    <col min="7418" max="7418" width="8.88671875" style="139"/>
    <col min="7419" max="7419" width="7.88671875" style="139" customWidth="1"/>
    <col min="7420" max="7420" width="8" style="139" customWidth="1"/>
    <col min="7421" max="7422" width="7.77734375" style="139" customWidth="1"/>
    <col min="7423" max="7423" width="8" style="139" customWidth="1"/>
    <col min="7424" max="7424" width="7.88671875" style="139" customWidth="1"/>
    <col min="7425" max="7425" width="8.33203125" style="139" customWidth="1"/>
    <col min="7426" max="7426" width="8.44140625" style="139" customWidth="1"/>
    <col min="7427" max="7427" width="8" style="139" customWidth="1"/>
    <col min="7428" max="7428" width="8.44140625" style="139" customWidth="1"/>
    <col min="7429" max="7429" width="7.6640625" style="139" customWidth="1"/>
    <col min="7430" max="7431" width="8.44140625" style="139" customWidth="1"/>
    <col min="7432" max="7670" width="8.88671875" style="139"/>
    <col min="7671" max="7671" width="7.77734375" style="139" customWidth="1"/>
    <col min="7672" max="7672" width="8" style="139" customWidth="1"/>
    <col min="7673" max="7673" width="21" style="139" bestFit="1" customWidth="1"/>
    <col min="7674" max="7674" width="8.88671875" style="139"/>
    <col min="7675" max="7675" width="7.88671875" style="139" customWidth="1"/>
    <col min="7676" max="7676" width="8" style="139" customWidth="1"/>
    <col min="7677" max="7678" width="7.77734375" style="139" customWidth="1"/>
    <col min="7679" max="7679" width="8" style="139" customWidth="1"/>
    <col min="7680" max="7680" width="7.88671875" style="139" customWidth="1"/>
    <col min="7681" max="7681" width="8.33203125" style="139" customWidth="1"/>
    <col min="7682" max="7682" width="8.44140625" style="139" customWidth="1"/>
    <col min="7683" max="7683" width="8" style="139" customWidth="1"/>
    <col min="7684" max="7684" width="8.44140625" style="139" customWidth="1"/>
    <col min="7685" max="7685" width="7.6640625" style="139" customWidth="1"/>
    <col min="7686" max="7687" width="8.44140625" style="139" customWidth="1"/>
    <col min="7688" max="7926" width="8.88671875" style="139"/>
    <col min="7927" max="7927" width="7.77734375" style="139" customWidth="1"/>
    <col min="7928" max="7928" width="8" style="139" customWidth="1"/>
    <col min="7929" max="7929" width="21" style="139" bestFit="1" customWidth="1"/>
    <col min="7930" max="7930" width="8.88671875" style="139"/>
    <col min="7931" max="7931" width="7.88671875" style="139" customWidth="1"/>
    <col min="7932" max="7932" width="8" style="139" customWidth="1"/>
    <col min="7933" max="7934" width="7.77734375" style="139" customWidth="1"/>
    <col min="7935" max="7935" width="8" style="139" customWidth="1"/>
    <col min="7936" max="7936" width="7.88671875" style="139" customWidth="1"/>
    <col min="7937" max="7937" width="8.33203125" style="139" customWidth="1"/>
    <col min="7938" max="7938" width="8.44140625" style="139" customWidth="1"/>
    <col min="7939" max="7939" width="8" style="139" customWidth="1"/>
    <col min="7940" max="7940" width="8.44140625" style="139" customWidth="1"/>
    <col min="7941" max="7941" width="7.6640625" style="139" customWidth="1"/>
    <col min="7942" max="7943" width="8.44140625" style="139" customWidth="1"/>
    <col min="7944" max="8182" width="8.88671875" style="139"/>
    <col min="8183" max="8183" width="7.77734375" style="139" customWidth="1"/>
    <col min="8184" max="8184" width="8" style="139" customWidth="1"/>
    <col min="8185" max="8185" width="21" style="139" bestFit="1" customWidth="1"/>
    <col min="8186" max="8186" width="8.88671875" style="139"/>
    <col min="8187" max="8187" width="7.88671875" style="139" customWidth="1"/>
    <col min="8188" max="8188" width="8" style="139" customWidth="1"/>
    <col min="8189" max="8190" width="7.77734375" style="139" customWidth="1"/>
    <col min="8191" max="8191" width="8" style="139" customWidth="1"/>
    <col min="8192" max="8192" width="7.88671875" style="139" customWidth="1"/>
    <col min="8193" max="8193" width="8.33203125" style="139" customWidth="1"/>
    <col min="8194" max="8194" width="8.44140625" style="139" customWidth="1"/>
    <col min="8195" max="8195" width="8" style="139" customWidth="1"/>
    <col min="8196" max="8196" width="8.44140625" style="139" customWidth="1"/>
    <col min="8197" max="8197" width="7.6640625" style="139" customWidth="1"/>
    <col min="8198" max="8199" width="8.44140625" style="139" customWidth="1"/>
    <col min="8200" max="8438" width="8.88671875" style="139"/>
    <col min="8439" max="8439" width="7.77734375" style="139" customWidth="1"/>
    <col min="8440" max="8440" width="8" style="139" customWidth="1"/>
    <col min="8441" max="8441" width="21" style="139" bestFit="1" customWidth="1"/>
    <col min="8442" max="8442" width="8.88671875" style="139"/>
    <col min="8443" max="8443" width="7.88671875" style="139" customWidth="1"/>
    <col min="8444" max="8444" width="8" style="139" customWidth="1"/>
    <col min="8445" max="8446" width="7.77734375" style="139" customWidth="1"/>
    <col min="8447" max="8447" width="8" style="139" customWidth="1"/>
    <col min="8448" max="8448" width="7.88671875" style="139" customWidth="1"/>
    <col min="8449" max="8449" width="8.33203125" style="139" customWidth="1"/>
    <col min="8450" max="8450" width="8.44140625" style="139" customWidth="1"/>
    <col min="8451" max="8451" width="8" style="139" customWidth="1"/>
    <col min="8452" max="8452" width="8.44140625" style="139" customWidth="1"/>
    <col min="8453" max="8453" width="7.6640625" style="139" customWidth="1"/>
    <col min="8454" max="8455" width="8.44140625" style="139" customWidth="1"/>
    <col min="8456" max="8694" width="8.88671875" style="139"/>
    <col min="8695" max="8695" width="7.77734375" style="139" customWidth="1"/>
    <col min="8696" max="8696" width="8" style="139" customWidth="1"/>
    <col min="8697" max="8697" width="21" style="139" bestFit="1" customWidth="1"/>
    <col min="8698" max="8698" width="8.88671875" style="139"/>
    <col min="8699" max="8699" width="7.88671875" style="139" customWidth="1"/>
    <col min="8700" max="8700" width="8" style="139" customWidth="1"/>
    <col min="8701" max="8702" width="7.77734375" style="139" customWidth="1"/>
    <col min="8703" max="8703" width="8" style="139" customWidth="1"/>
    <col min="8704" max="8704" width="7.88671875" style="139" customWidth="1"/>
    <col min="8705" max="8705" width="8.33203125" style="139" customWidth="1"/>
    <col min="8706" max="8706" width="8.44140625" style="139" customWidth="1"/>
    <col min="8707" max="8707" width="8" style="139" customWidth="1"/>
    <col min="8708" max="8708" width="8.44140625" style="139" customWidth="1"/>
    <col min="8709" max="8709" width="7.6640625" style="139" customWidth="1"/>
    <col min="8710" max="8711" width="8.44140625" style="139" customWidth="1"/>
    <col min="8712" max="8950" width="8.88671875" style="139"/>
    <col min="8951" max="8951" width="7.77734375" style="139" customWidth="1"/>
    <col min="8952" max="8952" width="8" style="139" customWidth="1"/>
    <col min="8953" max="8953" width="21" style="139" bestFit="1" customWidth="1"/>
    <col min="8954" max="8954" width="8.88671875" style="139"/>
    <col min="8955" max="8955" width="7.88671875" style="139" customWidth="1"/>
    <col min="8956" max="8956" width="8" style="139" customWidth="1"/>
    <col min="8957" max="8958" width="7.77734375" style="139" customWidth="1"/>
    <col min="8959" max="8959" width="8" style="139" customWidth="1"/>
    <col min="8960" max="8960" width="7.88671875" style="139" customWidth="1"/>
    <col min="8961" max="8961" width="8.33203125" style="139" customWidth="1"/>
    <col min="8962" max="8962" width="8.44140625" style="139" customWidth="1"/>
    <col min="8963" max="8963" width="8" style="139" customWidth="1"/>
    <col min="8964" max="8964" width="8.44140625" style="139" customWidth="1"/>
    <col min="8965" max="8965" width="7.6640625" style="139" customWidth="1"/>
    <col min="8966" max="8967" width="8.44140625" style="139" customWidth="1"/>
    <col min="8968" max="9206" width="8.88671875" style="139"/>
    <col min="9207" max="9207" width="7.77734375" style="139" customWidth="1"/>
    <col min="9208" max="9208" width="8" style="139" customWidth="1"/>
    <col min="9209" max="9209" width="21" style="139" bestFit="1" customWidth="1"/>
    <col min="9210" max="9210" width="8.88671875" style="139"/>
    <col min="9211" max="9211" width="7.88671875" style="139" customWidth="1"/>
    <col min="9212" max="9212" width="8" style="139" customWidth="1"/>
    <col min="9213" max="9214" width="7.77734375" style="139" customWidth="1"/>
    <col min="9215" max="9215" width="8" style="139" customWidth="1"/>
    <col min="9216" max="9216" width="7.88671875" style="139" customWidth="1"/>
    <col min="9217" max="9217" width="8.33203125" style="139" customWidth="1"/>
    <col min="9218" max="9218" width="8.44140625" style="139" customWidth="1"/>
    <col min="9219" max="9219" width="8" style="139" customWidth="1"/>
    <col min="9220" max="9220" width="8.44140625" style="139" customWidth="1"/>
    <col min="9221" max="9221" width="7.6640625" style="139" customWidth="1"/>
    <col min="9222" max="9223" width="8.44140625" style="139" customWidth="1"/>
    <col min="9224" max="9462" width="8.88671875" style="139"/>
    <col min="9463" max="9463" width="7.77734375" style="139" customWidth="1"/>
    <col min="9464" max="9464" width="8" style="139" customWidth="1"/>
    <col min="9465" max="9465" width="21" style="139" bestFit="1" customWidth="1"/>
    <col min="9466" max="9466" width="8.88671875" style="139"/>
    <col min="9467" max="9467" width="7.88671875" style="139" customWidth="1"/>
    <col min="9468" max="9468" width="8" style="139" customWidth="1"/>
    <col min="9469" max="9470" width="7.77734375" style="139" customWidth="1"/>
    <col min="9471" max="9471" width="8" style="139" customWidth="1"/>
    <col min="9472" max="9472" width="7.88671875" style="139" customWidth="1"/>
    <col min="9473" max="9473" width="8.33203125" style="139" customWidth="1"/>
    <col min="9474" max="9474" width="8.44140625" style="139" customWidth="1"/>
    <col min="9475" max="9475" width="8" style="139" customWidth="1"/>
    <col min="9476" max="9476" width="8.44140625" style="139" customWidth="1"/>
    <col min="9477" max="9477" width="7.6640625" style="139" customWidth="1"/>
    <col min="9478" max="9479" width="8.44140625" style="139" customWidth="1"/>
    <col min="9480" max="9718" width="8.88671875" style="139"/>
    <col min="9719" max="9719" width="7.77734375" style="139" customWidth="1"/>
    <col min="9720" max="9720" width="8" style="139" customWidth="1"/>
    <col min="9721" max="9721" width="21" style="139" bestFit="1" customWidth="1"/>
    <col min="9722" max="9722" width="8.88671875" style="139"/>
    <col min="9723" max="9723" width="7.88671875" style="139" customWidth="1"/>
    <col min="9724" max="9724" width="8" style="139" customWidth="1"/>
    <col min="9725" max="9726" width="7.77734375" style="139" customWidth="1"/>
    <col min="9727" max="9727" width="8" style="139" customWidth="1"/>
    <col min="9728" max="9728" width="7.88671875" style="139" customWidth="1"/>
    <col min="9729" max="9729" width="8.33203125" style="139" customWidth="1"/>
    <col min="9730" max="9730" width="8.44140625" style="139" customWidth="1"/>
    <col min="9731" max="9731" width="8" style="139" customWidth="1"/>
    <col min="9732" max="9732" width="8.44140625" style="139" customWidth="1"/>
    <col min="9733" max="9733" width="7.6640625" style="139" customWidth="1"/>
    <col min="9734" max="9735" width="8.44140625" style="139" customWidth="1"/>
    <col min="9736" max="9974" width="8.88671875" style="139"/>
    <col min="9975" max="9975" width="7.77734375" style="139" customWidth="1"/>
    <col min="9976" max="9976" width="8" style="139" customWidth="1"/>
    <col min="9977" max="9977" width="21" style="139" bestFit="1" customWidth="1"/>
    <col min="9978" max="9978" width="8.88671875" style="139"/>
    <col min="9979" max="9979" width="7.88671875" style="139" customWidth="1"/>
    <col min="9980" max="9980" width="8" style="139" customWidth="1"/>
    <col min="9981" max="9982" width="7.77734375" style="139" customWidth="1"/>
    <col min="9983" max="9983" width="8" style="139" customWidth="1"/>
    <col min="9984" max="9984" width="7.88671875" style="139" customWidth="1"/>
    <col min="9985" max="9985" width="8.33203125" style="139" customWidth="1"/>
    <col min="9986" max="9986" width="8.44140625" style="139" customWidth="1"/>
    <col min="9987" max="9987" width="8" style="139" customWidth="1"/>
    <col min="9988" max="9988" width="8.44140625" style="139" customWidth="1"/>
    <col min="9989" max="9989" width="7.6640625" style="139" customWidth="1"/>
    <col min="9990" max="9991" width="8.44140625" style="139" customWidth="1"/>
    <col min="9992" max="10230" width="8.88671875" style="139"/>
    <col min="10231" max="10231" width="7.77734375" style="139" customWidth="1"/>
    <col min="10232" max="10232" width="8" style="139" customWidth="1"/>
    <col min="10233" max="10233" width="21" style="139" bestFit="1" customWidth="1"/>
    <col min="10234" max="10234" width="8.88671875" style="139"/>
    <col min="10235" max="10235" width="7.88671875" style="139" customWidth="1"/>
    <col min="10236" max="10236" width="8" style="139" customWidth="1"/>
    <col min="10237" max="10238" width="7.77734375" style="139" customWidth="1"/>
    <col min="10239" max="10239" width="8" style="139" customWidth="1"/>
    <col min="10240" max="10240" width="7.88671875" style="139" customWidth="1"/>
    <col min="10241" max="10241" width="8.33203125" style="139" customWidth="1"/>
    <col min="10242" max="10242" width="8.44140625" style="139" customWidth="1"/>
    <col min="10243" max="10243" width="8" style="139" customWidth="1"/>
    <col min="10244" max="10244" width="8.44140625" style="139" customWidth="1"/>
    <col min="10245" max="10245" width="7.6640625" style="139" customWidth="1"/>
    <col min="10246" max="10247" width="8.44140625" style="139" customWidth="1"/>
    <col min="10248" max="10486" width="8.88671875" style="139"/>
    <col min="10487" max="10487" width="7.77734375" style="139" customWidth="1"/>
    <col min="10488" max="10488" width="8" style="139" customWidth="1"/>
    <col min="10489" max="10489" width="21" style="139" bestFit="1" customWidth="1"/>
    <col min="10490" max="10490" width="8.88671875" style="139"/>
    <col min="10491" max="10491" width="7.88671875" style="139" customWidth="1"/>
    <col min="10492" max="10492" width="8" style="139" customWidth="1"/>
    <col min="10493" max="10494" width="7.77734375" style="139" customWidth="1"/>
    <col min="10495" max="10495" width="8" style="139" customWidth="1"/>
    <col min="10496" max="10496" width="7.88671875" style="139" customWidth="1"/>
    <col min="10497" max="10497" width="8.33203125" style="139" customWidth="1"/>
    <col min="10498" max="10498" width="8.44140625" style="139" customWidth="1"/>
    <col min="10499" max="10499" width="8" style="139" customWidth="1"/>
    <col min="10500" max="10500" width="8.44140625" style="139" customWidth="1"/>
    <col min="10501" max="10501" width="7.6640625" style="139" customWidth="1"/>
    <col min="10502" max="10503" width="8.44140625" style="139" customWidth="1"/>
    <col min="10504" max="10742" width="8.88671875" style="139"/>
    <col min="10743" max="10743" width="7.77734375" style="139" customWidth="1"/>
    <col min="10744" max="10744" width="8" style="139" customWidth="1"/>
    <col min="10745" max="10745" width="21" style="139" bestFit="1" customWidth="1"/>
    <col min="10746" max="10746" width="8.88671875" style="139"/>
    <col min="10747" max="10747" width="7.88671875" style="139" customWidth="1"/>
    <col min="10748" max="10748" width="8" style="139" customWidth="1"/>
    <col min="10749" max="10750" width="7.77734375" style="139" customWidth="1"/>
    <col min="10751" max="10751" width="8" style="139" customWidth="1"/>
    <col min="10752" max="10752" width="7.88671875" style="139" customWidth="1"/>
    <col min="10753" max="10753" width="8.33203125" style="139" customWidth="1"/>
    <col min="10754" max="10754" width="8.44140625" style="139" customWidth="1"/>
    <col min="10755" max="10755" width="8" style="139" customWidth="1"/>
    <col min="10756" max="10756" width="8.44140625" style="139" customWidth="1"/>
    <col min="10757" max="10757" width="7.6640625" style="139" customWidth="1"/>
    <col min="10758" max="10759" width="8.44140625" style="139" customWidth="1"/>
    <col min="10760" max="10998" width="8.88671875" style="139"/>
    <col min="10999" max="10999" width="7.77734375" style="139" customWidth="1"/>
    <col min="11000" max="11000" width="8" style="139" customWidth="1"/>
    <col min="11001" max="11001" width="21" style="139" bestFit="1" customWidth="1"/>
    <col min="11002" max="11002" width="8.88671875" style="139"/>
    <col min="11003" max="11003" width="7.88671875" style="139" customWidth="1"/>
    <col min="11004" max="11004" width="8" style="139" customWidth="1"/>
    <col min="11005" max="11006" width="7.77734375" style="139" customWidth="1"/>
    <col min="11007" max="11007" width="8" style="139" customWidth="1"/>
    <col min="11008" max="11008" width="7.88671875" style="139" customWidth="1"/>
    <col min="11009" max="11009" width="8.33203125" style="139" customWidth="1"/>
    <col min="11010" max="11010" width="8.44140625" style="139" customWidth="1"/>
    <col min="11011" max="11011" width="8" style="139" customWidth="1"/>
    <col min="11012" max="11012" width="8.44140625" style="139" customWidth="1"/>
    <col min="11013" max="11013" width="7.6640625" style="139" customWidth="1"/>
    <col min="11014" max="11015" width="8.44140625" style="139" customWidth="1"/>
    <col min="11016" max="11254" width="8.88671875" style="139"/>
    <col min="11255" max="11255" width="7.77734375" style="139" customWidth="1"/>
    <col min="11256" max="11256" width="8" style="139" customWidth="1"/>
    <col min="11257" max="11257" width="21" style="139" bestFit="1" customWidth="1"/>
    <col min="11258" max="11258" width="8.88671875" style="139"/>
    <col min="11259" max="11259" width="7.88671875" style="139" customWidth="1"/>
    <col min="11260" max="11260" width="8" style="139" customWidth="1"/>
    <col min="11261" max="11262" width="7.77734375" style="139" customWidth="1"/>
    <col min="11263" max="11263" width="8" style="139" customWidth="1"/>
    <col min="11264" max="11264" width="7.88671875" style="139" customWidth="1"/>
    <col min="11265" max="11265" width="8.33203125" style="139" customWidth="1"/>
    <col min="11266" max="11266" width="8.44140625" style="139" customWidth="1"/>
    <col min="11267" max="11267" width="8" style="139" customWidth="1"/>
    <col min="11268" max="11268" width="8.44140625" style="139" customWidth="1"/>
    <col min="11269" max="11269" width="7.6640625" style="139" customWidth="1"/>
    <col min="11270" max="11271" width="8.44140625" style="139" customWidth="1"/>
    <col min="11272" max="11510" width="8.88671875" style="139"/>
    <col min="11511" max="11511" width="7.77734375" style="139" customWidth="1"/>
    <col min="11512" max="11512" width="8" style="139" customWidth="1"/>
    <col min="11513" max="11513" width="21" style="139" bestFit="1" customWidth="1"/>
    <col min="11514" max="11514" width="8.88671875" style="139"/>
    <col min="11515" max="11515" width="7.88671875" style="139" customWidth="1"/>
    <col min="11516" max="11516" width="8" style="139" customWidth="1"/>
    <col min="11517" max="11518" width="7.77734375" style="139" customWidth="1"/>
    <col min="11519" max="11519" width="8" style="139" customWidth="1"/>
    <col min="11520" max="11520" width="7.88671875" style="139" customWidth="1"/>
    <col min="11521" max="11521" width="8.33203125" style="139" customWidth="1"/>
    <col min="11522" max="11522" width="8.44140625" style="139" customWidth="1"/>
    <col min="11523" max="11523" width="8" style="139" customWidth="1"/>
    <col min="11524" max="11524" width="8.44140625" style="139" customWidth="1"/>
    <col min="11525" max="11525" width="7.6640625" style="139" customWidth="1"/>
    <col min="11526" max="11527" width="8.44140625" style="139" customWidth="1"/>
    <col min="11528" max="11766" width="8.88671875" style="139"/>
    <col min="11767" max="11767" width="7.77734375" style="139" customWidth="1"/>
    <col min="11768" max="11768" width="8" style="139" customWidth="1"/>
    <col min="11769" max="11769" width="21" style="139" bestFit="1" customWidth="1"/>
    <col min="11770" max="11770" width="8.88671875" style="139"/>
    <col min="11771" max="11771" width="7.88671875" style="139" customWidth="1"/>
    <col min="11772" max="11772" width="8" style="139" customWidth="1"/>
    <col min="11773" max="11774" width="7.77734375" style="139" customWidth="1"/>
    <col min="11775" max="11775" width="8" style="139" customWidth="1"/>
    <col min="11776" max="11776" width="7.88671875" style="139" customWidth="1"/>
    <col min="11777" max="11777" width="8.33203125" style="139" customWidth="1"/>
    <col min="11778" max="11778" width="8.44140625" style="139" customWidth="1"/>
    <col min="11779" max="11779" width="8" style="139" customWidth="1"/>
    <col min="11780" max="11780" width="8.44140625" style="139" customWidth="1"/>
    <col min="11781" max="11781" width="7.6640625" style="139" customWidth="1"/>
    <col min="11782" max="11783" width="8.44140625" style="139" customWidth="1"/>
    <col min="11784" max="12022" width="8.88671875" style="139"/>
    <col min="12023" max="12023" width="7.77734375" style="139" customWidth="1"/>
    <col min="12024" max="12024" width="8" style="139" customWidth="1"/>
    <col min="12025" max="12025" width="21" style="139" bestFit="1" customWidth="1"/>
    <col min="12026" max="12026" width="8.88671875" style="139"/>
    <col min="12027" max="12027" width="7.88671875" style="139" customWidth="1"/>
    <col min="12028" max="12028" width="8" style="139" customWidth="1"/>
    <col min="12029" max="12030" width="7.77734375" style="139" customWidth="1"/>
    <col min="12031" max="12031" width="8" style="139" customWidth="1"/>
    <col min="12032" max="12032" width="7.88671875" style="139" customWidth="1"/>
    <col min="12033" max="12033" width="8.33203125" style="139" customWidth="1"/>
    <col min="12034" max="12034" width="8.44140625" style="139" customWidth="1"/>
    <col min="12035" max="12035" width="8" style="139" customWidth="1"/>
    <col min="12036" max="12036" width="8.44140625" style="139" customWidth="1"/>
    <col min="12037" max="12037" width="7.6640625" style="139" customWidth="1"/>
    <col min="12038" max="12039" width="8.44140625" style="139" customWidth="1"/>
    <col min="12040" max="12278" width="8.88671875" style="139"/>
    <col min="12279" max="12279" width="7.77734375" style="139" customWidth="1"/>
    <col min="12280" max="12280" width="8" style="139" customWidth="1"/>
    <col min="12281" max="12281" width="21" style="139" bestFit="1" customWidth="1"/>
    <col min="12282" max="12282" width="8.88671875" style="139"/>
    <col min="12283" max="12283" width="7.88671875" style="139" customWidth="1"/>
    <col min="12284" max="12284" width="8" style="139" customWidth="1"/>
    <col min="12285" max="12286" width="7.77734375" style="139" customWidth="1"/>
    <col min="12287" max="12287" width="8" style="139" customWidth="1"/>
    <col min="12288" max="12288" width="7.88671875" style="139" customWidth="1"/>
    <col min="12289" max="12289" width="8.33203125" style="139" customWidth="1"/>
    <col min="12290" max="12290" width="8.44140625" style="139" customWidth="1"/>
    <col min="12291" max="12291" width="8" style="139" customWidth="1"/>
    <col min="12292" max="12292" width="8.44140625" style="139" customWidth="1"/>
    <col min="12293" max="12293" width="7.6640625" style="139" customWidth="1"/>
    <col min="12294" max="12295" width="8.44140625" style="139" customWidth="1"/>
    <col min="12296" max="12534" width="8.88671875" style="139"/>
    <col min="12535" max="12535" width="7.77734375" style="139" customWidth="1"/>
    <col min="12536" max="12536" width="8" style="139" customWidth="1"/>
    <col min="12537" max="12537" width="21" style="139" bestFit="1" customWidth="1"/>
    <col min="12538" max="12538" width="8.88671875" style="139"/>
    <col min="12539" max="12539" width="7.88671875" style="139" customWidth="1"/>
    <col min="12540" max="12540" width="8" style="139" customWidth="1"/>
    <col min="12541" max="12542" width="7.77734375" style="139" customWidth="1"/>
    <col min="12543" max="12543" width="8" style="139" customWidth="1"/>
    <col min="12544" max="12544" width="7.88671875" style="139" customWidth="1"/>
    <col min="12545" max="12545" width="8.33203125" style="139" customWidth="1"/>
    <col min="12546" max="12546" width="8.44140625" style="139" customWidth="1"/>
    <col min="12547" max="12547" width="8" style="139" customWidth="1"/>
    <col min="12548" max="12548" width="8.44140625" style="139" customWidth="1"/>
    <col min="12549" max="12549" width="7.6640625" style="139" customWidth="1"/>
    <col min="12550" max="12551" width="8.44140625" style="139" customWidth="1"/>
    <col min="12552" max="12790" width="8.88671875" style="139"/>
    <col min="12791" max="12791" width="7.77734375" style="139" customWidth="1"/>
    <col min="12792" max="12792" width="8" style="139" customWidth="1"/>
    <col min="12793" max="12793" width="21" style="139" bestFit="1" customWidth="1"/>
    <col min="12794" max="12794" width="8.88671875" style="139"/>
    <col min="12795" max="12795" width="7.88671875" style="139" customWidth="1"/>
    <col min="12796" max="12796" width="8" style="139" customWidth="1"/>
    <col min="12797" max="12798" width="7.77734375" style="139" customWidth="1"/>
    <col min="12799" max="12799" width="8" style="139" customWidth="1"/>
    <col min="12800" max="12800" width="7.88671875" style="139" customWidth="1"/>
    <col min="12801" max="12801" width="8.33203125" style="139" customWidth="1"/>
    <col min="12802" max="12802" width="8.44140625" style="139" customWidth="1"/>
    <col min="12803" max="12803" width="8" style="139" customWidth="1"/>
    <col min="12804" max="12804" width="8.44140625" style="139" customWidth="1"/>
    <col min="12805" max="12805" width="7.6640625" style="139" customWidth="1"/>
    <col min="12806" max="12807" width="8.44140625" style="139" customWidth="1"/>
    <col min="12808" max="13046" width="8.88671875" style="139"/>
    <col min="13047" max="13047" width="7.77734375" style="139" customWidth="1"/>
    <col min="13048" max="13048" width="8" style="139" customWidth="1"/>
    <col min="13049" max="13049" width="21" style="139" bestFit="1" customWidth="1"/>
    <col min="13050" max="13050" width="8.88671875" style="139"/>
    <col min="13051" max="13051" width="7.88671875" style="139" customWidth="1"/>
    <col min="13052" max="13052" width="8" style="139" customWidth="1"/>
    <col min="13053" max="13054" width="7.77734375" style="139" customWidth="1"/>
    <col min="13055" max="13055" width="8" style="139" customWidth="1"/>
    <col min="13056" max="13056" width="7.88671875" style="139" customWidth="1"/>
    <col min="13057" max="13057" width="8.33203125" style="139" customWidth="1"/>
    <col min="13058" max="13058" width="8.44140625" style="139" customWidth="1"/>
    <col min="13059" max="13059" width="8" style="139" customWidth="1"/>
    <col min="13060" max="13060" width="8.44140625" style="139" customWidth="1"/>
    <col min="13061" max="13061" width="7.6640625" style="139" customWidth="1"/>
    <col min="13062" max="13063" width="8.44140625" style="139" customWidth="1"/>
    <col min="13064" max="13302" width="8.88671875" style="139"/>
    <col min="13303" max="13303" width="7.77734375" style="139" customWidth="1"/>
    <col min="13304" max="13304" width="8" style="139" customWidth="1"/>
    <col min="13305" max="13305" width="21" style="139" bestFit="1" customWidth="1"/>
    <col min="13306" max="13306" width="8.88671875" style="139"/>
    <col min="13307" max="13307" width="7.88671875" style="139" customWidth="1"/>
    <col min="13308" max="13308" width="8" style="139" customWidth="1"/>
    <col min="13309" max="13310" width="7.77734375" style="139" customWidth="1"/>
    <col min="13311" max="13311" width="8" style="139" customWidth="1"/>
    <col min="13312" max="13312" width="7.88671875" style="139" customWidth="1"/>
    <col min="13313" max="13313" width="8.33203125" style="139" customWidth="1"/>
    <col min="13314" max="13314" width="8.44140625" style="139" customWidth="1"/>
    <col min="13315" max="13315" width="8" style="139" customWidth="1"/>
    <col min="13316" max="13316" width="8.44140625" style="139" customWidth="1"/>
    <col min="13317" max="13317" width="7.6640625" style="139" customWidth="1"/>
    <col min="13318" max="13319" width="8.44140625" style="139" customWidth="1"/>
    <col min="13320" max="13558" width="8.88671875" style="139"/>
    <col min="13559" max="13559" width="7.77734375" style="139" customWidth="1"/>
    <col min="13560" max="13560" width="8" style="139" customWidth="1"/>
    <col min="13561" max="13561" width="21" style="139" bestFit="1" customWidth="1"/>
    <col min="13562" max="13562" width="8.88671875" style="139"/>
    <col min="13563" max="13563" width="7.88671875" style="139" customWidth="1"/>
    <col min="13564" max="13564" width="8" style="139" customWidth="1"/>
    <col min="13565" max="13566" width="7.77734375" style="139" customWidth="1"/>
    <col min="13567" max="13567" width="8" style="139" customWidth="1"/>
    <col min="13568" max="13568" width="7.88671875" style="139" customWidth="1"/>
    <col min="13569" max="13569" width="8.33203125" style="139" customWidth="1"/>
    <col min="13570" max="13570" width="8.44140625" style="139" customWidth="1"/>
    <col min="13571" max="13571" width="8" style="139" customWidth="1"/>
    <col min="13572" max="13572" width="8.44140625" style="139" customWidth="1"/>
    <col min="13573" max="13573" width="7.6640625" style="139" customWidth="1"/>
    <col min="13574" max="13575" width="8.44140625" style="139" customWidth="1"/>
    <col min="13576" max="13814" width="8.88671875" style="139"/>
    <col min="13815" max="13815" width="7.77734375" style="139" customWidth="1"/>
    <col min="13816" max="13816" width="8" style="139" customWidth="1"/>
    <col min="13817" max="13817" width="21" style="139" bestFit="1" customWidth="1"/>
    <col min="13818" max="13818" width="8.88671875" style="139"/>
    <col min="13819" max="13819" width="7.88671875" style="139" customWidth="1"/>
    <col min="13820" max="13820" width="8" style="139" customWidth="1"/>
    <col min="13821" max="13822" width="7.77734375" style="139" customWidth="1"/>
    <col min="13823" max="13823" width="8" style="139" customWidth="1"/>
    <col min="13824" max="13824" width="7.88671875" style="139" customWidth="1"/>
    <col min="13825" max="13825" width="8.33203125" style="139" customWidth="1"/>
    <col min="13826" max="13826" width="8.44140625" style="139" customWidth="1"/>
    <col min="13827" max="13827" width="8" style="139" customWidth="1"/>
    <col min="13828" max="13828" width="8.44140625" style="139" customWidth="1"/>
    <col min="13829" max="13829" width="7.6640625" style="139" customWidth="1"/>
    <col min="13830" max="13831" width="8.44140625" style="139" customWidth="1"/>
    <col min="13832" max="14070" width="8.88671875" style="139"/>
    <col min="14071" max="14071" width="7.77734375" style="139" customWidth="1"/>
    <col min="14072" max="14072" width="8" style="139" customWidth="1"/>
    <col min="14073" max="14073" width="21" style="139" bestFit="1" customWidth="1"/>
    <col min="14074" max="14074" width="8.88671875" style="139"/>
    <col min="14075" max="14075" width="7.88671875" style="139" customWidth="1"/>
    <col min="14076" max="14076" width="8" style="139" customWidth="1"/>
    <col min="14077" max="14078" width="7.77734375" style="139" customWidth="1"/>
    <col min="14079" max="14079" width="8" style="139" customWidth="1"/>
    <col min="14080" max="14080" width="7.88671875" style="139" customWidth="1"/>
    <col min="14081" max="14081" width="8.33203125" style="139" customWidth="1"/>
    <col min="14082" max="14082" width="8.44140625" style="139" customWidth="1"/>
    <col min="14083" max="14083" width="8" style="139" customWidth="1"/>
    <col min="14084" max="14084" width="8.44140625" style="139" customWidth="1"/>
    <col min="14085" max="14085" width="7.6640625" style="139" customWidth="1"/>
    <col min="14086" max="14087" width="8.44140625" style="139" customWidth="1"/>
    <col min="14088" max="14326" width="8.88671875" style="139"/>
    <col min="14327" max="14327" width="7.77734375" style="139" customWidth="1"/>
    <col min="14328" max="14328" width="8" style="139" customWidth="1"/>
    <col min="14329" max="14329" width="21" style="139" bestFit="1" customWidth="1"/>
    <col min="14330" max="14330" width="8.88671875" style="139"/>
    <col min="14331" max="14331" width="7.88671875" style="139" customWidth="1"/>
    <col min="14332" max="14332" width="8" style="139" customWidth="1"/>
    <col min="14333" max="14334" width="7.77734375" style="139" customWidth="1"/>
    <col min="14335" max="14335" width="8" style="139" customWidth="1"/>
    <col min="14336" max="14336" width="7.88671875" style="139" customWidth="1"/>
    <col min="14337" max="14337" width="8.33203125" style="139" customWidth="1"/>
    <col min="14338" max="14338" width="8.44140625" style="139" customWidth="1"/>
    <col min="14339" max="14339" width="8" style="139" customWidth="1"/>
    <col min="14340" max="14340" width="8.44140625" style="139" customWidth="1"/>
    <col min="14341" max="14341" width="7.6640625" style="139" customWidth="1"/>
    <col min="14342" max="14343" width="8.44140625" style="139" customWidth="1"/>
    <col min="14344" max="14582" width="8.88671875" style="139"/>
    <col min="14583" max="14583" width="7.77734375" style="139" customWidth="1"/>
    <col min="14584" max="14584" width="8" style="139" customWidth="1"/>
    <col min="14585" max="14585" width="21" style="139" bestFit="1" customWidth="1"/>
    <col min="14586" max="14586" width="8.88671875" style="139"/>
    <col min="14587" max="14587" width="7.88671875" style="139" customWidth="1"/>
    <col min="14588" max="14588" width="8" style="139" customWidth="1"/>
    <col min="14589" max="14590" width="7.77734375" style="139" customWidth="1"/>
    <col min="14591" max="14591" width="8" style="139" customWidth="1"/>
    <col min="14592" max="14592" width="7.88671875" style="139" customWidth="1"/>
    <col min="14593" max="14593" width="8.33203125" style="139" customWidth="1"/>
    <col min="14594" max="14594" width="8.44140625" style="139" customWidth="1"/>
    <col min="14595" max="14595" width="8" style="139" customWidth="1"/>
    <col min="14596" max="14596" width="8.44140625" style="139" customWidth="1"/>
    <col min="14597" max="14597" width="7.6640625" style="139" customWidth="1"/>
    <col min="14598" max="14599" width="8.44140625" style="139" customWidth="1"/>
    <col min="14600" max="14838" width="8.88671875" style="139"/>
    <col min="14839" max="14839" width="7.77734375" style="139" customWidth="1"/>
    <col min="14840" max="14840" width="8" style="139" customWidth="1"/>
    <col min="14841" max="14841" width="21" style="139" bestFit="1" customWidth="1"/>
    <col min="14842" max="14842" width="8.88671875" style="139"/>
    <col min="14843" max="14843" width="7.88671875" style="139" customWidth="1"/>
    <col min="14844" max="14844" width="8" style="139" customWidth="1"/>
    <col min="14845" max="14846" width="7.77734375" style="139" customWidth="1"/>
    <col min="14847" max="14847" width="8" style="139" customWidth="1"/>
    <col min="14848" max="14848" width="7.88671875" style="139" customWidth="1"/>
    <col min="14849" max="14849" width="8.33203125" style="139" customWidth="1"/>
    <col min="14850" max="14850" width="8.44140625" style="139" customWidth="1"/>
    <col min="14851" max="14851" width="8" style="139" customWidth="1"/>
    <col min="14852" max="14852" width="8.44140625" style="139" customWidth="1"/>
    <col min="14853" max="14853" width="7.6640625" style="139" customWidth="1"/>
    <col min="14854" max="14855" width="8.44140625" style="139" customWidth="1"/>
    <col min="14856" max="15094" width="8.88671875" style="139"/>
    <col min="15095" max="15095" width="7.77734375" style="139" customWidth="1"/>
    <col min="15096" max="15096" width="8" style="139" customWidth="1"/>
    <col min="15097" max="15097" width="21" style="139" bestFit="1" customWidth="1"/>
    <col min="15098" max="15098" width="8.88671875" style="139"/>
    <col min="15099" max="15099" width="7.88671875" style="139" customWidth="1"/>
    <col min="15100" max="15100" width="8" style="139" customWidth="1"/>
    <col min="15101" max="15102" width="7.77734375" style="139" customWidth="1"/>
    <col min="15103" max="15103" width="8" style="139" customWidth="1"/>
    <col min="15104" max="15104" width="7.88671875" style="139" customWidth="1"/>
    <col min="15105" max="15105" width="8.33203125" style="139" customWidth="1"/>
    <col min="15106" max="15106" width="8.44140625" style="139" customWidth="1"/>
    <col min="15107" max="15107" width="8" style="139" customWidth="1"/>
    <col min="15108" max="15108" width="8.44140625" style="139" customWidth="1"/>
    <col min="15109" max="15109" width="7.6640625" style="139" customWidth="1"/>
    <col min="15110" max="15111" width="8.44140625" style="139" customWidth="1"/>
    <col min="15112" max="15350" width="8.88671875" style="139"/>
    <col min="15351" max="15351" width="7.77734375" style="139" customWidth="1"/>
    <col min="15352" max="15352" width="8" style="139" customWidth="1"/>
    <col min="15353" max="15353" width="21" style="139" bestFit="1" customWidth="1"/>
    <col min="15354" max="15354" width="8.88671875" style="139"/>
    <col min="15355" max="15355" width="7.88671875" style="139" customWidth="1"/>
    <col min="15356" max="15356" width="8" style="139" customWidth="1"/>
    <col min="15357" max="15358" width="7.77734375" style="139" customWidth="1"/>
    <col min="15359" max="15359" width="8" style="139" customWidth="1"/>
    <col min="15360" max="15360" width="7.88671875" style="139" customWidth="1"/>
    <col min="15361" max="15361" width="8.33203125" style="139" customWidth="1"/>
    <col min="15362" max="15362" width="8.44140625" style="139" customWidth="1"/>
    <col min="15363" max="15363" width="8" style="139" customWidth="1"/>
    <col min="15364" max="15364" width="8.44140625" style="139" customWidth="1"/>
    <col min="15365" max="15365" width="7.6640625" style="139" customWidth="1"/>
    <col min="15366" max="15367" width="8.44140625" style="139" customWidth="1"/>
    <col min="15368" max="15606" width="8.88671875" style="139"/>
    <col min="15607" max="15607" width="7.77734375" style="139" customWidth="1"/>
    <col min="15608" max="15608" width="8" style="139" customWidth="1"/>
    <col min="15609" max="15609" width="21" style="139" bestFit="1" customWidth="1"/>
    <col min="15610" max="15610" width="8.88671875" style="139"/>
    <col min="15611" max="15611" width="7.88671875" style="139" customWidth="1"/>
    <col min="15612" max="15612" width="8" style="139" customWidth="1"/>
    <col min="15613" max="15614" width="7.77734375" style="139" customWidth="1"/>
    <col min="15615" max="15615" width="8" style="139" customWidth="1"/>
    <col min="15616" max="15616" width="7.88671875" style="139" customWidth="1"/>
    <col min="15617" max="15617" width="8.33203125" style="139" customWidth="1"/>
    <col min="15618" max="15618" width="8.44140625" style="139" customWidth="1"/>
    <col min="15619" max="15619" width="8" style="139" customWidth="1"/>
    <col min="15620" max="15620" width="8.44140625" style="139" customWidth="1"/>
    <col min="15621" max="15621" width="7.6640625" style="139" customWidth="1"/>
    <col min="15622" max="15623" width="8.44140625" style="139" customWidth="1"/>
    <col min="15624" max="15862" width="8.88671875" style="139"/>
    <col min="15863" max="15863" width="7.77734375" style="139" customWidth="1"/>
    <col min="15864" max="15864" width="8" style="139" customWidth="1"/>
    <col min="15865" max="15865" width="21" style="139" bestFit="1" customWidth="1"/>
    <col min="15866" max="15866" width="8.88671875" style="139"/>
    <col min="15867" max="15867" width="7.88671875" style="139" customWidth="1"/>
    <col min="15868" max="15868" width="8" style="139" customWidth="1"/>
    <col min="15869" max="15870" width="7.77734375" style="139" customWidth="1"/>
    <col min="15871" max="15871" width="8" style="139" customWidth="1"/>
    <col min="15872" max="15872" width="7.88671875" style="139" customWidth="1"/>
    <col min="15873" max="15873" width="8.33203125" style="139" customWidth="1"/>
    <col min="15874" max="15874" width="8.44140625" style="139" customWidth="1"/>
    <col min="15875" max="15875" width="8" style="139" customWidth="1"/>
    <col min="15876" max="15876" width="8.44140625" style="139" customWidth="1"/>
    <col min="15877" max="15877" width="7.6640625" style="139" customWidth="1"/>
    <col min="15878" max="15879" width="8.44140625" style="139" customWidth="1"/>
    <col min="15880" max="16118" width="8.88671875" style="139"/>
    <col min="16119" max="16119" width="7.77734375" style="139" customWidth="1"/>
    <col min="16120" max="16120" width="8" style="139" customWidth="1"/>
    <col min="16121" max="16121" width="21" style="139" bestFit="1" customWidth="1"/>
    <col min="16122" max="16122" width="8.88671875" style="139"/>
    <col min="16123" max="16123" width="7.88671875" style="139" customWidth="1"/>
    <col min="16124" max="16124" width="8" style="139" customWidth="1"/>
    <col min="16125" max="16126" width="7.77734375" style="139" customWidth="1"/>
    <col min="16127" max="16127" width="8" style="139" customWidth="1"/>
    <col min="16128" max="16128" width="7.88671875" style="139" customWidth="1"/>
    <col min="16129" max="16129" width="8.33203125" style="139" customWidth="1"/>
    <col min="16130" max="16130" width="8.44140625" style="139" customWidth="1"/>
    <col min="16131" max="16131" width="8" style="139" customWidth="1"/>
    <col min="16132" max="16132" width="8.44140625" style="139" customWidth="1"/>
    <col min="16133" max="16133" width="7.6640625" style="139" customWidth="1"/>
    <col min="16134" max="16135" width="8.44140625" style="139" customWidth="1"/>
    <col min="16136" max="16384" width="8.88671875" style="139"/>
  </cols>
  <sheetData>
    <row r="1" spans="1:7" s="268" customFormat="1" ht="15.75" x14ac:dyDescent="0.25">
      <c r="A1" s="378" t="s">
        <v>617</v>
      </c>
      <c r="B1" s="378"/>
      <c r="C1" s="382"/>
      <c r="D1" s="382"/>
      <c r="E1" s="382"/>
    </row>
    <row r="2" spans="1:7" ht="15.75" x14ac:dyDescent="0.25">
      <c r="A2" s="135"/>
      <c r="B2" s="136"/>
      <c r="C2" s="137">
        <v>1</v>
      </c>
      <c r="D2" s="138">
        <v>2</v>
      </c>
      <c r="E2" s="138">
        <v>3</v>
      </c>
      <c r="F2" s="139">
        <v>4</v>
      </c>
      <c r="G2" s="139">
        <v>5</v>
      </c>
    </row>
    <row r="3" spans="1:7" ht="15.75" customHeight="1" x14ac:dyDescent="0.25">
      <c r="B3" s="136"/>
      <c r="C3" s="138"/>
      <c r="D3" s="267"/>
      <c r="E3" s="588" t="s">
        <v>737</v>
      </c>
      <c r="F3" s="589"/>
      <c r="G3" s="589"/>
    </row>
    <row r="4" spans="1:7" ht="25.5" x14ac:dyDescent="0.2">
      <c r="A4" s="140" t="s">
        <v>738</v>
      </c>
      <c r="B4" s="140" t="s">
        <v>738</v>
      </c>
      <c r="C4" s="140" t="s">
        <v>2</v>
      </c>
      <c r="D4" s="140" t="s">
        <v>3</v>
      </c>
      <c r="E4" s="149" t="s">
        <v>798</v>
      </c>
      <c r="F4" s="149" t="s">
        <v>803</v>
      </c>
      <c r="G4" s="149" t="s">
        <v>804</v>
      </c>
    </row>
    <row r="5" spans="1:7" s="141" customFormat="1" x14ac:dyDescent="0.2">
      <c r="A5" s="1" t="s">
        <v>4</v>
      </c>
      <c r="B5" s="3" t="s">
        <v>5</v>
      </c>
      <c r="C5" s="18" t="s">
        <v>6</v>
      </c>
      <c r="D5" s="387">
        <f>G5</f>
        <v>42</v>
      </c>
      <c r="E5" s="230">
        <v>56.3</v>
      </c>
      <c r="F5" s="230">
        <v>48.1</v>
      </c>
      <c r="G5" s="230">
        <v>42.2</v>
      </c>
    </row>
    <row r="6" spans="1:7" s="141" customFormat="1" x14ac:dyDescent="0.2">
      <c r="A6" s="1" t="s">
        <v>7</v>
      </c>
      <c r="B6" s="3" t="s">
        <v>8</v>
      </c>
      <c r="C6" s="4" t="s">
        <v>9</v>
      </c>
      <c r="D6" s="387">
        <f t="shared" ref="D6:D69" si="0">G6</f>
        <v>55</v>
      </c>
      <c r="E6" s="230">
        <v>59.3</v>
      </c>
      <c r="F6" s="230">
        <v>58</v>
      </c>
      <c r="G6" s="230">
        <v>55</v>
      </c>
    </row>
    <row r="7" spans="1:7" s="141" customFormat="1" x14ac:dyDescent="0.2">
      <c r="A7" s="1" t="s">
        <v>10</v>
      </c>
      <c r="B7" s="3" t="s">
        <v>11</v>
      </c>
      <c r="C7" s="4" t="s">
        <v>12</v>
      </c>
      <c r="D7" s="387">
        <f t="shared" si="0"/>
        <v>43</v>
      </c>
      <c r="E7" s="230">
        <v>47.1</v>
      </c>
      <c r="F7" s="230">
        <v>47.4</v>
      </c>
      <c r="G7" s="230">
        <v>42.8</v>
      </c>
    </row>
    <row r="8" spans="1:7" s="141" customFormat="1" x14ac:dyDescent="0.2">
      <c r="A8" s="1" t="s">
        <v>13</v>
      </c>
      <c r="B8" s="3" t="s">
        <v>14</v>
      </c>
      <c r="C8" s="4" t="s">
        <v>15</v>
      </c>
      <c r="D8" s="387">
        <f t="shared" si="0"/>
        <v>38</v>
      </c>
      <c r="E8" s="230">
        <v>44.4</v>
      </c>
      <c r="F8" s="230">
        <v>38.700000000000003</v>
      </c>
      <c r="G8" s="230">
        <v>38.1</v>
      </c>
    </row>
    <row r="9" spans="1:7" s="141" customFormat="1" ht="12.75" customHeight="1" x14ac:dyDescent="0.2">
      <c r="A9" s="1" t="s">
        <v>16</v>
      </c>
      <c r="B9" s="3" t="s">
        <v>17</v>
      </c>
      <c r="C9" s="4" t="s">
        <v>18</v>
      </c>
      <c r="D9" s="387">
        <f t="shared" si="0"/>
        <v>38</v>
      </c>
      <c r="E9" s="230">
        <v>42.1</v>
      </c>
      <c r="F9" s="230">
        <v>39.4</v>
      </c>
      <c r="G9" s="230">
        <v>37.5</v>
      </c>
    </row>
    <row r="10" spans="1:7" s="141" customFormat="1" x14ac:dyDescent="0.2">
      <c r="A10" s="1" t="s">
        <v>19</v>
      </c>
      <c r="B10" s="3" t="s">
        <v>20</v>
      </c>
      <c r="C10" s="4" t="s">
        <v>21</v>
      </c>
      <c r="D10" s="387">
        <f t="shared" si="0"/>
        <v>47</v>
      </c>
      <c r="E10" s="230">
        <v>54.5</v>
      </c>
      <c r="F10" s="230">
        <v>51.8</v>
      </c>
      <c r="G10" s="230">
        <v>47</v>
      </c>
    </row>
    <row r="11" spans="1:7" s="141" customFormat="1" x14ac:dyDescent="0.2">
      <c r="A11" s="1" t="s">
        <v>22</v>
      </c>
      <c r="B11" s="3" t="s">
        <v>23</v>
      </c>
      <c r="C11" s="4" t="s">
        <v>24</v>
      </c>
      <c r="D11" s="387">
        <f t="shared" si="0"/>
        <v>30</v>
      </c>
      <c r="E11" s="230">
        <v>34.799999999999997</v>
      </c>
      <c r="F11" s="230">
        <v>35.1</v>
      </c>
      <c r="G11" s="230">
        <v>29.8</v>
      </c>
    </row>
    <row r="12" spans="1:7" s="141" customFormat="1" x14ac:dyDescent="0.2">
      <c r="A12" s="1" t="s">
        <v>25</v>
      </c>
      <c r="B12" s="3" t="s">
        <v>26</v>
      </c>
      <c r="C12" s="4" t="s">
        <v>27</v>
      </c>
      <c r="D12" s="387">
        <f t="shared" si="0"/>
        <v>34</v>
      </c>
      <c r="E12" s="230">
        <v>41.4</v>
      </c>
      <c r="F12" s="230">
        <v>36.4</v>
      </c>
      <c r="G12" s="230">
        <v>34.200000000000003</v>
      </c>
    </row>
    <row r="13" spans="1:7" s="141" customFormat="1" x14ac:dyDescent="0.2">
      <c r="A13" s="1" t="s">
        <v>28</v>
      </c>
      <c r="B13" s="3" t="s">
        <v>29</v>
      </c>
      <c r="C13" s="4" t="s">
        <v>30</v>
      </c>
      <c r="D13" s="387">
        <f t="shared" si="0"/>
        <v>50</v>
      </c>
      <c r="E13" s="230">
        <v>59.7</v>
      </c>
      <c r="F13" s="230">
        <v>58.5</v>
      </c>
      <c r="G13" s="230">
        <v>50.3</v>
      </c>
    </row>
    <row r="14" spans="1:7" s="141" customFormat="1" x14ac:dyDescent="0.2">
      <c r="A14" s="1" t="s">
        <v>31</v>
      </c>
      <c r="B14" s="3" t="s">
        <v>32</v>
      </c>
      <c r="C14" s="4" t="s">
        <v>33</v>
      </c>
      <c r="D14" s="387">
        <f t="shared" si="0"/>
        <v>49</v>
      </c>
      <c r="E14" s="230">
        <v>62.7</v>
      </c>
      <c r="F14" s="230">
        <v>57.2</v>
      </c>
      <c r="G14" s="230">
        <v>48.8</v>
      </c>
    </row>
    <row r="15" spans="1:7" s="141" customFormat="1" x14ac:dyDescent="0.2">
      <c r="A15" s="1" t="s">
        <v>34</v>
      </c>
      <c r="B15" s="3" t="s">
        <v>35</v>
      </c>
      <c r="C15" s="4" t="s">
        <v>36</v>
      </c>
      <c r="D15" s="387">
        <f t="shared" si="0"/>
        <v>26</v>
      </c>
      <c r="E15" s="230">
        <v>32.799999999999997</v>
      </c>
      <c r="F15" s="230">
        <v>30.5</v>
      </c>
      <c r="G15" s="230">
        <v>26</v>
      </c>
    </row>
    <row r="16" spans="1:7" s="141" customFormat="1" x14ac:dyDescent="0.2">
      <c r="A16" s="1" t="s">
        <v>37</v>
      </c>
      <c r="B16" s="3" t="s">
        <v>38</v>
      </c>
      <c r="C16" s="4" t="s">
        <v>39</v>
      </c>
      <c r="D16" s="387">
        <f t="shared" si="0"/>
        <v>48</v>
      </c>
      <c r="E16" s="230">
        <v>58.9</v>
      </c>
      <c r="F16" s="230">
        <v>53.7</v>
      </c>
      <c r="G16" s="230">
        <v>47.7</v>
      </c>
    </row>
    <row r="17" spans="1:7" s="141" customFormat="1" x14ac:dyDescent="0.2">
      <c r="A17" s="1" t="s">
        <v>40</v>
      </c>
      <c r="B17" s="3" t="s">
        <v>41</v>
      </c>
      <c r="C17" s="4" t="s">
        <v>42</v>
      </c>
      <c r="D17" s="387">
        <f t="shared" si="0"/>
        <v>40</v>
      </c>
      <c r="E17" s="230">
        <v>43.3</v>
      </c>
      <c r="F17" s="230">
        <v>42.2</v>
      </c>
      <c r="G17" s="230">
        <v>39.799999999999997</v>
      </c>
    </row>
    <row r="18" spans="1:7" s="141" customFormat="1" x14ac:dyDescent="0.2">
      <c r="A18" s="1" t="s">
        <v>43</v>
      </c>
      <c r="B18" s="3" t="s">
        <v>44</v>
      </c>
      <c r="C18" s="4" t="s">
        <v>45</v>
      </c>
      <c r="D18" s="387">
        <f t="shared" si="0"/>
        <v>25</v>
      </c>
      <c r="E18" s="230">
        <v>30.2</v>
      </c>
      <c r="F18" s="230">
        <v>26.6</v>
      </c>
      <c r="G18" s="230">
        <v>25.1</v>
      </c>
    </row>
    <row r="19" spans="1:7" s="141" customFormat="1" x14ac:dyDescent="0.2">
      <c r="A19" s="1" t="s">
        <v>46</v>
      </c>
      <c r="B19" s="3" t="s">
        <v>47</v>
      </c>
      <c r="C19" s="4" t="s">
        <v>48</v>
      </c>
      <c r="D19" s="387">
        <f t="shared" si="0"/>
        <v>38</v>
      </c>
      <c r="E19" s="230">
        <v>46.6</v>
      </c>
      <c r="F19" s="230">
        <v>43.6</v>
      </c>
      <c r="G19" s="230">
        <v>38.4</v>
      </c>
    </row>
    <row r="20" spans="1:7" s="141" customFormat="1" x14ac:dyDescent="0.2">
      <c r="A20" s="1" t="s">
        <v>49</v>
      </c>
      <c r="B20" s="3" t="s">
        <v>50</v>
      </c>
      <c r="C20" s="4" t="s">
        <v>51</v>
      </c>
      <c r="D20" s="387">
        <f t="shared" si="0"/>
        <v>34</v>
      </c>
      <c r="E20" s="230">
        <v>40.6</v>
      </c>
      <c r="F20" s="230">
        <v>36.700000000000003</v>
      </c>
      <c r="G20" s="230">
        <v>33.799999999999997</v>
      </c>
    </row>
    <row r="21" spans="1:7" s="141" customFormat="1" x14ac:dyDescent="0.2">
      <c r="A21" s="1" t="s">
        <v>52</v>
      </c>
      <c r="B21" s="3" t="s">
        <v>53</v>
      </c>
      <c r="C21" s="4" t="s">
        <v>54</v>
      </c>
      <c r="D21" s="387">
        <f t="shared" si="0"/>
        <v>12</v>
      </c>
      <c r="E21" s="230">
        <v>14.5</v>
      </c>
      <c r="F21" s="230">
        <v>11.7</v>
      </c>
      <c r="G21" s="230">
        <v>11.7</v>
      </c>
    </row>
    <row r="22" spans="1:7" s="141" customFormat="1" x14ac:dyDescent="0.2">
      <c r="A22" s="1" t="s">
        <v>55</v>
      </c>
      <c r="B22" s="3" t="s">
        <v>56</v>
      </c>
      <c r="C22" s="4" t="s">
        <v>57</v>
      </c>
      <c r="D22" s="387">
        <f t="shared" si="0"/>
        <v>46</v>
      </c>
      <c r="E22" s="230">
        <v>56.2</v>
      </c>
      <c r="F22" s="230">
        <v>52.5</v>
      </c>
      <c r="G22" s="230">
        <v>45.8</v>
      </c>
    </row>
    <row r="23" spans="1:7" s="141" customFormat="1" x14ac:dyDescent="0.2">
      <c r="A23" s="1" t="s">
        <v>447</v>
      </c>
      <c r="B23" s="3" t="s">
        <v>448</v>
      </c>
      <c r="C23" s="4" t="s">
        <v>449</v>
      </c>
      <c r="D23" s="387">
        <f t="shared" si="0"/>
        <v>26</v>
      </c>
      <c r="E23" s="230">
        <v>29.3</v>
      </c>
      <c r="F23" s="230">
        <v>28</v>
      </c>
      <c r="G23" s="230">
        <v>26.3</v>
      </c>
    </row>
    <row r="24" spans="1:7" s="141" customFormat="1" x14ac:dyDescent="0.2">
      <c r="A24" s="1" t="s">
        <v>58</v>
      </c>
      <c r="B24" s="3" t="s">
        <v>59</v>
      </c>
      <c r="C24" s="4" t="s">
        <v>60</v>
      </c>
      <c r="D24" s="387">
        <f t="shared" si="0"/>
        <v>40</v>
      </c>
      <c r="E24" s="230">
        <v>48.7</v>
      </c>
      <c r="F24" s="230">
        <v>44.3</v>
      </c>
      <c r="G24" s="230">
        <v>39.799999999999997</v>
      </c>
    </row>
    <row r="25" spans="1:7" s="141" customFormat="1" x14ac:dyDescent="0.2">
      <c r="A25" s="1" t="s">
        <v>61</v>
      </c>
      <c r="B25" s="3" t="s">
        <v>62</v>
      </c>
      <c r="C25" s="4" t="s">
        <v>63</v>
      </c>
      <c r="D25" s="387">
        <f t="shared" si="0"/>
        <v>48</v>
      </c>
      <c r="E25" s="230">
        <v>54.9</v>
      </c>
      <c r="F25" s="230">
        <v>49.5</v>
      </c>
      <c r="G25" s="230">
        <v>47.7</v>
      </c>
    </row>
    <row r="26" spans="1:7" s="141" customFormat="1" x14ac:dyDescent="0.2">
      <c r="A26" s="1" t="s">
        <v>64</v>
      </c>
      <c r="B26" s="3" t="s">
        <v>65</v>
      </c>
      <c r="C26" s="4" t="s">
        <v>66</v>
      </c>
      <c r="D26" s="387">
        <f t="shared" si="0"/>
        <v>18</v>
      </c>
      <c r="E26" s="230">
        <v>23.4</v>
      </c>
      <c r="F26" s="230">
        <v>19.7</v>
      </c>
      <c r="G26" s="230">
        <v>18</v>
      </c>
    </row>
    <row r="27" spans="1:7" s="141" customFormat="1" x14ac:dyDescent="0.2">
      <c r="A27" s="1" t="s">
        <v>67</v>
      </c>
      <c r="B27" s="3" t="s">
        <v>68</v>
      </c>
      <c r="C27" s="4" t="s">
        <v>69</v>
      </c>
      <c r="D27" s="387">
        <f t="shared" si="0"/>
        <v>34</v>
      </c>
      <c r="E27" s="230">
        <v>51.7</v>
      </c>
      <c r="F27" s="230">
        <v>39.700000000000003</v>
      </c>
      <c r="G27" s="230">
        <v>33.5</v>
      </c>
    </row>
    <row r="28" spans="1:7" s="141" customFormat="1" x14ac:dyDescent="0.2">
      <c r="A28" s="1" t="s">
        <v>70</v>
      </c>
      <c r="B28" s="3" t="s">
        <v>71</v>
      </c>
      <c r="C28" s="4" t="s">
        <v>72</v>
      </c>
      <c r="D28" s="387">
        <f t="shared" si="0"/>
        <v>25</v>
      </c>
      <c r="E28" s="230">
        <v>33.4</v>
      </c>
      <c r="F28" s="230">
        <v>31</v>
      </c>
      <c r="G28" s="230">
        <v>25.2</v>
      </c>
    </row>
    <row r="29" spans="1:7" s="141" customFormat="1" x14ac:dyDescent="0.2">
      <c r="A29" s="1" t="s">
        <v>73</v>
      </c>
      <c r="B29" s="3" t="s">
        <v>74</v>
      </c>
      <c r="C29" s="4" t="s">
        <v>75</v>
      </c>
      <c r="D29" s="387">
        <f t="shared" si="0"/>
        <v>21</v>
      </c>
      <c r="E29" s="230">
        <v>27.4</v>
      </c>
      <c r="F29" s="230">
        <v>24</v>
      </c>
      <c r="G29" s="230">
        <v>20.9</v>
      </c>
    </row>
    <row r="30" spans="1:7" s="141" customFormat="1" x14ac:dyDescent="0.2">
      <c r="A30" s="1" t="s">
        <v>76</v>
      </c>
      <c r="B30" s="3" t="s">
        <v>77</v>
      </c>
      <c r="C30" s="4" t="s">
        <v>78</v>
      </c>
      <c r="D30" s="387">
        <f t="shared" si="0"/>
        <v>42</v>
      </c>
      <c r="E30" s="230">
        <v>47.2</v>
      </c>
      <c r="F30" s="230">
        <v>44.6</v>
      </c>
      <c r="G30" s="230">
        <v>42.4</v>
      </c>
    </row>
    <row r="31" spans="1:7" s="141" customFormat="1" x14ac:dyDescent="0.2">
      <c r="A31" s="1" t="s">
        <v>79</v>
      </c>
      <c r="B31" s="3" t="s">
        <v>80</v>
      </c>
      <c r="C31" s="4" t="s">
        <v>81</v>
      </c>
      <c r="D31" s="387">
        <f t="shared" si="0"/>
        <v>47</v>
      </c>
      <c r="E31" s="230">
        <v>56.7</v>
      </c>
      <c r="F31" s="230">
        <v>52.2</v>
      </c>
      <c r="G31" s="230">
        <v>46.6</v>
      </c>
    </row>
    <row r="32" spans="1:7" s="141" customFormat="1" x14ac:dyDescent="0.2">
      <c r="A32" s="1" t="s">
        <v>82</v>
      </c>
      <c r="B32" s="3" t="s">
        <v>83</v>
      </c>
      <c r="C32" s="4" t="s">
        <v>84</v>
      </c>
      <c r="D32" s="387">
        <f t="shared" si="0"/>
        <v>32</v>
      </c>
      <c r="E32" s="230">
        <v>39.700000000000003</v>
      </c>
      <c r="F32" s="230">
        <v>36.4</v>
      </c>
      <c r="G32" s="230">
        <v>31.6</v>
      </c>
    </row>
    <row r="33" spans="1:7" s="141" customFormat="1" x14ac:dyDescent="0.2">
      <c r="A33" s="1" t="s">
        <v>85</v>
      </c>
      <c r="B33" s="3" t="s">
        <v>86</v>
      </c>
      <c r="C33" s="4" t="s">
        <v>87</v>
      </c>
      <c r="D33" s="387">
        <f t="shared" si="0"/>
        <v>29</v>
      </c>
      <c r="E33" s="230">
        <v>35.700000000000003</v>
      </c>
      <c r="F33" s="230">
        <v>33.700000000000003</v>
      </c>
      <c r="G33" s="230">
        <v>29.2</v>
      </c>
    </row>
    <row r="34" spans="1:7" s="141" customFormat="1" x14ac:dyDescent="0.2">
      <c r="A34" s="1" t="s">
        <v>88</v>
      </c>
      <c r="B34" s="3" t="s">
        <v>89</v>
      </c>
      <c r="C34" s="4" t="s">
        <v>90</v>
      </c>
      <c r="D34" s="387">
        <f t="shared" si="0"/>
        <v>29</v>
      </c>
      <c r="E34" s="230">
        <v>31.8</v>
      </c>
      <c r="F34" s="230">
        <v>30.9</v>
      </c>
      <c r="G34" s="230">
        <v>28.9</v>
      </c>
    </row>
    <row r="35" spans="1:7" s="141" customFormat="1" x14ac:dyDescent="0.2">
      <c r="A35" s="1" t="s">
        <v>91</v>
      </c>
      <c r="B35" s="3" t="s">
        <v>92</v>
      </c>
      <c r="C35" s="4" t="s">
        <v>93</v>
      </c>
      <c r="D35" s="387">
        <f t="shared" si="0"/>
        <v>39</v>
      </c>
      <c r="E35" s="230">
        <v>48.9</v>
      </c>
      <c r="F35" s="230">
        <v>44.5</v>
      </c>
      <c r="G35" s="230">
        <v>39.4</v>
      </c>
    </row>
    <row r="36" spans="1:7" s="141" customFormat="1" x14ac:dyDescent="0.2">
      <c r="A36" s="1" t="s">
        <v>94</v>
      </c>
      <c r="B36" s="3" t="s">
        <v>95</v>
      </c>
      <c r="C36" s="4" t="s">
        <v>96</v>
      </c>
      <c r="D36" s="387">
        <f t="shared" si="0"/>
        <v>30</v>
      </c>
      <c r="E36" s="230">
        <v>34</v>
      </c>
      <c r="F36" s="230">
        <v>29.8</v>
      </c>
      <c r="G36" s="230">
        <v>30</v>
      </c>
    </row>
    <row r="37" spans="1:7" s="141" customFormat="1" x14ac:dyDescent="0.2">
      <c r="A37" s="1" t="s">
        <v>97</v>
      </c>
      <c r="B37" s="3" t="s">
        <v>98</v>
      </c>
      <c r="C37" s="4" t="s">
        <v>99</v>
      </c>
      <c r="D37" s="387">
        <f t="shared" si="0"/>
        <v>34</v>
      </c>
      <c r="E37" s="230">
        <v>39.799999999999997</v>
      </c>
      <c r="F37" s="230">
        <v>37.5</v>
      </c>
      <c r="G37" s="230">
        <v>33.799999999999997</v>
      </c>
    </row>
    <row r="38" spans="1:7" s="141" customFormat="1" x14ac:dyDescent="0.2">
      <c r="A38" s="1" t="s">
        <v>100</v>
      </c>
      <c r="B38" s="3" t="s">
        <v>101</v>
      </c>
      <c r="C38" s="4" t="s">
        <v>102</v>
      </c>
      <c r="D38" s="387">
        <f t="shared" si="0"/>
        <v>32</v>
      </c>
      <c r="E38" s="230">
        <v>36.299999999999997</v>
      </c>
      <c r="F38" s="230">
        <v>34.1</v>
      </c>
      <c r="G38" s="230">
        <v>32.299999999999997</v>
      </c>
    </row>
    <row r="39" spans="1:7" s="141" customFormat="1" x14ac:dyDescent="0.2">
      <c r="A39" s="1" t="s">
        <v>103</v>
      </c>
      <c r="B39" s="3" t="s">
        <v>104</v>
      </c>
      <c r="C39" s="4" t="s">
        <v>105</v>
      </c>
      <c r="D39" s="387">
        <f t="shared" si="0"/>
        <v>39</v>
      </c>
      <c r="E39" s="230">
        <v>41.4</v>
      </c>
      <c r="F39" s="230">
        <v>41</v>
      </c>
      <c r="G39" s="230">
        <v>38.9</v>
      </c>
    </row>
    <row r="40" spans="1:7" s="141" customFormat="1" x14ac:dyDescent="0.2">
      <c r="A40" s="1" t="s">
        <v>106</v>
      </c>
      <c r="B40" s="3" t="s">
        <v>107</v>
      </c>
      <c r="C40" s="4" t="s">
        <v>108</v>
      </c>
      <c r="D40" s="387">
        <f t="shared" si="0"/>
        <v>18</v>
      </c>
      <c r="E40" s="230">
        <v>22.3</v>
      </c>
      <c r="F40" s="230">
        <v>19.3</v>
      </c>
      <c r="G40" s="230">
        <v>18.399999999999999</v>
      </c>
    </row>
    <row r="41" spans="1:7" s="141" customFormat="1" x14ac:dyDescent="0.2">
      <c r="A41" s="1" t="s">
        <v>109</v>
      </c>
      <c r="B41" s="3" t="s">
        <v>110</v>
      </c>
      <c r="C41" s="4" t="s">
        <v>111</v>
      </c>
      <c r="D41" s="387">
        <f t="shared" si="0"/>
        <v>23</v>
      </c>
      <c r="E41" s="230">
        <v>24.9</v>
      </c>
      <c r="F41" s="230">
        <v>24.5</v>
      </c>
      <c r="G41" s="230">
        <v>23</v>
      </c>
    </row>
    <row r="42" spans="1:7" s="141" customFormat="1" x14ac:dyDescent="0.2">
      <c r="A42" s="1" t="s">
        <v>112</v>
      </c>
      <c r="B42" s="3" t="s">
        <v>113</v>
      </c>
      <c r="C42" s="4" t="s">
        <v>114</v>
      </c>
      <c r="D42" s="387">
        <f t="shared" si="0"/>
        <v>37</v>
      </c>
      <c r="E42" s="230">
        <v>43.4</v>
      </c>
      <c r="F42" s="230">
        <v>39.700000000000003</v>
      </c>
      <c r="G42" s="230">
        <v>36.9</v>
      </c>
    </row>
    <row r="43" spans="1:7" s="141" customFormat="1" x14ac:dyDescent="0.2">
      <c r="A43" s="1" t="s">
        <v>115</v>
      </c>
      <c r="B43" s="3" t="s">
        <v>116</v>
      </c>
      <c r="C43" s="4" t="s">
        <v>117</v>
      </c>
      <c r="D43" s="387">
        <f t="shared" si="0"/>
        <v>25</v>
      </c>
      <c r="E43" s="230">
        <v>29.6</v>
      </c>
      <c r="F43" s="230">
        <v>28.5</v>
      </c>
      <c r="G43" s="230">
        <v>25.3</v>
      </c>
    </row>
    <row r="44" spans="1:7" s="141" customFormat="1" x14ac:dyDescent="0.2">
      <c r="A44" s="1" t="s">
        <v>118</v>
      </c>
      <c r="B44" s="3" t="s">
        <v>119</v>
      </c>
      <c r="C44" s="4" t="s">
        <v>120</v>
      </c>
      <c r="D44" s="387">
        <f t="shared" si="0"/>
        <v>15</v>
      </c>
      <c r="E44" s="230">
        <v>15.4</v>
      </c>
      <c r="F44" s="230">
        <v>13.7</v>
      </c>
      <c r="G44" s="230">
        <v>14.5</v>
      </c>
    </row>
    <row r="45" spans="1:7" s="141" customFormat="1" x14ac:dyDescent="0.2">
      <c r="A45" s="1" t="s">
        <v>121</v>
      </c>
      <c r="B45" s="3" t="s">
        <v>122</v>
      </c>
      <c r="C45" s="4" t="s">
        <v>123</v>
      </c>
      <c r="D45" s="387">
        <f t="shared" si="0"/>
        <v>14</v>
      </c>
      <c r="E45" s="230">
        <v>17.100000000000001</v>
      </c>
      <c r="F45" s="230">
        <v>14.6</v>
      </c>
      <c r="G45" s="230">
        <v>13.8</v>
      </c>
    </row>
    <row r="46" spans="1:7" s="141" customFormat="1" x14ac:dyDescent="0.2">
      <c r="A46" s="1" t="s">
        <v>124</v>
      </c>
      <c r="B46" s="3" t="s">
        <v>125</v>
      </c>
      <c r="C46" s="4" t="s">
        <v>126</v>
      </c>
      <c r="D46" s="387">
        <f t="shared" si="0"/>
        <v>25</v>
      </c>
      <c r="E46" s="230">
        <v>35.9</v>
      </c>
      <c r="F46" s="230">
        <v>29.7</v>
      </c>
      <c r="G46" s="230">
        <v>25.2</v>
      </c>
    </row>
    <row r="47" spans="1:7" s="141" customFormat="1" x14ac:dyDescent="0.2">
      <c r="A47" s="1" t="s">
        <v>127</v>
      </c>
      <c r="B47" s="3" t="s">
        <v>128</v>
      </c>
      <c r="C47" s="4" t="s">
        <v>129</v>
      </c>
      <c r="D47" s="387">
        <f t="shared" si="0"/>
        <v>32</v>
      </c>
      <c r="E47" s="230">
        <v>34.6</v>
      </c>
      <c r="F47" s="230">
        <v>33.200000000000003</v>
      </c>
      <c r="G47" s="230">
        <v>31.5</v>
      </c>
    </row>
    <row r="48" spans="1:7" s="141" customFormat="1" x14ac:dyDescent="0.2">
      <c r="A48" s="1" t="s">
        <v>130</v>
      </c>
      <c r="B48" s="3" t="s">
        <v>131</v>
      </c>
      <c r="C48" s="4" t="s">
        <v>132</v>
      </c>
      <c r="D48" s="387">
        <f t="shared" si="0"/>
        <v>38</v>
      </c>
      <c r="E48" s="230">
        <v>44.3</v>
      </c>
      <c r="F48" s="230">
        <v>40.1</v>
      </c>
      <c r="G48" s="230">
        <v>37.5</v>
      </c>
    </row>
    <row r="49" spans="1:7" s="141" customFormat="1" x14ac:dyDescent="0.2">
      <c r="A49" s="1" t="s">
        <v>133</v>
      </c>
      <c r="B49" s="3" t="s">
        <v>134</v>
      </c>
      <c r="C49" s="4" t="s">
        <v>135</v>
      </c>
      <c r="D49" s="387">
        <f t="shared" si="0"/>
        <v>44</v>
      </c>
      <c r="E49" s="230">
        <v>54.7</v>
      </c>
      <c r="F49" s="230">
        <v>51.1</v>
      </c>
      <c r="G49" s="230">
        <v>44.3</v>
      </c>
    </row>
    <row r="50" spans="1:7" s="141" customFormat="1" x14ac:dyDescent="0.2">
      <c r="A50" s="1" t="s">
        <v>136</v>
      </c>
      <c r="B50" s="3" t="s">
        <v>137</v>
      </c>
      <c r="C50" s="4" t="s">
        <v>138</v>
      </c>
      <c r="D50" s="387">
        <f t="shared" si="0"/>
        <v>32</v>
      </c>
      <c r="E50" s="230">
        <v>33.799999999999997</v>
      </c>
      <c r="F50" s="230">
        <v>31.1</v>
      </c>
      <c r="G50" s="230">
        <v>32.299999999999997</v>
      </c>
    </row>
    <row r="51" spans="1:7" s="141" customFormat="1" x14ac:dyDescent="0.2">
      <c r="A51" s="1" t="s">
        <v>139</v>
      </c>
      <c r="B51" s="3" t="s">
        <v>140</v>
      </c>
      <c r="C51" s="4" t="s">
        <v>141</v>
      </c>
      <c r="D51" s="387">
        <f t="shared" si="0"/>
        <v>38</v>
      </c>
      <c r="E51" s="230">
        <v>44.9</v>
      </c>
      <c r="F51" s="230">
        <v>41.4</v>
      </c>
      <c r="G51" s="230">
        <v>38.1</v>
      </c>
    </row>
    <row r="52" spans="1:7" s="141" customFormat="1" x14ac:dyDescent="0.2">
      <c r="A52" s="1" t="s">
        <v>142</v>
      </c>
      <c r="B52" s="3" t="s">
        <v>143</v>
      </c>
      <c r="C52" s="4" t="s">
        <v>144</v>
      </c>
      <c r="D52" s="387">
        <f t="shared" si="0"/>
        <v>31</v>
      </c>
      <c r="E52" s="230">
        <v>33.1</v>
      </c>
      <c r="F52" s="230">
        <v>32.9</v>
      </c>
      <c r="G52" s="230">
        <v>31.2</v>
      </c>
    </row>
    <row r="53" spans="1:7" s="141" customFormat="1" x14ac:dyDescent="0.2">
      <c r="A53" s="1" t="s">
        <v>145</v>
      </c>
      <c r="B53" s="3" t="s">
        <v>146</v>
      </c>
      <c r="C53" s="4" t="s">
        <v>147</v>
      </c>
      <c r="D53" s="387">
        <f t="shared" si="0"/>
        <v>26</v>
      </c>
      <c r="E53" s="230">
        <v>31.3</v>
      </c>
      <c r="F53" s="230">
        <v>27.8</v>
      </c>
      <c r="G53" s="230">
        <v>26.3</v>
      </c>
    </row>
    <row r="54" spans="1:7" s="141" customFormat="1" x14ac:dyDescent="0.2">
      <c r="A54" s="1" t="s">
        <v>148</v>
      </c>
      <c r="B54" s="3" t="s">
        <v>149</v>
      </c>
      <c r="C54" s="4" t="s">
        <v>150</v>
      </c>
      <c r="D54" s="387">
        <f t="shared" si="0"/>
        <v>30</v>
      </c>
      <c r="E54" s="230">
        <v>35.299999999999997</v>
      </c>
      <c r="F54" s="230">
        <v>32.1</v>
      </c>
      <c r="G54" s="230">
        <v>30.3</v>
      </c>
    </row>
    <row r="55" spans="1:7" s="141" customFormat="1" x14ac:dyDescent="0.2">
      <c r="A55" s="1" t="s">
        <v>151</v>
      </c>
      <c r="B55" s="3" t="s">
        <v>152</v>
      </c>
      <c r="C55" s="4" t="s">
        <v>153</v>
      </c>
      <c r="D55" s="387">
        <f t="shared" si="0"/>
        <v>24</v>
      </c>
      <c r="E55" s="230">
        <v>26.7</v>
      </c>
      <c r="F55" s="230">
        <v>24.6</v>
      </c>
      <c r="G55" s="230">
        <v>23.5</v>
      </c>
    </row>
    <row r="56" spans="1:7" s="141" customFormat="1" x14ac:dyDescent="0.2">
      <c r="A56" s="1" t="s">
        <v>154</v>
      </c>
      <c r="B56" s="3" t="s">
        <v>155</v>
      </c>
      <c r="C56" s="4" t="s">
        <v>156</v>
      </c>
      <c r="D56" s="387" t="str">
        <f t="shared" si="0"/>
        <v>-</v>
      </c>
      <c r="E56" s="230" t="s">
        <v>453</v>
      </c>
      <c r="F56" s="230" t="s">
        <v>453</v>
      </c>
      <c r="G56" s="230" t="s">
        <v>453</v>
      </c>
    </row>
    <row r="57" spans="1:7" s="141" customFormat="1" x14ac:dyDescent="0.2">
      <c r="A57" s="1" t="s">
        <v>450</v>
      </c>
      <c r="B57" s="3" t="s">
        <v>451</v>
      </c>
      <c r="C57" s="4" t="s">
        <v>452</v>
      </c>
      <c r="D57" s="387" t="str">
        <f t="shared" si="0"/>
        <v>-</v>
      </c>
      <c r="E57" s="230" t="s">
        <v>453</v>
      </c>
      <c r="F57" s="230" t="s">
        <v>453</v>
      </c>
      <c r="G57" s="230" t="s">
        <v>453</v>
      </c>
    </row>
    <row r="58" spans="1:7" s="141" customFormat="1" x14ac:dyDescent="0.2">
      <c r="A58" s="1" t="s">
        <v>157</v>
      </c>
      <c r="B58" s="3" t="s">
        <v>158</v>
      </c>
      <c r="C58" s="4" t="s">
        <v>159</v>
      </c>
      <c r="D58" s="387">
        <f t="shared" si="0"/>
        <v>24</v>
      </c>
      <c r="E58" s="230">
        <v>29.2</v>
      </c>
      <c r="F58" s="230">
        <v>26.7</v>
      </c>
      <c r="G58" s="230">
        <v>23.8</v>
      </c>
    </row>
    <row r="59" spans="1:7" s="141" customFormat="1" x14ac:dyDescent="0.2">
      <c r="A59" s="1" t="s">
        <v>160</v>
      </c>
      <c r="B59" s="3" t="s">
        <v>161</v>
      </c>
      <c r="C59" s="4" t="s">
        <v>162</v>
      </c>
      <c r="D59" s="387">
        <f t="shared" si="0"/>
        <v>32</v>
      </c>
      <c r="E59" s="230">
        <v>39.9</v>
      </c>
      <c r="F59" s="230">
        <v>34.799999999999997</v>
      </c>
      <c r="G59" s="230">
        <v>31.7</v>
      </c>
    </row>
    <row r="60" spans="1:7" s="141" customFormat="1" x14ac:dyDescent="0.2">
      <c r="A60" s="1" t="s">
        <v>163</v>
      </c>
      <c r="B60" s="3" t="s">
        <v>164</v>
      </c>
      <c r="C60" s="4" t="s">
        <v>165</v>
      </c>
      <c r="D60" s="387">
        <f t="shared" si="0"/>
        <v>30</v>
      </c>
      <c r="E60" s="230">
        <v>33.1</v>
      </c>
      <c r="F60" s="230">
        <v>31.7</v>
      </c>
      <c r="G60" s="230">
        <v>29.8</v>
      </c>
    </row>
    <row r="61" spans="1:7" s="141" customFormat="1" x14ac:dyDescent="0.2">
      <c r="A61" s="1" t="s">
        <v>166</v>
      </c>
      <c r="B61" s="3" t="s">
        <v>167</v>
      </c>
      <c r="C61" s="4" t="s">
        <v>168</v>
      </c>
      <c r="D61" s="387">
        <f t="shared" si="0"/>
        <v>36</v>
      </c>
      <c r="E61" s="230">
        <v>44.2</v>
      </c>
      <c r="F61" s="230">
        <v>40.9</v>
      </c>
      <c r="G61" s="230">
        <v>35.6</v>
      </c>
    </row>
    <row r="62" spans="1:7" s="141" customFormat="1" x14ac:dyDescent="0.2">
      <c r="A62" s="1" t="s">
        <v>169</v>
      </c>
      <c r="B62" s="3" t="s">
        <v>170</v>
      </c>
      <c r="C62" s="4" t="s">
        <v>171</v>
      </c>
      <c r="D62" s="387">
        <f t="shared" si="0"/>
        <v>36</v>
      </c>
      <c r="E62" s="230">
        <v>41.5</v>
      </c>
      <c r="F62" s="230">
        <v>37.1</v>
      </c>
      <c r="G62" s="230">
        <v>35.5</v>
      </c>
    </row>
    <row r="63" spans="1:7" s="141" customFormat="1" x14ac:dyDescent="0.2">
      <c r="A63" s="1" t="s">
        <v>172</v>
      </c>
      <c r="B63" s="3" t="s">
        <v>173</v>
      </c>
      <c r="C63" s="4" t="s">
        <v>174</v>
      </c>
      <c r="D63" s="387">
        <f t="shared" si="0"/>
        <v>49</v>
      </c>
      <c r="E63" s="230">
        <v>57.3</v>
      </c>
      <c r="F63" s="230">
        <v>54.1</v>
      </c>
      <c r="G63" s="230">
        <v>49.3</v>
      </c>
    </row>
    <row r="64" spans="1:7" s="141" customFormat="1" x14ac:dyDescent="0.2">
      <c r="A64" s="1" t="s">
        <v>175</v>
      </c>
      <c r="B64" s="3" t="s">
        <v>176</v>
      </c>
      <c r="C64" s="4" t="s">
        <v>177</v>
      </c>
      <c r="D64" s="387">
        <f t="shared" si="0"/>
        <v>37</v>
      </c>
      <c r="E64" s="230">
        <v>40.299999999999997</v>
      </c>
      <c r="F64" s="230">
        <v>39.200000000000003</v>
      </c>
      <c r="G64" s="230">
        <v>36.5</v>
      </c>
    </row>
    <row r="65" spans="1:7" s="141" customFormat="1" x14ac:dyDescent="0.2">
      <c r="A65" s="1" t="s">
        <v>178</v>
      </c>
      <c r="B65" s="3" t="s">
        <v>179</v>
      </c>
      <c r="C65" s="4" t="s">
        <v>180</v>
      </c>
      <c r="D65" s="387">
        <f t="shared" si="0"/>
        <v>34</v>
      </c>
      <c r="E65" s="230">
        <v>44.5</v>
      </c>
      <c r="F65" s="230">
        <v>37.4</v>
      </c>
      <c r="G65" s="230">
        <v>34</v>
      </c>
    </row>
    <row r="66" spans="1:7" s="141" customFormat="1" x14ac:dyDescent="0.2">
      <c r="A66" s="1" t="s">
        <v>181</v>
      </c>
      <c r="B66" s="3" t="s">
        <v>182</v>
      </c>
      <c r="C66" s="4" t="s">
        <v>183</v>
      </c>
      <c r="D66" s="387">
        <f t="shared" si="0"/>
        <v>45</v>
      </c>
      <c r="E66" s="230">
        <v>55.2</v>
      </c>
      <c r="F66" s="230">
        <v>49.5</v>
      </c>
      <c r="G66" s="230">
        <v>44.6</v>
      </c>
    </row>
    <row r="67" spans="1:7" s="141" customFormat="1" x14ac:dyDescent="0.2">
      <c r="A67" s="1" t="s">
        <v>184</v>
      </c>
      <c r="B67" s="3" t="s">
        <v>185</v>
      </c>
      <c r="C67" s="4" t="s">
        <v>186</v>
      </c>
      <c r="D67" s="387">
        <f t="shared" si="0"/>
        <v>29</v>
      </c>
      <c r="E67" s="230">
        <v>35.1</v>
      </c>
      <c r="F67" s="230">
        <v>32.700000000000003</v>
      </c>
      <c r="G67" s="230">
        <v>29.3</v>
      </c>
    </row>
    <row r="68" spans="1:7" s="141" customFormat="1" x14ac:dyDescent="0.2">
      <c r="A68" s="1" t="s">
        <v>187</v>
      </c>
      <c r="B68" s="3" t="s">
        <v>188</v>
      </c>
      <c r="C68" s="4" t="s">
        <v>189</v>
      </c>
      <c r="D68" s="387">
        <f t="shared" si="0"/>
        <v>42</v>
      </c>
      <c r="E68" s="230">
        <v>54.9</v>
      </c>
      <c r="F68" s="230">
        <v>50.1</v>
      </c>
      <c r="G68" s="230">
        <v>41.5</v>
      </c>
    </row>
    <row r="69" spans="1:7" s="141" customFormat="1" x14ac:dyDescent="0.2">
      <c r="A69" s="1" t="s">
        <v>190</v>
      </c>
      <c r="B69" s="3" t="s">
        <v>191</v>
      </c>
      <c r="C69" s="4" t="s">
        <v>192</v>
      </c>
      <c r="D69" s="387">
        <f t="shared" si="0"/>
        <v>24</v>
      </c>
      <c r="E69" s="230">
        <v>29.2</v>
      </c>
      <c r="F69" s="230">
        <v>26.3</v>
      </c>
      <c r="G69" s="230">
        <v>23.7</v>
      </c>
    </row>
    <row r="70" spans="1:7" s="141" customFormat="1" x14ac:dyDescent="0.2">
      <c r="A70" s="1" t="s">
        <v>193</v>
      </c>
      <c r="B70" s="3" t="s">
        <v>194</v>
      </c>
      <c r="C70" s="4" t="s">
        <v>195</v>
      </c>
      <c r="D70" s="387">
        <f t="shared" ref="D70:D133" si="1">G70</f>
        <v>38</v>
      </c>
      <c r="E70" s="230">
        <v>48.5</v>
      </c>
      <c r="F70" s="230">
        <v>43.9</v>
      </c>
      <c r="G70" s="230">
        <v>37.9</v>
      </c>
    </row>
    <row r="71" spans="1:7" s="141" customFormat="1" x14ac:dyDescent="0.2">
      <c r="A71" s="1" t="s">
        <v>196</v>
      </c>
      <c r="B71" s="3" t="s">
        <v>197</v>
      </c>
      <c r="C71" s="4" t="s">
        <v>198</v>
      </c>
      <c r="D71" s="387">
        <f t="shared" si="1"/>
        <v>39</v>
      </c>
      <c r="E71" s="230">
        <v>42.1</v>
      </c>
      <c r="F71" s="230">
        <v>39.6</v>
      </c>
      <c r="G71" s="230">
        <v>38.6</v>
      </c>
    </row>
    <row r="72" spans="1:7" s="141" customFormat="1" x14ac:dyDescent="0.2">
      <c r="A72" s="1" t="s">
        <v>199</v>
      </c>
      <c r="B72" s="3" t="s">
        <v>200</v>
      </c>
      <c r="C72" s="4" t="s">
        <v>201</v>
      </c>
      <c r="D72" s="387">
        <f t="shared" si="1"/>
        <v>38</v>
      </c>
      <c r="E72" s="230">
        <v>42.7</v>
      </c>
      <c r="F72" s="230">
        <v>40.4</v>
      </c>
      <c r="G72" s="230">
        <v>37.9</v>
      </c>
    </row>
    <row r="73" spans="1:7" s="141" customFormat="1" x14ac:dyDescent="0.2">
      <c r="A73" s="1" t="s">
        <v>202</v>
      </c>
      <c r="B73" s="3" t="s">
        <v>203</v>
      </c>
      <c r="C73" s="4" t="s">
        <v>204</v>
      </c>
      <c r="D73" s="387">
        <f t="shared" si="1"/>
        <v>46</v>
      </c>
      <c r="E73" s="230">
        <v>53.7</v>
      </c>
      <c r="F73" s="230">
        <v>48.9</v>
      </c>
      <c r="G73" s="230">
        <v>45.9</v>
      </c>
    </row>
    <row r="74" spans="1:7" s="141" customFormat="1" x14ac:dyDescent="0.2">
      <c r="A74" s="1" t="s">
        <v>205</v>
      </c>
      <c r="B74" s="3" t="s">
        <v>206</v>
      </c>
      <c r="C74" s="4" t="s">
        <v>207</v>
      </c>
      <c r="D74" s="387">
        <f t="shared" si="1"/>
        <v>30</v>
      </c>
      <c r="E74" s="230">
        <v>31.1</v>
      </c>
      <c r="F74" s="230">
        <v>30.5</v>
      </c>
      <c r="G74" s="230">
        <v>29.5</v>
      </c>
    </row>
    <row r="75" spans="1:7" s="141" customFormat="1" x14ac:dyDescent="0.2">
      <c r="A75" s="1" t="s">
        <v>208</v>
      </c>
      <c r="B75" s="3" t="s">
        <v>209</v>
      </c>
      <c r="C75" s="4" t="s">
        <v>210</v>
      </c>
      <c r="D75" s="387">
        <f t="shared" si="1"/>
        <v>38</v>
      </c>
      <c r="E75" s="230">
        <v>42.2</v>
      </c>
      <c r="F75" s="230">
        <v>40.9</v>
      </c>
      <c r="G75" s="230">
        <v>37.9</v>
      </c>
    </row>
    <row r="76" spans="1:7" s="141" customFormat="1" x14ac:dyDescent="0.2">
      <c r="A76" s="1" t="s">
        <v>211</v>
      </c>
      <c r="B76" s="3" t="s">
        <v>212</v>
      </c>
      <c r="C76" s="4" t="s">
        <v>213</v>
      </c>
      <c r="D76" s="387">
        <f t="shared" si="1"/>
        <v>47</v>
      </c>
      <c r="E76" s="230">
        <v>53.1</v>
      </c>
      <c r="F76" s="230">
        <v>50.5</v>
      </c>
      <c r="G76" s="230">
        <v>46.6</v>
      </c>
    </row>
    <row r="77" spans="1:7" s="141" customFormat="1" x14ac:dyDescent="0.2">
      <c r="A77" s="1" t="s">
        <v>214</v>
      </c>
      <c r="B77" s="3" t="s">
        <v>215</v>
      </c>
      <c r="C77" s="4" t="s">
        <v>216</v>
      </c>
      <c r="D77" s="387">
        <f t="shared" si="1"/>
        <v>42</v>
      </c>
      <c r="E77" s="230">
        <v>55.5</v>
      </c>
      <c r="F77" s="230">
        <v>45.8</v>
      </c>
      <c r="G77" s="230">
        <v>42.3</v>
      </c>
    </row>
    <row r="78" spans="1:7" s="141" customFormat="1" x14ac:dyDescent="0.2">
      <c r="A78" s="1" t="s">
        <v>217</v>
      </c>
      <c r="B78" s="3" t="s">
        <v>218</v>
      </c>
      <c r="C78" s="4" t="s">
        <v>219</v>
      </c>
      <c r="D78" s="387">
        <f t="shared" si="1"/>
        <v>38</v>
      </c>
      <c r="E78" s="230">
        <v>48.2</v>
      </c>
      <c r="F78" s="230">
        <v>43.6</v>
      </c>
      <c r="G78" s="230">
        <v>38.4</v>
      </c>
    </row>
    <row r="79" spans="1:7" s="141" customFormat="1" x14ac:dyDescent="0.2">
      <c r="A79" s="1" t="s">
        <v>220</v>
      </c>
      <c r="B79" s="3" t="s">
        <v>221</v>
      </c>
      <c r="C79" s="4" t="s">
        <v>222</v>
      </c>
      <c r="D79" s="387">
        <f t="shared" si="1"/>
        <v>35</v>
      </c>
      <c r="E79" s="230">
        <v>40.200000000000003</v>
      </c>
      <c r="F79" s="230">
        <v>37.700000000000003</v>
      </c>
      <c r="G79" s="230">
        <v>34.799999999999997</v>
      </c>
    </row>
    <row r="80" spans="1:7" s="141" customFormat="1" x14ac:dyDescent="0.2">
      <c r="A80" s="1" t="s">
        <v>223</v>
      </c>
      <c r="B80" s="3" t="s">
        <v>224</v>
      </c>
      <c r="C80" s="4" t="s">
        <v>225</v>
      </c>
      <c r="D80" s="387">
        <f t="shared" si="1"/>
        <v>36</v>
      </c>
      <c r="E80" s="230">
        <v>44.6</v>
      </c>
      <c r="F80" s="230">
        <v>38.799999999999997</v>
      </c>
      <c r="G80" s="230">
        <v>35.5</v>
      </c>
    </row>
    <row r="81" spans="1:7" s="141" customFormat="1" x14ac:dyDescent="0.2">
      <c r="A81" s="1" t="s">
        <v>226</v>
      </c>
      <c r="B81" s="3" t="s">
        <v>227</v>
      </c>
      <c r="C81" s="4" t="s">
        <v>228</v>
      </c>
      <c r="D81" s="387">
        <f t="shared" si="1"/>
        <v>40</v>
      </c>
      <c r="E81" s="230">
        <v>47</v>
      </c>
      <c r="F81" s="230">
        <v>44.7</v>
      </c>
      <c r="G81" s="230">
        <v>40.200000000000003</v>
      </c>
    </row>
    <row r="82" spans="1:7" s="141" customFormat="1" x14ac:dyDescent="0.2">
      <c r="A82" s="1" t="s">
        <v>229</v>
      </c>
      <c r="B82" s="3" t="s">
        <v>230</v>
      </c>
      <c r="C82" s="4" t="s">
        <v>231</v>
      </c>
      <c r="D82" s="387">
        <f t="shared" si="1"/>
        <v>34</v>
      </c>
      <c r="E82" s="230">
        <v>41.6</v>
      </c>
      <c r="F82" s="230">
        <v>36.4</v>
      </c>
      <c r="G82" s="230">
        <v>33.700000000000003</v>
      </c>
    </row>
    <row r="83" spans="1:7" s="141" customFormat="1" x14ac:dyDescent="0.2">
      <c r="A83" s="1" t="s">
        <v>232</v>
      </c>
      <c r="B83" s="3" t="s">
        <v>233</v>
      </c>
      <c r="C83" s="4" t="s">
        <v>234</v>
      </c>
      <c r="D83" s="387">
        <f t="shared" si="1"/>
        <v>37</v>
      </c>
      <c r="E83" s="230">
        <v>48.6</v>
      </c>
      <c r="F83" s="230">
        <v>46</v>
      </c>
      <c r="G83" s="230">
        <v>37.4</v>
      </c>
    </row>
    <row r="84" spans="1:7" s="141" customFormat="1" x14ac:dyDescent="0.2">
      <c r="A84" s="1" t="s">
        <v>235</v>
      </c>
      <c r="B84" s="3" t="s">
        <v>236</v>
      </c>
      <c r="C84" s="4" t="s">
        <v>237</v>
      </c>
      <c r="D84" s="387">
        <f t="shared" si="1"/>
        <v>46</v>
      </c>
      <c r="E84" s="230">
        <v>52.6</v>
      </c>
      <c r="F84" s="230">
        <v>49.7</v>
      </c>
      <c r="G84" s="230">
        <v>46.2</v>
      </c>
    </row>
    <row r="85" spans="1:7" s="141" customFormat="1" x14ac:dyDescent="0.2">
      <c r="A85" s="1" t="s">
        <v>238</v>
      </c>
      <c r="B85" s="3" t="s">
        <v>239</v>
      </c>
      <c r="C85" s="4" t="s">
        <v>240</v>
      </c>
      <c r="D85" s="387">
        <f t="shared" si="1"/>
        <v>35</v>
      </c>
      <c r="E85" s="230">
        <v>44.1</v>
      </c>
      <c r="F85" s="230">
        <v>39.700000000000003</v>
      </c>
      <c r="G85" s="230">
        <v>34.6</v>
      </c>
    </row>
    <row r="86" spans="1:7" s="141" customFormat="1" x14ac:dyDescent="0.2">
      <c r="A86" s="1" t="s">
        <v>241</v>
      </c>
      <c r="B86" s="3" t="s">
        <v>242</v>
      </c>
      <c r="C86" s="4" t="s">
        <v>243</v>
      </c>
      <c r="D86" s="387">
        <f t="shared" si="1"/>
        <v>46</v>
      </c>
      <c r="E86" s="230">
        <v>59.4</v>
      </c>
      <c r="F86" s="230">
        <v>53</v>
      </c>
      <c r="G86" s="230">
        <v>45.6</v>
      </c>
    </row>
    <row r="87" spans="1:7" s="141" customFormat="1" x14ac:dyDescent="0.2">
      <c r="A87" s="1" t="s">
        <v>244</v>
      </c>
      <c r="B87" s="3" t="s">
        <v>245</v>
      </c>
      <c r="C87" s="4" t="s">
        <v>246</v>
      </c>
      <c r="D87" s="387">
        <f t="shared" si="1"/>
        <v>36</v>
      </c>
      <c r="E87" s="230">
        <v>40.4</v>
      </c>
      <c r="F87" s="230">
        <v>38.200000000000003</v>
      </c>
      <c r="G87" s="230">
        <v>36.4</v>
      </c>
    </row>
    <row r="88" spans="1:7" s="141" customFormat="1" x14ac:dyDescent="0.2">
      <c r="A88" s="1" t="s">
        <v>247</v>
      </c>
      <c r="B88" s="3" t="s">
        <v>248</v>
      </c>
      <c r="C88" s="4" t="s">
        <v>249</v>
      </c>
      <c r="D88" s="387">
        <f t="shared" si="1"/>
        <v>46</v>
      </c>
      <c r="E88" s="230">
        <v>53</v>
      </c>
      <c r="F88" s="230">
        <v>50</v>
      </c>
      <c r="G88" s="230">
        <v>45.8</v>
      </c>
    </row>
    <row r="89" spans="1:7" s="141" customFormat="1" x14ac:dyDescent="0.2">
      <c r="A89" s="1" t="s">
        <v>250</v>
      </c>
      <c r="B89" s="3" t="s">
        <v>251</v>
      </c>
      <c r="C89" s="4" t="s">
        <v>252</v>
      </c>
      <c r="D89" s="387">
        <f t="shared" si="1"/>
        <v>24</v>
      </c>
      <c r="E89" s="230">
        <v>28.5</v>
      </c>
      <c r="F89" s="230">
        <v>25.6</v>
      </c>
      <c r="G89" s="230">
        <v>24.1</v>
      </c>
    </row>
    <row r="90" spans="1:7" s="141" customFormat="1" x14ac:dyDescent="0.2">
      <c r="A90" s="1" t="s">
        <v>253</v>
      </c>
      <c r="B90" s="3" t="s">
        <v>254</v>
      </c>
      <c r="C90" s="18" t="s">
        <v>255</v>
      </c>
      <c r="D90" s="387">
        <f t="shared" si="1"/>
        <v>48</v>
      </c>
      <c r="E90" s="230">
        <v>52.6</v>
      </c>
      <c r="F90" s="230">
        <v>51.3</v>
      </c>
      <c r="G90" s="230">
        <v>48.2</v>
      </c>
    </row>
    <row r="91" spans="1:7" s="141" customFormat="1" x14ac:dyDescent="0.2">
      <c r="A91" s="1" t="s">
        <v>256</v>
      </c>
      <c r="B91" s="3" t="s">
        <v>257</v>
      </c>
      <c r="C91" s="4" t="s">
        <v>258</v>
      </c>
      <c r="D91" s="387">
        <f t="shared" si="1"/>
        <v>48</v>
      </c>
      <c r="E91" s="230">
        <v>51.2</v>
      </c>
      <c r="F91" s="230">
        <v>49.7</v>
      </c>
      <c r="G91" s="230">
        <v>47.7</v>
      </c>
    </row>
    <row r="92" spans="1:7" s="141" customFormat="1" x14ac:dyDescent="0.2">
      <c r="A92" s="1" t="s">
        <v>259</v>
      </c>
      <c r="B92" s="3" t="s">
        <v>260</v>
      </c>
      <c r="C92" s="4" t="s">
        <v>261</v>
      </c>
      <c r="D92" s="387">
        <f t="shared" si="1"/>
        <v>31</v>
      </c>
      <c r="E92" s="230">
        <v>40.700000000000003</v>
      </c>
      <c r="F92" s="230">
        <v>34.700000000000003</v>
      </c>
      <c r="G92" s="230">
        <v>31.1</v>
      </c>
    </row>
    <row r="93" spans="1:7" s="141" customFormat="1" x14ac:dyDescent="0.2">
      <c r="A93" s="1" t="s">
        <v>262</v>
      </c>
      <c r="B93" s="3" t="s">
        <v>263</v>
      </c>
      <c r="C93" s="4" t="s">
        <v>264</v>
      </c>
      <c r="D93" s="387">
        <f t="shared" si="1"/>
        <v>36</v>
      </c>
      <c r="E93" s="230">
        <v>42.7</v>
      </c>
      <c r="F93" s="230">
        <v>40.1</v>
      </c>
      <c r="G93" s="230">
        <v>36</v>
      </c>
    </row>
    <row r="94" spans="1:7" s="141" customFormat="1" x14ac:dyDescent="0.2">
      <c r="A94" s="1" t="s">
        <v>265</v>
      </c>
      <c r="B94" s="3" t="s">
        <v>266</v>
      </c>
      <c r="C94" s="4" t="s">
        <v>267</v>
      </c>
      <c r="D94" s="387">
        <f t="shared" si="1"/>
        <v>34</v>
      </c>
      <c r="E94" s="230">
        <v>44.5</v>
      </c>
      <c r="F94" s="230">
        <v>39.799999999999997</v>
      </c>
      <c r="G94" s="230">
        <v>34.299999999999997</v>
      </c>
    </row>
    <row r="95" spans="1:7" s="141" customFormat="1" x14ac:dyDescent="0.2">
      <c r="A95" s="1" t="s">
        <v>268</v>
      </c>
      <c r="B95" s="3" t="s">
        <v>269</v>
      </c>
      <c r="C95" s="4" t="s">
        <v>270</v>
      </c>
      <c r="D95" s="387">
        <f t="shared" si="1"/>
        <v>40</v>
      </c>
      <c r="E95" s="230">
        <v>48.8</v>
      </c>
      <c r="F95" s="230">
        <v>43.4</v>
      </c>
      <c r="G95" s="230">
        <v>39.799999999999997</v>
      </c>
    </row>
    <row r="96" spans="1:7" s="141" customFormat="1" x14ac:dyDescent="0.2">
      <c r="A96" s="1" t="s">
        <v>271</v>
      </c>
      <c r="B96" s="3" t="s">
        <v>272</v>
      </c>
      <c r="C96" s="4" t="s">
        <v>273</v>
      </c>
      <c r="D96" s="387">
        <f t="shared" si="1"/>
        <v>37</v>
      </c>
      <c r="E96" s="230">
        <v>46.2</v>
      </c>
      <c r="F96" s="230">
        <v>42.2</v>
      </c>
      <c r="G96" s="230">
        <v>37.1</v>
      </c>
    </row>
    <row r="97" spans="1:7" s="141" customFormat="1" x14ac:dyDescent="0.2">
      <c r="A97" s="1" t="s">
        <v>274</v>
      </c>
      <c r="B97" s="3" t="s">
        <v>275</v>
      </c>
      <c r="C97" s="6" t="s">
        <v>276</v>
      </c>
      <c r="D97" s="387">
        <f t="shared" si="1"/>
        <v>44</v>
      </c>
      <c r="E97" s="230">
        <v>53</v>
      </c>
      <c r="F97" s="230">
        <v>50.2</v>
      </c>
      <c r="G97" s="230">
        <v>44.3</v>
      </c>
    </row>
    <row r="98" spans="1:7" s="141" customFormat="1" x14ac:dyDescent="0.2">
      <c r="A98" s="1" t="s">
        <v>277</v>
      </c>
      <c r="B98" s="3" t="s">
        <v>278</v>
      </c>
      <c r="C98" s="4" t="s">
        <v>279</v>
      </c>
      <c r="D98" s="387">
        <f t="shared" si="1"/>
        <v>17</v>
      </c>
      <c r="E98" s="230">
        <v>22.8</v>
      </c>
      <c r="F98" s="230">
        <v>19.100000000000001</v>
      </c>
      <c r="G98" s="230">
        <v>16.5</v>
      </c>
    </row>
    <row r="99" spans="1:7" s="141" customFormat="1" x14ac:dyDescent="0.2">
      <c r="A99" s="1" t="s">
        <v>280</v>
      </c>
      <c r="B99" s="3" t="s">
        <v>281</v>
      </c>
      <c r="C99" s="4" t="s">
        <v>282</v>
      </c>
      <c r="D99" s="387">
        <f t="shared" si="1"/>
        <v>28</v>
      </c>
      <c r="E99" s="230">
        <v>35.4</v>
      </c>
      <c r="F99" s="230">
        <v>30.6</v>
      </c>
      <c r="G99" s="230">
        <v>27.5</v>
      </c>
    </row>
    <row r="100" spans="1:7" s="141" customFormat="1" x14ac:dyDescent="0.2">
      <c r="A100" s="1" t="s">
        <v>283</v>
      </c>
      <c r="B100" s="3" t="s">
        <v>284</v>
      </c>
      <c r="C100" s="4" t="s">
        <v>285</v>
      </c>
      <c r="D100" s="387">
        <f t="shared" si="1"/>
        <v>23</v>
      </c>
      <c r="E100" s="230">
        <v>30.2</v>
      </c>
      <c r="F100" s="230">
        <v>26.5</v>
      </c>
      <c r="G100" s="230">
        <v>22.9</v>
      </c>
    </row>
    <row r="101" spans="1:7" s="141" customFormat="1" x14ac:dyDescent="0.2">
      <c r="A101" s="1" t="s">
        <v>286</v>
      </c>
      <c r="B101" s="3" t="s">
        <v>287</v>
      </c>
      <c r="C101" s="4" t="s">
        <v>288</v>
      </c>
      <c r="D101" s="387">
        <f t="shared" si="1"/>
        <v>25</v>
      </c>
      <c r="E101" s="230">
        <v>32.6</v>
      </c>
      <c r="F101" s="230">
        <v>29.1</v>
      </c>
      <c r="G101" s="230">
        <v>25.1</v>
      </c>
    </row>
    <row r="102" spans="1:7" s="141" customFormat="1" x14ac:dyDescent="0.2">
      <c r="A102" s="1" t="s">
        <v>289</v>
      </c>
      <c r="B102" s="3" t="s">
        <v>290</v>
      </c>
      <c r="C102" s="4" t="s">
        <v>291</v>
      </c>
      <c r="D102" s="387">
        <f t="shared" si="1"/>
        <v>22</v>
      </c>
      <c r="E102" s="230">
        <v>31.4</v>
      </c>
      <c r="F102" s="230">
        <v>25.5</v>
      </c>
      <c r="G102" s="230">
        <v>22.2</v>
      </c>
    </row>
    <row r="103" spans="1:7" s="141" customFormat="1" x14ac:dyDescent="0.2">
      <c r="A103" s="1" t="s">
        <v>444</v>
      </c>
      <c r="B103" s="3" t="s">
        <v>445</v>
      </c>
      <c r="C103" s="4" t="s">
        <v>446</v>
      </c>
      <c r="D103" s="387" t="str">
        <f t="shared" si="1"/>
        <v>-</v>
      </c>
      <c r="E103" s="230" t="s">
        <v>453</v>
      </c>
      <c r="F103" s="230" t="s">
        <v>453</v>
      </c>
      <c r="G103" s="230" t="s">
        <v>453</v>
      </c>
    </row>
    <row r="104" spans="1:7" s="141" customFormat="1" x14ac:dyDescent="0.2">
      <c r="A104" s="1" t="s">
        <v>292</v>
      </c>
      <c r="B104" s="3" t="s">
        <v>293</v>
      </c>
      <c r="C104" s="4" t="s">
        <v>294</v>
      </c>
      <c r="D104" s="387">
        <f t="shared" si="1"/>
        <v>33</v>
      </c>
      <c r="E104" s="230">
        <v>43</v>
      </c>
      <c r="F104" s="230">
        <v>37</v>
      </c>
      <c r="G104" s="230">
        <v>32.700000000000003</v>
      </c>
    </row>
    <row r="105" spans="1:7" s="141" customFormat="1" x14ac:dyDescent="0.2">
      <c r="A105" s="1" t="s">
        <v>295</v>
      </c>
      <c r="B105" s="3" t="s">
        <v>296</v>
      </c>
      <c r="C105" s="4" t="s">
        <v>297</v>
      </c>
      <c r="D105" s="387">
        <f t="shared" si="1"/>
        <v>24</v>
      </c>
      <c r="E105" s="230">
        <v>28.5</v>
      </c>
      <c r="F105" s="230">
        <v>26.5</v>
      </c>
      <c r="G105" s="230">
        <v>23.7</v>
      </c>
    </row>
    <row r="106" spans="1:7" s="141" customFormat="1" x14ac:dyDescent="0.2">
      <c r="A106" s="1" t="s">
        <v>298</v>
      </c>
      <c r="B106" s="3" t="s">
        <v>299</v>
      </c>
      <c r="C106" s="4" t="s">
        <v>300</v>
      </c>
      <c r="D106" s="387">
        <f t="shared" si="1"/>
        <v>27</v>
      </c>
      <c r="E106" s="230">
        <v>33.9</v>
      </c>
      <c r="F106" s="230">
        <v>29.8</v>
      </c>
      <c r="G106" s="230">
        <v>27.2</v>
      </c>
    </row>
    <row r="107" spans="1:7" s="141" customFormat="1" x14ac:dyDescent="0.2">
      <c r="A107" s="1" t="s">
        <v>301</v>
      </c>
      <c r="B107" s="3" t="s">
        <v>302</v>
      </c>
      <c r="C107" s="4" t="s">
        <v>303</v>
      </c>
      <c r="D107" s="387">
        <f t="shared" si="1"/>
        <v>39</v>
      </c>
      <c r="E107" s="230">
        <v>48.7</v>
      </c>
      <c r="F107" s="230">
        <v>43</v>
      </c>
      <c r="G107" s="230">
        <v>39.200000000000003</v>
      </c>
    </row>
    <row r="108" spans="1:7" s="141" customFormat="1" x14ac:dyDescent="0.2">
      <c r="A108" s="1" t="s">
        <v>304</v>
      </c>
      <c r="B108" s="3" t="s">
        <v>305</v>
      </c>
      <c r="C108" s="4" t="s">
        <v>306</v>
      </c>
      <c r="D108" s="387" t="str">
        <f t="shared" si="1"/>
        <v>-</v>
      </c>
      <c r="E108" s="230" t="s">
        <v>453</v>
      </c>
      <c r="F108" s="230" t="s">
        <v>453</v>
      </c>
      <c r="G108" s="230" t="s">
        <v>453</v>
      </c>
    </row>
    <row r="109" spans="1:7" s="141" customFormat="1" x14ac:dyDescent="0.2">
      <c r="A109" s="1" t="s">
        <v>307</v>
      </c>
      <c r="B109" s="3" t="s">
        <v>308</v>
      </c>
      <c r="C109" s="4" t="s">
        <v>309</v>
      </c>
      <c r="D109" s="387">
        <f t="shared" si="1"/>
        <v>33</v>
      </c>
      <c r="E109" s="230">
        <v>42.3</v>
      </c>
      <c r="F109" s="230">
        <v>40</v>
      </c>
      <c r="G109" s="230">
        <v>33</v>
      </c>
    </row>
    <row r="110" spans="1:7" s="141" customFormat="1" x14ac:dyDescent="0.2">
      <c r="A110" s="1" t="s">
        <v>310</v>
      </c>
      <c r="B110" s="3" t="s">
        <v>311</v>
      </c>
      <c r="C110" s="4" t="s">
        <v>312</v>
      </c>
      <c r="D110" s="387">
        <f t="shared" si="1"/>
        <v>39</v>
      </c>
      <c r="E110" s="230">
        <v>45.3</v>
      </c>
      <c r="F110" s="230">
        <v>42.2</v>
      </c>
      <c r="G110" s="230">
        <v>39.4</v>
      </c>
    </row>
    <row r="111" spans="1:7" s="141" customFormat="1" x14ac:dyDescent="0.2">
      <c r="A111" s="1" t="s">
        <v>313</v>
      </c>
      <c r="B111" s="3" t="s">
        <v>314</v>
      </c>
      <c r="C111" s="4" t="s">
        <v>315</v>
      </c>
      <c r="D111" s="387">
        <f t="shared" si="1"/>
        <v>17</v>
      </c>
      <c r="E111" s="230">
        <v>19.7</v>
      </c>
      <c r="F111" s="230">
        <v>18.3</v>
      </c>
      <c r="G111" s="230">
        <v>16.7</v>
      </c>
    </row>
    <row r="112" spans="1:7" s="141" customFormat="1" x14ac:dyDescent="0.2">
      <c r="A112" s="1" t="s">
        <v>316</v>
      </c>
      <c r="B112" s="3" t="s">
        <v>317</v>
      </c>
      <c r="C112" s="4" t="s">
        <v>318</v>
      </c>
      <c r="D112" s="387">
        <f t="shared" si="1"/>
        <v>29</v>
      </c>
      <c r="E112" s="230">
        <v>36.299999999999997</v>
      </c>
      <c r="F112" s="230">
        <v>32.299999999999997</v>
      </c>
      <c r="G112" s="230">
        <v>29.2</v>
      </c>
    </row>
    <row r="113" spans="1:7" s="141" customFormat="1" x14ac:dyDescent="0.2">
      <c r="A113" s="1" t="s">
        <v>319</v>
      </c>
      <c r="B113" s="3" t="s">
        <v>320</v>
      </c>
      <c r="C113" s="4" t="s">
        <v>321</v>
      </c>
      <c r="D113" s="387">
        <f t="shared" si="1"/>
        <v>29</v>
      </c>
      <c r="E113" s="230">
        <v>34.4</v>
      </c>
      <c r="F113" s="230">
        <v>30.8</v>
      </c>
      <c r="G113" s="230">
        <v>29.2</v>
      </c>
    </row>
    <row r="114" spans="1:7" s="141" customFormat="1" x14ac:dyDescent="0.2">
      <c r="A114" s="1" t="s">
        <v>322</v>
      </c>
      <c r="B114" s="3" t="s">
        <v>323</v>
      </c>
      <c r="C114" s="4" t="s">
        <v>324</v>
      </c>
      <c r="D114" s="387">
        <f t="shared" si="1"/>
        <v>31</v>
      </c>
      <c r="E114" s="230">
        <v>36</v>
      </c>
      <c r="F114" s="230">
        <v>31.9</v>
      </c>
      <c r="G114" s="230">
        <v>31.1</v>
      </c>
    </row>
    <row r="115" spans="1:7" s="141" customFormat="1" x14ac:dyDescent="0.2">
      <c r="A115" s="1" t="s">
        <v>325</v>
      </c>
      <c r="B115" s="3" t="s">
        <v>326</v>
      </c>
      <c r="C115" s="4" t="s">
        <v>327</v>
      </c>
      <c r="D115" s="387">
        <f t="shared" si="1"/>
        <v>35</v>
      </c>
      <c r="E115" s="230">
        <v>44.4</v>
      </c>
      <c r="F115" s="230">
        <v>39.299999999999997</v>
      </c>
      <c r="G115" s="230">
        <v>34.9</v>
      </c>
    </row>
    <row r="116" spans="1:7" s="141" customFormat="1" x14ac:dyDescent="0.2">
      <c r="A116" s="1" t="s">
        <v>328</v>
      </c>
      <c r="B116" s="3" t="s">
        <v>329</v>
      </c>
      <c r="C116" s="4" t="s">
        <v>330</v>
      </c>
      <c r="D116" s="387">
        <f t="shared" si="1"/>
        <v>20</v>
      </c>
      <c r="E116" s="230">
        <v>21.7</v>
      </c>
      <c r="F116" s="230">
        <v>21.5</v>
      </c>
      <c r="G116" s="230">
        <v>20</v>
      </c>
    </row>
    <row r="117" spans="1:7" s="141" customFormat="1" x14ac:dyDescent="0.2">
      <c r="A117" s="1" t="s">
        <v>331</v>
      </c>
      <c r="B117" s="3" t="s">
        <v>332</v>
      </c>
      <c r="C117" s="4" t="s">
        <v>333</v>
      </c>
      <c r="D117" s="387">
        <f t="shared" si="1"/>
        <v>23</v>
      </c>
      <c r="E117" s="230">
        <v>26</v>
      </c>
      <c r="F117" s="230">
        <v>24.5</v>
      </c>
      <c r="G117" s="230">
        <v>22.6</v>
      </c>
    </row>
    <row r="118" spans="1:7" s="141" customFormat="1" x14ac:dyDescent="0.2">
      <c r="A118" s="1" t="s">
        <v>334</v>
      </c>
      <c r="B118" s="3" t="s">
        <v>335</v>
      </c>
      <c r="C118" s="4" t="s">
        <v>336</v>
      </c>
      <c r="D118" s="387">
        <f t="shared" si="1"/>
        <v>39</v>
      </c>
      <c r="E118" s="230">
        <v>56.4</v>
      </c>
      <c r="F118" s="230">
        <v>45.9</v>
      </c>
      <c r="G118" s="230">
        <v>39</v>
      </c>
    </row>
    <row r="119" spans="1:7" s="141" customFormat="1" x14ac:dyDescent="0.2">
      <c r="A119" s="1" t="s">
        <v>337</v>
      </c>
      <c r="B119" s="3" t="s">
        <v>338</v>
      </c>
      <c r="C119" s="4" t="s">
        <v>339</v>
      </c>
      <c r="D119" s="387">
        <f t="shared" si="1"/>
        <v>41</v>
      </c>
      <c r="E119" s="230">
        <v>50.2</v>
      </c>
      <c r="F119" s="230">
        <v>43.5</v>
      </c>
      <c r="G119" s="230">
        <v>41.2</v>
      </c>
    </row>
    <row r="120" spans="1:7" s="141" customFormat="1" x14ac:dyDescent="0.2">
      <c r="A120" s="1" t="s">
        <v>340</v>
      </c>
      <c r="B120" s="3" t="s">
        <v>341</v>
      </c>
      <c r="C120" s="4" t="s">
        <v>342</v>
      </c>
      <c r="D120" s="387">
        <f t="shared" si="1"/>
        <v>27</v>
      </c>
      <c r="E120" s="230">
        <v>33.799999999999997</v>
      </c>
      <c r="F120" s="230">
        <v>30.4</v>
      </c>
      <c r="G120" s="230">
        <v>27.1</v>
      </c>
    </row>
    <row r="121" spans="1:7" s="141" customFormat="1" x14ac:dyDescent="0.2">
      <c r="A121" s="1" t="s">
        <v>343</v>
      </c>
      <c r="B121" s="3" t="s">
        <v>344</v>
      </c>
      <c r="C121" s="4" t="s">
        <v>345</v>
      </c>
      <c r="D121" s="387">
        <f t="shared" si="1"/>
        <v>28</v>
      </c>
      <c r="E121" s="230">
        <v>38.200000000000003</v>
      </c>
      <c r="F121" s="230">
        <v>33.200000000000003</v>
      </c>
      <c r="G121" s="230">
        <v>28.1</v>
      </c>
    </row>
    <row r="122" spans="1:7" s="141" customFormat="1" x14ac:dyDescent="0.2">
      <c r="A122" s="1" t="s">
        <v>346</v>
      </c>
      <c r="B122" s="3" t="s">
        <v>347</v>
      </c>
      <c r="C122" s="4" t="s">
        <v>348</v>
      </c>
      <c r="D122" s="387">
        <f t="shared" si="1"/>
        <v>23</v>
      </c>
      <c r="E122" s="230">
        <v>29.8</v>
      </c>
      <c r="F122" s="230">
        <v>28.8</v>
      </c>
      <c r="G122" s="230">
        <v>23.2</v>
      </c>
    </row>
    <row r="123" spans="1:7" s="141" customFormat="1" x14ac:dyDescent="0.2">
      <c r="A123" s="1" t="s">
        <v>349</v>
      </c>
      <c r="B123" s="3" t="s">
        <v>350</v>
      </c>
      <c r="C123" s="4" t="s">
        <v>351</v>
      </c>
      <c r="D123" s="387">
        <f t="shared" si="1"/>
        <v>19</v>
      </c>
      <c r="E123" s="230">
        <v>19.600000000000001</v>
      </c>
      <c r="F123" s="230">
        <v>18.7</v>
      </c>
      <c r="G123" s="230">
        <v>19</v>
      </c>
    </row>
    <row r="124" spans="1:7" s="141" customFormat="1" x14ac:dyDescent="0.2">
      <c r="A124" s="1" t="s">
        <v>352</v>
      </c>
      <c r="B124" s="3" t="s">
        <v>353</v>
      </c>
      <c r="C124" s="4" t="s">
        <v>354</v>
      </c>
      <c r="D124" s="387">
        <f t="shared" si="1"/>
        <v>40</v>
      </c>
      <c r="E124" s="230">
        <v>52</v>
      </c>
      <c r="F124" s="230">
        <v>47.2</v>
      </c>
      <c r="G124" s="230">
        <v>40</v>
      </c>
    </row>
    <row r="125" spans="1:7" s="141" customFormat="1" x14ac:dyDescent="0.2">
      <c r="A125" s="1" t="s">
        <v>355</v>
      </c>
      <c r="B125" s="3" t="s">
        <v>356</v>
      </c>
      <c r="C125" s="4" t="s">
        <v>357</v>
      </c>
      <c r="D125" s="387">
        <f t="shared" si="1"/>
        <v>27</v>
      </c>
      <c r="E125" s="230">
        <v>32.799999999999997</v>
      </c>
      <c r="F125" s="230">
        <v>29.4</v>
      </c>
      <c r="G125" s="230">
        <v>27</v>
      </c>
    </row>
    <row r="126" spans="1:7" s="141" customFormat="1" x14ac:dyDescent="0.2">
      <c r="A126" s="1" t="s">
        <v>358</v>
      </c>
      <c r="B126" s="3" t="s">
        <v>359</v>
      </c>
      <c r="C126" s="4" t="s">
        <v>360</v>
      </c>
      <c r="D126" s="387">
        <f t="shared" si="1"/>
        <v>27</v>
      </c>
      <c r="E126" s="230">
        <v>31.3</v>
      </c>
      <c r="F126" s="230">
        <v>31.2</v>
      </c>
      <c r="G126" s="230">
        <v>27</v>
      </c>
    </row>
    <row r="127" spans="1:7" s="141" customFormat="1" x14ac:dyDescent="0.2">
      <c r="A127" s="1" t="s">
        <v>361</v>
      </c>
      <c r="B127" s="3" t="s">
        <v>362</v>
      </c>
      <c r="C127" s="4" t="s">
        <v>363</v>
      </c>
      <c r="D127" s="387">
        <f t="shared" si="1"/>
        <v>33</v>
      </c>
      <c r="E127" s="230">
        <v>42.5</v>
      </c>
      <c r="F127" s="230">
        <v>38.5</v>
      </c>
      <c r="G127" s="230">
        <v>32.9</v>
      </c>
    </row>
    <row r="128" spans="1:7" s="141" customFormat="1" x14ac:dyDescent="0.2">
      <c r="A128" s="1" t="s">
        <v>364</v>
      </c>
      <c r="B128" s="3" t="s">
        <v>365</v>
      </c>
      <c r="C128" s="4" t="s">
        <v>366</v>
      </c>
      <c r="D128" s="387">
        <f t="shared" si="1"/>
        <v>30</v>
      </c>
      <c r="E128" s="230">
        <v>37.299999999999997</v>
      </c>
      <c r="F128" s="230">
        <v>33.9</v>
      </c>
      <c r="G128" s="230">
        <v>30.1</v>
      </c>
    </row>
    <row r="129" spans="1:7" s="141" customFormat="1" x14ac:dyDescent="0.2">
      <c r="A129" s="1" t="s">
        <v>367</v>
      </c>
      <c r="B129" s="3" t="s">
        <v>368</v>
      </c>
      <c r="C129" s="4" t="s">
        <v>369</v>
      </c>
      <c r="D129" s="387">
        <f t="shared" si="1"/>
        <v>27</v>
      </c>
      <c r="E129" s="230">
        <v>42.5</v>
      </c>
      <c r="F129" s="230">
        <v>33.5</v>
      </c>
      <c r="G129" s="230">
        <v>26.5</v>
      </c>
    </row>
    <row r="130" spans="1:7" s="141" customFormat="1" x14ac:dyDescent="0.2">
      <c r="A130" s="1" t="s">
        <v>370</v>
      </c>
      <c r="B130" s="3">
        <v>11</v>
      </c>
      <c r="C130" s="4" t="s">
        <v>371</v>
      </c>
      <c r="D130" s="387">
        <f t="shared" si="1"/>
        <v>19</v>
      </c>
      <c r="E130" s="230">
        <v>22.4</v>
      </c>
      <c r="F130" s="230">
        <v>20.6</v>
      </c>
      <c r="G130" s="230">
        <v>18.5</v>
      </c>
    </row>
    <row r="131" spans="1:7" s="141" customFormat="1" x14ac:dyDescent="0.2">
      <c r="A131" s="1" t="s">
        <v>372</v>
      </c>
      <c r="B131" s="3">
        <v>12</v>
      </c>
      <c r="C131" s="4" t="s">
        <v>373</v>
      </c>
      <c r="D131" s="387">
        <f t="shared" si="1"/>
        <v>21</v>
      </c>
      <c r="E131" s="230">
        <v>25.9</v>
      </c>
      <c r="F131" s="230">
        <v>24.8</v>
      </c>
      <c r="G131" s="230">
        <v>21</v>
      </c>
    </row>
    <row r="132" spans="1:7" s="141" customFormat="1" x14ac:dyDescent="0.2">
      <c r="A132" s="1" t="s">
        <v>374</v>
      </c>
      <c r="B132" s="3">
        <v>16</v>
      </c>
      <c r="C132" s="4" t="s">
        <v>375</v>
      </c>
      <c r="D132" s="387">
        <f t="shared" si="1"/>
        <v>28</v>
      </c>
      <c r="E132" s="230">
        <v>37.700000000000003</v>
      </c>
      <c r="F132" s="230">
        <v>32.9</v>
      </c>
      <c r="G132" s="230">
        <v>28</v>
      </c>
    </row>
    <row r="133" spans="1:7" s="141" customFormat="1" x14ac:dyDescent="0.2">
      <c r="A133" s="1" t="s">
        <v>376</v>
      </c>
      <c r="B133" s="3">
        <v>17</v>
      </c>
      <c r="C133" s="4" t="s">
        <v>377</v>
      </c>
      <c r="D133" s="387">
        <f t="shared" si="1"/>
        <v>26</v>
      </c>
      <c r="E133" s="230">
        <v>31.8</v>
      </c>
      <c r="F133" s="230">
        <v>29.6</v>
      </c>
      <c r="G133" s="230">
        <v>26.3</v>
      </c>
    </row>
    <row r="134" spans="1:7" s="141" customFormat="1" x14ac:dyDescent="0.2">
      <c r="A134" s="1" t="s">
        <v>378</v>
      </c>
      <c r="B134" s="3">
        <v>18</v>
      </c>
      <c r="C134" s="4" t="s">
        <v>379</v>
      </c>
      <c r="D134" s="387">
        <f t="shared" ref="D134:D166" si="2">G134</f>
        <v>28</v>
      </c>
      <c r="E134" s="230">
        <v>31.2</v>
      </c>
      <c r="F134" s="230">
        <v>28.6</v>
      </c>
      <c r="G134" s="230">
        <v>27.7</v>
      </c>
    </row>
    <row r="135" spans="1:7" s="141" customFormat="1" x14ac:dyDescent="0.2">
      <c r="A135" s="1" t="s">
        <v>380</v>
      </c>
      <c r="B135" s="3">
        <v>19</v>
      </c>
      <c r="C135" s="4" t="s">
        <v>381</v>
      </c>
      <c r="D135" s="387">
        <f t="shared" si="2"/>
        <v>23</v>
      </c>
      <c r="E135" s="230">
        <v>27.1</v>
      </c>
      <c r="F135" s="230">
        <v>25</v>
      </c>
      <c r="G135" s="230">
        <v>22.7</v>
      </c>
    </row>
    <row r="136" spans="1:7" s="141" customFormat="1" x14ac:dyDescent="0.2">
      <c r="A136" s="1" t="s">
        <v>382</v>
      </c>
      <c r="B136" s="3">
        <v>21</v>
      </c>
      <c r="C136" s="4" t="s">
        <v>383</v>
      </c>
      <c r="D136" s="387">
        <f t="shared" si="2"/>
        <v>29</v>
      </c>
      <c r="E136" s="230">
        <v>34.9</v>
      </c>
      <c r="F136" s="230">
        <v>32.5</v>
      </c>
      <c r="G136" s="230">
        <v>29.2</v>
      </c>
    </row>
    <row r="137" spans="1:7" s="141" customFormat="1" x14ac:dyDescent="0.2">
      <c r="A137" s="1" t="s">
        <v>384</v>
      </c>
      <c r="B137" s="3">
        <v>22</v>
      </c>
      <c r="C137" s="4" t="s">
        <v>385</v>
      </c>
      <c r="D137" s="387">
        <f t="shared" si="2"/>
        <v>27</v>
      </c>
      <c r="E137" s="230">
        <v>30.1</v>
      </c>
      <c r="F137" s="230">
        <v>29.3</v>
      </c>
      <c r="G137" s="230">
        <v>27</v>
      </c>
    </row>
    <row r="138" spans="1:7" s="141" customFormat="1" x14ac:dyDescent="0.2">
      <c r="A138" s="1" t="s">
        <v>386</v>
      </c>
      <c r="B138" s="3">
        <v>23</v>
      </c>
      <c r="C138" s="4" t="s">
        <v>387</v>
      </c>
      <c r="D138" s="387">
        <f t="shared" si="2"/>
        <v>22</v>
      </c>
      <c r="E138" s="230">
        <v>26.8</v>
      </c>
      <c r="F138" s="230">
        <v>23.9</v>
      </c>
      <c r="G138" s="230">
        <v>22.1</v>
      </c>
    </row>
    <row r="139" spans="1:7" s="141" customFormat="1" x14ac:dyDescent="0.2">
      <c r="A139" s="1" t="s">
        <v>388</v>
      </c>
      <c r="B139" s="3">
        <v>24</v>
      </c>
      <c r="C139" s="4" t="s">
        <v>389</v>
      </c>
      <c r="D139" s="387">
        <f t="shared" si="2"/>
        <v>23</v>
      </c>
      <c r="E139" s="230">
        <v>28.6</v>
      </c>
      <c r="F139" s="230">
        <v>25.2</v>
      </c>
      <c r="G139" s="230">
        <v>22.9</v>
      </c>
    </row>
    <row r="140" spans="1:7" s="141" customFormat="1" x14ac:dyDescent="0.2">
      <c r="A140" s="1" t="s">
        <v>390</v>
      </c>
      <c r="B140" s="3">
        <v>26</v>
      </c>
      <c r="C140" s="4" t="s">
        <v>391</v>
      </c>
      <c r="D140" s="387">
        <f t="shared" si="2"/>
        <v>21</v>
      </c>
      <c r="E140" s="230">
        <v>23.6</v>
      </c>
      <c r="F140" s="230">
        <v>22.7</v>
      </c>
      <c r="G140" s="230">
        <v>20.8</v>
      </c>
    </row>
    <row r="141" spans="1:7" s="141" customFormat="1" x14ac:dyDescent="0.2">
      <c r="A141" s="1" t="s">
        <v>392</v>
      </c>
      <c r="B141" s="3">
        <v>29</v>
      </c>
      <c r="C141" s="4" t="s">
        <v>393</v>
      </c>
      <c r="D141" s="387">
        <f t="shared" si="2"/>
        <v>31</v>
      </c>
      <c r="E141" s="230">
        <v>35.1</v>
      </c>
      <c r="F141" s="230">
        <v>33.200000000000003</v>
      </c>
      <c r="G141" s="230">
        <v>30.5</v>
      </c>
    </row>
    <row r="142" spans="1:7" s="141" customFormat="1" x14ac:dyDescent="0.2">
      <c r="A142" s="1" t="s">
        <v>394</v>
      </c>
      <c r="B142" s="3">
        <v>30</v>
      </c>
      <c r="C142" s="4" t="s">
        <v>395</v>
      </c>
      <c r="D142" s="387">
        <f t="shared" si="2"/>
        <v>34</v>
      </c>
      <c r="E142" s="230">
        <v>40.5</v>
      </c>
      <c r="F142" s="230">
        <v>37.799999999999997</v>
      </c>
      <c r="G142" s="230">
        <v>34.200000000000003</v>
      </c>
    </row>
    <row r="143" spans="1:7" s="141" customFormat="1" x14ac:dyDescent="0.2">
      <c r="A143" s="1" t="s">
        <v>396</v>
      </c>
      <c r="B143" s="3">
        <v>31</v>
      </c>
      <c r="C143" s="4" t="s">
        <v>397</v>
      </c>
      <c r="D143" s="387">
        <f t="shared" si="2"/>
        <v>24</v>
      </c>
      <c r="E143" s="230">
        <v>28.8</v>
      </c>
      <c r="F143" s="230">
        <v>26</v>
      </c>
      <c r="G143" s="230">
        <v>24.2</v>
      </c>
    </row>
    <row r="144" spans="1:7" s="141" customFormat="1" x14ac:dyDescent="0.2">
      <c r="A144" s="1" t="s">
        <v>398</v>
      </c>
      <c r="B144" s="3">
        <v>32</v>
      </c>
      <c r="C144" s="4" t="s">
        <v>399</v>
      </c>
      <c r="D144" s="387">
        <f t="shared" si="2"/>
        <v>32</v>
      </c>
      <c r="E144" s="230">
        <v>36.9</v>
      </c>
      <c r="F144" s="230">
        <v>34.4</v>
      </c>
      <c r="G144" s="230">
        <v>32.299999999999997</v>
      </c>
    </row>
    <row r="145" spans="1:8" s="141" customFormat="1" x14ac:dyDescent="0.2">
      <c r="A145" s="1" t="s">
        <v>400</v>
      </c>
      <c r="B145" s="3">
        <v>33</v>
      </c>
      <c r="C145" s="4" t="s">
        <v>401</v>
      </c>
      <c r="D145" s="387">
        <f t="shared" si="2"/>
        <v>29</v>
      </c>
      <c r="E145" s="230">
        <v>34.4</v>
      </c>
      <c r="F145" s="230">
        <v>32.6</v>
      </c>
      <c r="G145" s="230">
        <v>28.5</v>
      </c>
    </row>
    <row r="146" spans="1:8" s="141" customFormat="1" x14ac:dyDescent="0.2">
      <c r="A146" s="1" t="s">
        <v>402</v>
      </c>
      <c r="B146" s="3">
        <v>34</v>
      </c>
      <c r="C146" s="4" t="s">
        <v>403</v>
      </c>
      <c r="D146" s="387">
        <f t="shared" si="2"/>
        <v>33</v>
      </c>
      <c r="E146" s="230">
        <v>38.700000000000003</v>
      </c>
      <c r="F146" s="230">
        <v>36.5</v>
      </c>
      <c r="G146" s="230">
        <v>33.200000000000003</v>
      </c>
    </row>
    <row r="147" spans="1:8" s="141" customFormat="1" x14ac:dyDescent="0.2">
      <c r="A147" s="1" t="s">
        <v>404</v>
      </c>
      <c r="B147" s="3">
        <v>36</v>
      </c>
      <c r="C147" s="4" t="s">
        <v>405</v>
      </c>
      <c r="D147" s="387">
        <f t="shared" si="2"/>
        <v>21</v>
      </c>
      <c r="E147" s="230">
        <v>26</v>
      </c>
      <c r="F147" s="230">
        <v>22.4</v>
      </c>
      <c r="G147" s="230">
        <v>20.8</v>
      </c>
    </row>
    <row r="148" spans="1:8" s="141" customFormat="1" x14ac:dyDescent="0.2">
      <c r="A148" s="1" t="s">
        <v>406</v>
      </c>
      <c r="B148" s="3">
        <v>37</v>
      </c>
      <c r="C148" s="4" t="s">
        <v>407</v>
      </c>
      <c r="D148" s="387">
        <f t="shared" si="2"/>
        <v>31</v>
      </c>
      <c r="E148" s="230">
        <v>35.4</v>
      </c>
      <c r="F148" s="230">
        <v>32.700000000000003</v>
      </c>
      <c r="G148" s="230">
        <v>31.1</v>
      </c>
    </row>
    <row r="149" spans="1:8" s="141" customFormat="1" x14ac:dyDescent="0.2">
      <c r="A149" s="1" t="s">
        <v>408</v>
      </c>
      <c r="B149" s="3">
        <v>38</v>
      </c>
      <c r="C149" s="4" t="s">
        <v>409</v>
      </c>
      <c r="D149" s="387">
        <f t="shared" si="2"/>
        <v>22</v>
      </c>
      <c r="E149" s="230">
        <v>26.5</v>
      </c>
      <c r="F149" s="230">
        <v>23.7</v>
      </c>
      <c r="G149" s="230">
        <v>21.8</v>
      </c>
    </row>
    <row r="150" spans="1:8" s="141" customFormat="1" x14ac:dyDescent="0.2">
      <c r="A150" s="1" t="s">
        <v>410</v>
      </c>
      <c r="B150" s="3">
        <v>40</v>
      </c>
      <c r="C150" s="4" t="s">
        <v>411</v>
      </c>
      <c r="D150" s="387">
        <f t="shared" si="2"/>
        <v>27</v>
      </c>
      <c r="E150" s="230">
        <v>31.4</v>
      </c>
      <c r="F150" s="230">
        <v>29.3</v>
      </c>
      <c r="G150" s="230">
        <v>27.2</v>
      </c>
    </row>
    <row r="151" spans="1:8" s="141" customFormat="1" x14ac:dyDescent="0.2">
      <c r="A151" s="1" t="s">
        <v>412</v>
      </c>
      <c r="B151" s="3">
        <v>41</v>
      </c>
      <c r="C151" s="4" t="s">
        <v>413</v>
      </c>
      <c r="D151" s="387">
        <f t="shared" si="2"/>
        <v>32</v>
      </c>
      <c r="E151" s="230">
        <v>38</v>
      </c>
      <c r="F151" s="230">
        <v>35.200000000000003</v>
      </c>
      <c r="G151" s="230">
        <v>31.9</v>
      </c>
    </row>
    <row r="152" spans="1:8" s="141" customFormat="1" x14ac:dyDescent="0.2">
      <c r="A152" s="1" t="s">
        <v>414</v>
      </c>
      <c r="B152" s="3">
        <v>42</v>
      </c>
      <c r="C152" s="4" t="s">
        <v>415</v>
      </c>
      <c r="D152" s="387">
        <f t="shared" si="2"/>
        <v>26</v>
      </c>
      <c r="E152" s="230">
        <v>28.2</v>
      </c>
      <c r="F152" s="230">
        <v>26.8</v>
      </c>
      <c r="G152" s="230">
        <v>25.7</v>
      </c>
    </row>
    <row r="153" spans="1:8" s="141" customFormat="1" x14ac:dyDescent="0.2">
      <c r="A153" s="1" t="s">
        <v>416</v>
      </c>
      <c r="B153" s="3">
        <v>43</v>
      </c>
      <c r="C153" s="4" t="s">
        <v>417</v>
      </c>
      <c r="D153" s="387">
        <f t="shared" si="2"/>
        <v>21</v>
      </c>
      <c r="E153" s="230">
        <v>21.5</v>
      </c>
      <c r="F153" s="230">
        <v>21.4</v>
      </c>
      <c r="G153" s="230">
        <v>20.5</v>
      </c>
    </row>
    <row r="154" spans="1:8" s="141" customFormat="1" x14ac:dyDescent="0.2">
      <c r="A154" s="1" t="s">
        <v>418</v>
      </c>
      <c r="B154" s="3">
        <v>44</v>
      </c>
      <c r="C154" s="4" t="s">
        <v>419</v>
      </c>
      <c r="D154" s="387">
        <f t="shared" si="2"/>
        <v>30</v>
      </c>
      <c r="E154" s="230">
        <v>34.700000000000003</v>
      </c>
      <c r="F154" s="230">
        <v>33.5</v>
      </c>
      <c r="G154" s="230">
        <v>29.9</v>
      </c>
    </row>
    <row r="155" spans="1:8" s="141" customFormat="1" x14ac:dyDescent="0.2">
      <c r="A155" s="1" t="s">
        <v>420</v>
      </c>
      <c r="B155" s="3">
        <v>45</v>
      </c>
      <c r="C155" s="4" t="s">
        <v>421</v>
      </c>
      <c r="D155" s="387">
        <f t="shared" si="2"/>
        <v>25</v>
      </c>
      <c r="E155" s="230">
        <v>30.4</v>
      </c>
      <c r="F155" s="230">
        <v>27</v>
      </c>
      <c r="G155" s="230">
        <v>24.6</v>
      </c>
      <c r="H155" s="142"/>
    </row>
    <row r="156" spans="1:8" s="141" customFormat="1" x14ac:dyDescent="0.2">
      <c r="A156" s="1" t="s">
        <v>422</v>
      </c>
      <c r="B156" s="3">
        <v>47</v>
      </c>
      <c r="C156" s="7" t="s">
        <v>423</v>
      </c>
      <c r="D156" s="387">
        <f t="shared" si="2"/>
        <v>28</v>
      </c>
      <c r="E156" s="230">
        <v>30.3</v>
      </c>
      <c r="F156" s="230">
        <v>30</v>
      </c>
      <c r="G156" s="230">
        <v>28.2</v>
      </c>
      <c r="H156" s="142"/>
    </row>
    <row r="157" spans="1:8" s="141" customFormat="1" x14ac:dyDescent="0.2">
      <c r="A157" s="33" t="s">
        <v>489</v>
      </c>
      <c r="B157" s="33"/>
      <c r="C157" s="34" t="s">
        <v>428</v>
      </c>
      <c r="D157" s="387">
        <f t="shared" si="2"/>
        <v>39</v>
      </c>
      <c r="E157" s="230">
        <v>45.8</v>
      </c>
      <c r="F157" s="230">
        <v>42.6</v>
      </c>
      <c r="G157" s="230">
        <v>39.200000000000003</v>
      </c>
      <c r="H157" s="142"/>
    </row>
    <row r="158" spans="1:8" s="141" customFormat="1" x14ac:dyDescent="0.2">
      <c r="A158" s="33" t="s">
        <v>490</v>
      </c>
      <c r="B158" s="33"/>
      <c r="C158" s="34" t="s">
        <v>429</v>
      </c>
      <c r="D158" s="387">
        <f t="shared" si="2"/>
        <v>36</v>
      </c>
      <c r="E158" s="230">
        <v>42.4</v>
      </c>
      <c r="F158" s="230">
        <v>39.200000000000003</v>
      </c>
      <c r="G158" s="230">
        <v>35.5</v>
      </c>
      <c r="H158" s="142"/>
    </row>
    <row r="159" spans="1:8" s="141" customFormat="1" x14ac:dyDescent="0.2">
      <c r="A159" s="33" t="s">
        <v>491</v>
      </c>
      <c r="B159" s="33"/>
      <c r="C159" s="34" t="s">
        <v>734</v>
      </c>
      <c r="D159" s="387">
        <f t="shared" si="2"/>
        <v>35</v>
      </c>
      <c r="E159" s="230">
        <v>43.6</v>
      </c>
      <c r="F159" s="230">
        <v>39.1</v>
      </c>
      <c r="G159" s="230">
        <v>35.200000000000003</v>
      </c>
      <c r="H159" s="142"/>
    </row>
    <row r="160" spans="1:8" s="141" customFormat="1" x14ac:dyDescent="0.2">
      <c r="A160" s="33" t="s">
        <v>492</v>
      </c>
      <c r="B160" s="33"/>
      <c r="C160" s="34" t="s">
        <v>431</v>
      </c>
      <c r="D160" s="387">
        <f t="shared" si="2"/>
        <v>31</v>
      </c>
      <c r="E160" s="230">
        <v>36.5</v>
      </c>
      <c r="F160" s="230">
        <v>33.799999999999997</v>
      </c>
      <c r="G160" s="230">
        <v>31</v>
      </c>
      <c r="H160" s="142"/>
    </row>
    <row r="161" spans="1:8" s="141" customFormat="1" x14ac:dyDescent="0.2">
      <c r="A161" s="33" t="s">
        <v>493</v>
      </c>
      <c r="B161" s="33"/>
      <c r="C161" s="34" t="s">
        <v>432</v>
      </c>
      <c r="D161" s="387">
        <f t="shared" si="2"/>
        <v>35</v>
      </c>
      <c r="E161" s="230">
        <v>41.3</v>
      </c>
      <c r="F161" s="230">
        <v>38.5</v>
      </c>
      <c r="G161" s="230">
        <v>35.200000000000003</v>
      </c>
      <c r="H161" s="142"/>
    </row>
    <row r="162" spans="1:8" s="141" customFormat="1" x14ac:dyDescent="0.2">
      <c r="A162" s="33" t="s">
        <v>494</v>
      </c>
      <c r="B162" s="33"/>
      <c r="C162" s="34" t="s">
        <v>735</v>
      </c>
      <c r="D162" s="387">
        <f t="shared" si="2"/>
        <v>26</v>
      </c>
      <c r="E162" s="230">
        <v>30.3</v>
      </c>
      <c r="F162" s="230">
        <v>28.8</v>
      </c>
      <c r="G162" s="230">
        <v>26.3</v>
      </c>
      <c r="H162" s="142"/>
    </row>
    <row r="163" spans="1:8" s="141" customFormat="1" x14ac:dyDescent="0.2">
      <c r="A163" s="33" t="s">
        <v>495</v>
      </c>
      <c r="B163" s="33"/>
      <c r="C163" s="34" t="s">
        <v>427</v>
      </c>
      <c r="D163" s="387">
        <f t="shared" si="2"/>
        <v>29</v>
      </c>
      <c r="E163" s="230">
        <v>36.799999999999997</v>
      </c>
      <c r="F163" s="230">
        <v>32.799999999999997</v>
      </c>
      <c r="G163" s="230">
        <v>29.1</v>
      </c>
      <c r="H163" s="142"/>
    </row>
    <row r="164" spans="1:8" s="141" customFormat="1" x14ac:dyDescent="0.2">
      <c r="A164" s="33" t="s">
        <v>496</v>
      </c>
      <c r="B164" s="33"/>
      <c r="C164" s="34" t="s">
        <v>426</v>
      </c>
      <c r="D164" s="387">
        <f t="shared" si="2"/>
        <v>26</v>
      </c>
      <c r="E164" s="230">
        <v>30.3</v>
      </c>
      <c r="F164" s="230">
        <v>28</v>
      </c>
      <c r="G164" s="230">
        <v>25.8</v>
      </c>
      <c r="H164" s="142"/>
    </row>
    <row r="165" spans="1:8" s="141" customFormat="1" x14ac:dyDescent="0.2">
      <c r="A165" s="33" t="s">
        <v>497</v>
      </c>
      <c r="B165" s="33"/>
      <c r="C165" s="34" t="s">
        <v>433</v>
      </c>
      <c r="D165" s="387">
        <f t="shared" si="2"/>
        <v>27</v>
      </c>
      <c r="E165" s="230">
        <v>32.700000000000003</v>
      </c>
      <c r="F165" s="230">
        <v>30</v>
      </c>
      <c r="G165" s="230">
        <v>27.4</v>
      </c>
      <c r="H165" s="142"/>
    </row>
    <row r="166" spans="1:8" s="141" customFormat="1" x14ac:dyDescent="0.2">
      <c r="A166" s="253" t="s">
        <v>498</v>
      </c>
      <c r="B166" s="253"/>
      <c r="C166" s="254" t="s">
        <v>424</v>
      </c>
      <c r="D166" s="386">
        <f t="shared" si="2"/>
        <v>30.9</v>
      </c>
      <c r="E166" s="222">
        <v>37</v>
      </c>
      <c r="F166" s="222">
        <v>34</v>
      </c>
      <c r="G166" s="222">
        <v>30.9</v>
      </c>
      <c r="H166" s="142"/>
    </row>
    <row r="167" spans="1:8" s="141" customFormat="1" x14ac:dyDescent="0.2">
      <c r="A167" s="142"/>
      <c r="B167" s="143"/>
      <c r="C167" s="144"/>
      <c r="D167" s="143"/>
      <c r="E167" s="143"/>
      <c r="F167" s="145"/>
      <c r="G167" s="142"/>
      <c r="H167" s="142"/>
    </row>
    <row r="168" spans="1:8" s="141" customFormat="1" x14ac:dyDescent="0.2">
      <c r="A168" s="142" t="s">
        <v>707</v>
      </c>
      <c r="B168" s="143"/>
      <c r="C168" s="144"/>
      <c r="D168" s="143"/>
      <c r="E168" s="143"/>
      <c r="F168" s="145"/>
      <c r="G168" s="142"/>
      <c r="H168" s="142"/>
    </row>
    <row r="169" spans="1:8" s="141" customFormat="1" x14ac:dyDescent="0.2">
      <c r="A169" s="142" t="s">
        <v>739</v>
      </c>
      <c r="B169" s="143"/>
      <c r="C169" s="144"/>
      <c r="D169" s="143"/>
      <c r="E169" s="143"/>
      <c r="F169" s="145"/>
      <c r="G169" s="142"/>
      <c r="H169" s="142"/>
    </row>
    <row r="170" spans="1:8" s="141" customFormat="1" x14ac:dyDescent="0.2">
      <c r="A170" s="142" t="s">
        <v>740</v>
      </c>
      <c r="B170" s="143"/>
      <c r="C170" s="144"/>
      <c r="D170" s="143"/>
      <c r="E170" s="143"/>
      <c r="F170" s="145"/>
      <c r="G170" s="142"/>
      <c r="H170" s="142"/>
    </row>
    <row r="171" spans="1:8" s="141" customFormat="1" x14ac:dyDescent="0.2">
      <c r="A171" s="142" t="s">
        <v>741</v>
      </c>
      <c r="B171" s="143"/>
      <c r="C171" s="144"/>
      <c r="D171" s="143"/>
      <c r="E171" s="143"/>
      <c r="F171" s="145"/>
      <c r="G171" s="142"/>
      <c r="H171" s="142"/>
    </row>
    <row r="172" spans="1:8" s="141" customFormat="1" x14ac:dyDescent="0.2">
      <c r="A172" s="142" t="s">
        <v>742</v>
      </c>
      <c r="B172" s="143"/>
      <c r="C172" s="144"/>
      <c r="D172" s="143"/>
      <c r="E172" s="143"/>
      <c r="F172" s="145"/>
      <c r="G172" s="142"/>
      <c r="H172" s="142"/>
    </row>
    <row r="173" spans="1:8" s="141" customFormat="1" x14ac:dyDescent="0.2">
      <c r="A173" s="142" t="s">
        <v>743</v>
      </c>
      <c r="B173" s="143"/>
      <c r="C173" s="144"/>
      <c r="D173" s="143"/>
      <c r="E173" s="143"/>
      <c r="F173" s="145"/>
      <c r="G173" s="142"/>
      <c r="H173" s="142"/>
    </row>
    <row r="174" spans="1:8" s="141" customFormat="1" x14ac:dyDescent="0.2">
      <c r="A174" s="142" t="s">
        <v>744</v>
      </c>
      <c r="B174" s="143"/>
      <c r="C174" s="144"/>
      <c r="D174" s="143"/>
      <c r="E174" s="143"/>
      <c r="F174" s="145"/>
      <c r="G174" s="142"/>
      <c r="H174" s="142"/>
    </row>
    <row r="175" spans="1:8" s="141" customFormat="1" x14ac:dyDescent="0.2">
      <c r="A175" s="142" t="s">
        <v>745</v>
      </c>
      <c r="B175" s="143"/>
      <c r="C175" s="144"/>
      <c r="D175" s="143"/>
      <c r="E175" s="143"/>
      <c r="F175" s="145"/>
      <c r="G175" s="142"/>
      <c r="H175" s="142"/>
    </row>
    <row r="176" spans="1:8" s="141" customFormat="1" x14ac:dyDescent="0.2">
      <c r="A176" s="142" t="s">
        <v>746</v>
      </c>
      <c r="B176" s="143"/>
      <c r="C176" s="144"/>
      <c r="D176" s="143"/>
      <c r="E176" s="143"/>
      <c r="F176" s="145"/>
      <c r="G176" s="142"/>
      <c r="H176" s="142"/>
    </row>
    <row r="177" spans="1:8" s="141" customFormat="1" x14ac:dyDescent="0.2">
      <c r="A177" s="142" t="s">
        <v>747</v>
      </c>
      <c r="B177" s="143"/>
      <c r="C177" s="144"/>
      <c r="D177" s="143"/>
      <c r="E177" s="143"/>
      <c r="F177" s="145"/>
      <c r="G177" s="142"/>
      <c r="H177" s="142"/>
    </row>
    <row r="178" spans="1:8" s="141" customFormat="1" x14ac:dyDescent="0.2">
      <c r="A178" s="142" t="s">
        <v>748</v>
      </c>
      <c r="B178" s="143"/>
      <c r="C178" s="144"/>
      <c r="D178" s="143"/>
      <c r="E178" s="143"/>
      <c r="F178" s="145"/>
      <c r="G178" s="142"/>
      <c r="H178" s="142"/>
    </row>
    <row r="179" spans="1:8" s="141" customFormat="1" x14ac:dyDescent="0.2">
      <c r="A179" s="142" t="s">
        <v>749</v>
      </c>
      <c r="B179" s="143"/>
      <c r="C179" s="144"/>
      <c r="D179" s="143"/>
      <c r="E179" s="143"/>
      <c r="F179" s="145"/>
      <c r="G179" s="142"/>
      <c r="H179" s="142"/>
    </row>
    <row r="180" spans="1:8" s="141" customFormat="1" x14ac:dyDescent="0.2">
      <c r="A180" s="142" t="s">
        <v>750</v>
      </c>
      <c r="B180" s="143"/>
      <c r="C180" s="144"/>
      <c r="D180" s="143"/>
      <c r="E180" s="143"/>
      <c r="F180" s="145"/>
      <c r="G180" s="142"/>
      <c r="H180" s="142"/>
    </row>
    <row r="181" spans="1:8" s="141" customFormat="1" x14ac:dyDescent="0.2">
      <c r="A181" s="142" t="s">
        <v>751</v>
      </c>
      <c r="B181" s="143"/>
      <c r="C181" s="144"/>
      <c r="D181" s="143"/>
      <c r="E181" s="143"/>
      <c r="F181" s="145"/>
      <c r="G181" s="142"/>
      <c r="H181" s="142"/>
    </row>
    <row r="182" spans="1:8" s="141" customFormat="1" x14ac:dyDescent="0.2">
      <c r="A182" s="142" t="s">
        <v>752</v>
      </c>
      <c r="B182" s="143"/>
      <c r="C182" s="144"/>
      <c r="D182" s="143"/>
      <c r="E182" s="143"/>
      <c r="F182" s="145"/>
      <c r="G182" s="142"/>
      <c r="H182" s="142"/>
    </row>
    <row r="183" spans="1:8" s="141" customFormat="1" x14ac:dyDescent="0.2">
      <c r="A183" s="142" t="s">
        <v>753</v>
      </c>
      <c r="B183" s="143"/>
      <c r="C183" s="144"/>
      <c r="D183" s="143"/>
      <c r="E183" s="143"/>
      <c r="F183" s="145"/>
      <c r="G183" s="142"/>
      <c r="H183" s="142"/>
    </row>
    <row r="184" spans="1:8" s="141" customFormat="1" x14ac:dyDescent="0.2">
      <c r="A184" s="142" t="s">
        <v>754</v>
      </c>
      <c r="B184" s="143"/>
      <c r="C184" s="144"/>
      <c r="D184" s="143"/>
      <c r="E184" s="143"/>
      <c r="F184" s="145"/>
      <c r="G184" s="142"/>
      <c r="H184" s="142"/>
    </row>
    <row r="185" spans="1:8" s="141" customFormat="1" x14ac:dyDescent="0.2">
      <c r="A185" s="142" t="s">
        <v>755</v>
      </c>
      <c r="B185" s="143"/>
      <c r="C185" s="144"/>
      <c r="D185" s="143"/>
      <c r="E185" s="143"/>
      <c r="F185" s="145"/>
      <c r="G185" s="142"/>
      <c r="H185" s="142"/>
    </row>
    <row r="186" spans="1:8" s="141" customFormat="1" x14ac:dyDescent="0.2">
      <c r="A186" s="142" t="s">
        <v>756</v>
      </c>
      <c r="B186" s="143"/>
      <c r="C186" s="144"/>
      <c r="D186" s="143"/>
      <c r="E186" s="143"/>
      <c r="F186" s="145"/>
      <c r="G186" s="142"/>
      <c r="H186" s="142"/>
    </row>
    <row r="187" spans="1:8" s="141" customFormat="1" x14ac:dyDescent="0.2">
      <c r="A187" s="142" t="s">
        <v>757</v>
      </c>
      <c r="B187" s="143"/>
      <c r="C187" s="144"/>
      <c r="D187" s="143"/>
      <c r="E187" s="143"/>
      <c r="F187" s="145"/>
      <c r="G187" s="142"/>
      <c r="H187" s="142"/>
    </row>
    <row r="188" spans="1:8" s="141" customFormat="1" x14ac:dyDescent="0.2">
      <c r="A188" s="142" t="s">
        <v>758</v>
      </c>
      <c r="B188" s="143"/>
      <c r="C188" s="144"/>
      <c r="D188" s="143"/>
      <c r="E188" s="143"/>
      <c r="F188" s="145"/>
      <c r="G188" s="142"/>
      <c r="H188" s="142"/>
    </row>
    <row r="189" spans="1:8" s="141" customFormat="1" x14ac:dyDescent="0.2">
      <c r="A189" s="142"/>
      <c r="B189" s="143"/>
      <c r="C189" s="144"/>
      <c r="D189" s="143"/>
      <c r="E189" s="143"/>
      <c r="F189" s="145"/>
      <c r="G189" s="142"/>
      <c r="H189" s="142"/>
    </row>
    <row r="190" spans="1:8" s="141" customFormat="1" x14ac:dyDescent="0.2">
      <c r="A190" s="142"/>
      <c r="B190" s="143"/>
      <c r="C190" s="144"/>
      <c r="D190" s="143"/>
      <c r="E190" s="143"/>
      <c r="F190" s="145"/>
      <c r="G190" s="142"/>
      <c r="H190" s="142"/>
    </row>
    <row r="191" spans="1:8" s="141" customFormat="1" x14ac:dyDescent="0.2">
      <c r="A191" s="334" t="s">
        <v>826</v>
      </c>
      <c r="B191" s="143"/>
      <c r="C191" s="144"/>
      <c r="D191" s="143"/>
      <c r="E191" s="143"/>
      <c r="F191" s="145"/>
      <c r="G191" s="142"/>
      <c r="H191" s="142"/>
    </row>
    <row r="192" spans="1:8" s="141" customFormat="1" x14ac:dyDescent="0.2">
      <c r="A192" s="142"/>
      <c r="B192" s="143"/>
      <c r="C192" s="144"/>
      <c r="D192" s="143"/>
      <c r="E192" s="143"/>
      <c r="F192" s="145"/>
      <c r="G192" s="142"/>
      <c r="H192" s="142"/>
    </row>
    <row r="193" spans="1:8" s="141" customFormat="1" x14ac:dyDescent="0.2">
      <c r="A193" s="142"/>
      <c r="B193" s="143"/>
      <c r="C193" s="144"/>
      <c r="D193" s="143"/>
      <c r="E193" s="143"/>
      <c r="F193" s="145"/>
      <c r="G193" s="142"/>
      <c r="H193" s="142"/>
    </row>
    <row r="194" spans="1:8" s="141" customFormat="1" x14ac:dyDescent="0.2">
      <c r="A194" s="142"/>
      <c r="B194" s="143"/>
      <c r="C194" s="144"/>
      <c r="D194" s="143"/>
      <c r="E194" s="143"/>
      <c r="F194" s="145"/>
      <c r="G194" s="142"/>
      <c r="H194" s="142"/>
    </row>
    <row r="195" spans="1:8" s="141" customFormat="1" x14ac:dyDescent="0.2">
      <c r="A195" s="142"/>
      <c r="B195" s="143"/>
      <c r="C195" s="144"/>
      <c r="D195" s="143"/>
      <c r="E195" s="143"/>
      <c r="F195" s="142"/>
      <c r="G195" s="142"/>
      <c r="H195" s="142"/>
    </row>
    <row r="196" spans="1:8" s="141" customFormat="1" x14ac:dyDescent="0.2">
      <c r="A196" s="142"/>
      <c r="B196" s="143"/>
      <c r="C196" s="144"/>
      <c r="D196" s="143"/>
      <c r="E196" s="143"/>
      <c r="F196" s="142"/>
      <c r="G196" s="142"/>
      <c r="H196" s="142"/>
    </row>
    <row r="197" spans="1:8" s="141" customFormat="1" x14ac:dyDescent="0.2">
      <c r="A197" s="142"/>
      <c r="B197" s="143"/>
      <c r="C197" s="144"/>
      <c r="D197" s="143"/>
      <c r="E197" s="143"/>
      <c r="F197" s="142"/>
      <c r="G197" s="142"/>
      <c r="H197" s="142"/>
    </row>
    <row r="198" spans="1:8" s="141" customFormat="1" x14ac:dyDescent="0.2">
      <c r="A198" s="142"/>
      <c r="B198" s="143"/>
      <c r="C198" s="144"/>
      <c r="D198" s="143"/>
      <c r="E198" s="143"/>
      <c r="F198" s="142"/>
      <c r="G198" s="142"/>
      <c r="H198" s="142"/>
    </row>
    <row r="199" spans="1:8" s="141" customFormat="1" x14ac:dyDescent="0.2">
      <c r="A199" s="142"/>
      <c r="B199" s="143"/>
      <c r="C199" s="144"/>
      <c r="D199" s="143"/>
      <c r="E199" s="143"/>
      <c r="F199" s="142"/>
      <c r="G199" s="142"/>
      <c r="H199" s="142"/>
    </row>
    <row r="200" spans="1:8" s="141" customFormat="1" x14ac:dyDescent="0.2">
      <c r="A200" s="142"/>
      <c r="B200" s="143"/>
      <c r="C200" s="144"/>
      <c r="D200" s="143"/>
      <c r="E200" s="143"/>
      <c r="F200" s="142"/>
      <c r="G200" s="142"/>
      <c r="H200" s="142"/>
    </row>
    <row r="201" spans="1:8" s="141" customFormat="1" x14ac:dyDescent="0.2">
      <c r="A201" s="142"/>
      <c r="B201" s="143"/>
      <c r="C201" s="144"/>
      <c r="D201" s="143"/>
      <c r="E201" s="143"/>
      <c r="F201" s="142"/>
      <c r="G201" s="142"/>
      <c r="H201" s="142"/>
    </row>
    <row r="202" spans="1:8" s="141" customFormat="1" x14ac:dyDescent="0.2">
      <c r="A202" s="142"/>
      <c r="B202" s="143"/>
      <c r="C202" s="144"/>
      <c r="D202" s="143"/>
      <c r="E202" s="143"/>
      <c r="F202" s="142"/>
      <c r="G202" s="142"/>
      <c r="H202" s="142"/>
    </row>
    <row r="203" spans="1:8" s="141" customFormat="1" x14ac:dyDescent="0.2">
      <c r="A203" s="142"/>
      <c r="B203" s="143"/>
      <c r="C203" s="144"/>
      <c r="D203" s="143"/>
      <c r="E203" s="143"/>
      <c r="F203" s="142"/>
      <c r="G203" s="142"/>
      <c r="H203" s="142"/>
    </row>
    <row r="204" spans="1:8" s="141" customFormat="1" x14ac:dyDescent="0.2">
      <c r="A204" s="142"/>
      <c r="B204" s="143"/>
      <c r="C204" s="144"/>
      <c r="D204" s="143"/>
      <c r="E204" s="143"/>
      <c r="F204" s="142"/>
      <c r="G204" s="142"/>
      <c r="H204" s="142"/>
    </row>
    <row r="205" spans="1:8" s="141" customFormat="1" x14ac:dyDescent="0.2">
      <c r="A205" s="142"/>
      <c r="B205" s="143"/>
      <c r="C205" s="144"/>
      <c r="D205" s="143"/>
      <c r="E205" s="143"/>
      <c r="F205" s="142"/>
      <c r="G205" s="142"/>
      <c r="H205" s="142"/>
    </row>
    <row r="206" spans="1:8" s="141" customFormat="1" x14ac:dyDescent="0.2">
      <c r="A206" s="142"/>
      <c r="B206" s="143"/>
      <c r="C206" s="144"/>
      <c r="D206" s="143"/>
      <c r="E206" s="143"/>
      <c r="F206" s="142"/>
      <c r="G206" s="142"/>
      <c r="H206" s="142"/>
    </row>
    <row r="207" spans="1:8" s="141" customFormat="1" x14ac:dyDescent="0.2">
      <c r="A207" s="142"/>
      <c r="B207" s="143"/>
      <c r="C207" s="144"/>
      <c r="D207" s="143"/>
      <c r="E207" s="143"/>
      <c r="F207" s="142"/>
      <c r="G207" s="142"/>
      <c r="H207" s="142"/>
    </row>
    <row r="208" spans="1:8" s="141" customFormat="1" x14ac:dyDescent="0.2">
      <c r="A208" s="142"/>
      <c r="B208" s="143"/>
      <c r="C208" s="144"/>
      <c r="D208" s="143"/>
      <c r="E208" s="143"/>
      <c r="F208" s="142"/>
      <c r="G208" s="142"/>
      <c r="H208" s="142"/>
    </row>
    <row r="209" spans="1:8" s="141" customFormat="1" x14ac:dyDescent="0.2">
      <c r="A209" s="142"/>
      <c r="B209" s="143"/>
      <c r="C209" s="144"/>
      <c r="D209" s="143"/>
      <c r="E209" s="143"/>
      <c r="F209" s="142"/>
      <c r="G209" s="142"/>
      <c r="H209" s="142"/>
    </row>
    <row r="210" spans="1:8" s="141" customFormat="1" x14ac:dyDescent="0.2">
      <c r="A210" s="142"/>
      <c r="B210" s="143"/>
      <c r="C210" s="144"/>
      <c r="D210" s="143"/>
      <c r="E210" s="143"/>
      <c r="F210" s="142"/>
      <c r="G210" s="142"/>
      <c r="H210" s="142"/>
    </row>
    <row r="211" spans="1:8" s="141" customFormat="1" x14ac:dyDescent="0.2">
      <c r="A211" s="142"/>
      <c r="B211" s="143"/>
      <c r="C211" s="144"/>
      <c r="D211" s="143"/>
      <c r="E211" s="143"/>
      <c r="F211" s="142"/>
      <c r="G211" s="142"/>
      <c r="H211" s="142"/>
    </row>
    <row r="212" spans="1:8" s="141" customFormat="1" x14ac:dyDescent="0.2">
      <c r="A212" s="142"/>
      <c r="B212" s="143"/>
      <c r="C212" s="144"/>
      <c r="D212" s="143"/>
      <c r="E212" s="143"/>
      <c r="F212" s="142"/>
      <c r="G212" s="142"/>
      <c r="H212" s="142"/>
    </row>
    <row r="213" spans="1:8" s="141" customFormat="1" x14ac:dyDescent="0.2">
      <c r="A213" s="142"/>
      <c r="B213" s="143"/>
      <c r="C213" s="144"/>
      <c r="D213" s="143"/>
      <c r="E213" s="143"/>
      <c r="F213" s="142"/>
      <c r="G213" s="142"/>
      <c r="H213" s="142"/>
    </row>
    <row r="214" spans="1:8" s="141" customFormat="1" x14ac:dyDescent="0.2">
      <c r="A214" s="142"/>
      <c r="B214" s="143"/>
      <c r="C214" s="144"/>
      <c r="D214" s="143"/>
      <c r="E214" s="143"/>
      <c r="F214" s="142"/>
      <c r="G214" s="142"/>
      <c r="H214" s="142"/>
    </row>
    <row r="215" spans="1:8" s="141" customFormat="1" x14ac:dyDescent="0.2">
      <c r="A215" s="142"/>
      <c r="B215" s="143"/>
      <c r="C215" s="144"/>
      <c r="D215" s="143"/>
      <c r="E215" s="143"/>
      <c r="F215" s="142"/>
      <c r="G215" s="142"/>
      <c r="H215" s="142"/>
    </row>
    <row r="216" spans="1:8" s="141" customFormat="1" x14ac:dyDescent="0.2">
      <c r="A216" s="142"/>
      <c r="B216" s="143"/>
      <c r="C216" s="144"/>
      <c r="D216" s="143"/>
      <c r="E216" s="143"/>
      <c r="F216" s="142"/>
      <c r="G216" s="142"/>
      <c r="H216" s="142"/>
    </row>
    <row r="217" spans="1:8" s="141" customFormat="1" x14ac:dyDescent="0.2">
      <c r="A217" s="142"/>
      <c r="B217" s="143"/>
      <c r="C217" s="144"/>
      <c r="D217" s="143"/>
      <c r="E217" s="143"/>
      <c r="F217" s="142"/>
      <c r="G217" s="142"/>
      <c r="H217" s="142"/>
    </row>
    <row r="218" spans="1:8" s="141" customFormat="1" x14ac:dyDescent="0.2">
      <c r="A218" s="142"/>
      <c r="B218" s="143"/>
      <c r="C218" s="144"/>
      <c r="D218" s="143"/>
      <c r="E218" s="143"/>
      <c r="F218" s="142"/>
      <c r="G218" s="142"/>
      <c r="H218" s="142"/>
    </row>
    <row r="219" spans="1:8" s="141" customFormat="1" x14ac:dyDescent="0.2">
      <c r="A219" s="142"/>
      <c r="B219" s="143"/>
      <c r="C219" s="144"/>
      <c r="D219" s="143"/>
      <c r="E219" s="143"/>
      <c r="F219" s="142"/>
      <c r="G219" s="142"/>
      <c r="H219" s="142"/>
    </row>
    <row r="220" spans="1:8" s="141" customFormat="1" x14ac:dyDescent="0.2">
      <c r="A220" s="142"/>
      <c r="B220" s="143"/>
      <c r="C220" s="144"/>
      <c r="D220" s="143"/>
      <c r="E220" s="143"/>
      <c r="F220" s="142"/>
      <c r="G220" s="142"/>
      <c r="H220" s="142"/>
    </row>
    <row r="221" spans="1:8" s="141" customFormat="1" x14ac:dyDescent="0.2">
      <c r="A221" s="142"/>
      <c r="B221" s="143"/>
      <c r="C221" s="144"/>
      <c r="D221" s="143"/>
      <c r="E221" s="143"/>
      <c r="F221" s="142"/>
      <c r="G221" s="142"/>
      <c r="H221" s="142"/>
    </row>
    <row r="222" spans="1:8" s="141" customFormat="1" x14ac:dyDescent="0.2">
      <c r="A222" s="142"/>
      <c r="B222" s="143"/>
      <c r="C222" s="144"/>
      <c r="D222" s="143"/>
      <c r="E222" s="143"/>
      <c r="F222" s="142"/>
      <c r="G222" s="142"/>
      <c r="H222" s="142"/>
    </row>
    <row r="223" spans="1:8" s="141" customFormat="1" x14ac:dyDescent="0.2">
      <c r="A223" s="142"/>
      <c r="B223" s="143"/>
      <c r="C223" s="144"/>
      <c r="D223" s="143"/>
      <c r="E223" s="143"/>
      <c r="F223" s="142"/>
      <c r="G223" s="142"/>
      <c r="H223" s="142"/>
    </row>
    <row r="224" spans="1:8" s="141" customFormat="1" x14ac:dyDescent="0.2">
      <c r="A224" s="142"/>
      <c r="B224" s="143"/>
      <c r="C224" s="144"/>
      <c r="D224" s="143"/>
      <c r="E224" s="143"/>
      <c r="F224" s="142"/>
      <c r="G224" s="142"/>
      <c r="H224" s="142"/>
    </row>
    <row r="225" spans="1:8" s="141" customFormat="1" x14ac:dyDescent="0.2">
      <c r="A225" s="142"/>
      <c r="B225" s="143"/>
      <c r="C225" s="144"/>
      <c r="D225" s="143"/>
      <c r="E225" s="143"/>
      <c r="F225" s="142"/>
      <c r="G225" s="142"/>
      <c r="H225" s="142"/>
    </row>
    <row r="226" spans="1:8" s="141" customFormat="1" x14ac:dyDescent="0.2">
      <c r="A226" s="142"/>
      <c r="B226" s="143"/>
      <c r="C226" s="144"/>
      <c r="D226" s="143"/>
      <c r="E226" s="143"/>
      <c r="F226" s="142"/>
      <c r="G226" s="142"/>
      <c r="H226" s="142"/>
    </row>
    <row r="227" spans="1:8" s="141" customFormat="1" x14ac:dyDescent="0.2">
      <c r="A227" s="142"/>
      <c r="B227" s="143"/>
      <c r="C227" s="144"/>
      <c r="D227" s="143"/>
      <c r="E227" s="143"/>
      <c r="F227" s="142"/>
      <c r="G227" s="142"/>
      <c r="H227" s="142"/>
    </row>
    <row r="228" spans="1:8" s="141" customFormat="1" x14ac:dyDescent="0.2">
      <c r="A228" s="142"/>
      <c r="B228" s="143"/>
      <c r="C228" s="144"/>
      <c r="D228" s="143"/>
      <c r="E228" s="143"/>
      <c r="F228" s="142"/>
      <c r="G228" s="142"/>
      <c r="H228" s="142"/>
    </row>
    <row r="229" spans="1:8" s="141" customFormat="1" x14ac:dyDescent="0.2">
      <c r="A229" s="142"/>
      <c r="B229" s="143"/>
      <c r="C229" s="144"/>
      <c r="D229" s="143"/>
      <c r="E229" s="143"/>
      <c r="F229" s="142"/>
      <c r="G229" s="142"/>
      <c r="H229" s="142"/>
    </row>
    <row r="230" spans="1:8" s="141" customFormat="1" x14ac:dyDescent="0.2">
      <c r="A230" s="142"/>
      <c r="B230" s="143"/>
      <c r="C230" s="144"/>
      <c r="D230" s="143"/>
      <c r="E230" s="143"/>
      <c r="F230" s="142"/>
      <c r="G230" s="142"/>
      <c r="H230" s="142"/>
    </row>
    <row r="231" spans="1:8" s="141" customFormat="1" x14ac:dyDescent="0.2">
      <c r="A231" s="142"/>
      <c r="B231" s="143"/>
      <c r="C231" s="144"/>
      <c r="D231" s="143"/>
      <c r="E231" s="143"/>
      <c r="F231" s="142"/>
      <c r="G231" s="142"/>
      <c r="H231" s="142"/>
    </row>
    <row r="232" spans="1:8" s="141" customFormat="1" x14ac:dyDescent="0.2">
      <c r="A232" s="142"/>
      <c r="B232" s="143"/>
      <c r="C232" s="144"/>
      <c r="D232" s="143"/>
      <c r="E232" s="143"/>
      <c r="F232" s="142"/>
      <c r="G232" s="142"/>
      <c r="H232" s="142"/>
    </row>
    <row r="233" spans="1:8" s="141" customFormat="1" x14ac:dyDescent="0.2">
      <c r="A233" s="142"/>
      <c r="B233" s="143"/>
      <c r="C233" s="144"/>
      <c r="D233" s="143"/>
      <c r="E233" s="143"/>
      <c r="F233" s="142"/>
      <c r="G233" s="142"/>
      <c r="H233" s="142"/>
    </row>
    <row r="234" spans="1:8" s="141" customFormat="1" x14ac:dyDescent="0.2">
      <c r="A234" s="142"/>
      <c r="B234" s="143"/>
      <c r="C234" s="144"/>
      <c r="D234" s="143"/>
      <c r="E234" s="143"/>
      <c r="F234" s="142"/>
      <c r="G234" s="142"/>
      <c r="H234" s="142"/>
    </row>
    <row r="235" spans="1:8" s="141" customFormat="1" x14ac:dyDescent="0.2">
      <c r="A235" s="142"/>
      <c r="B235" s="143"/>
      <c r="C235" s="144"/>
      <c r="D235" s="143"/>
      <c r="E235" s="143"/>
      <c r="F235" s="142"/>
      <c r="G235" s="142"/>
      <c r="H235" s="142"/>
    </row>
    <row r="236" spans="1:8" s="141" customFormat="1" x14ac:dyDescent="0.2">
      <c r="A236" s="142"/>
      <c r="B236" s="143"/>
      <c r="C236" s="144"/>
      <c r="D236" s="143"/>
      <c r="E236" s="143"/>
      <c r="F236" s="142"/>
      <c r="G236" s="142"/>
      <c r="H236" s="142"/>
    </row>
    <row r="237" spans="1:8" s="141" customFormat="1" x14ac:dyDescent="0.2">
      <c r="A237" s="142"/>
      <c r="B237" s="143"/>
      <c r="C237" s="144"/>
      <c r="D237" s="143"/>
      <c r="E237" s="143"/>
      <c r="F237" s="142"/>
      <c r="G237" s="142"/>
      <c r="H237" s="142"/>
    </row>
    <row r="238" spans="1:8" s="141" customFormat="1" x14ac:dyDescent="0.2">
      <c r="A238" s="142"/>
      <c r="B238" s="143"/>
      <c r="C238" s="144"/>
      <c r="D238" s="143"/>
      <c r="E238" s="143"/>
      <c r="F238" s="142"/>
      <c r="G238" s="142"/>
      <c r="H238" s="142"/>
    </row>
    <row r="239" spans="1:8" s="141" customFormat="1" x14ac:dyDescent="0.2">
      <c r="A239" s="142"/>
      <c r="B239" s="143"/>
      <c r="C239" s="144"/>
      <c r="D239" s="143"/>
      <c r="E239" s="143"/>
      <c r="F239" s="142"/>
      <c r="G239" s="142"/>
      <c r="H239" s="142"/>
    </row>
    <row r="240" spans="1:8" s="141" customFormat="1" x14ac:dyDescent="0.2">
      <c r="A240" s="142"/>
      <c r="B240" s="143"/>
      <c r="C240" s="144"/>
      <c r="D240" s="143"/>
      <c r="E240" s="143"/>
      <c r="F240" s="142"/>
      <c r="G240" s="142"/>
      <c r="H240" s="142"/>
    </row>
    <row r="241" spans="1:8" s="141" customFormat="1" x14ac:dyDescent="0.2">
      <c r="A241" s="142"/>
      <c r="B241" s="143"/>
      <c r="C241" s="144"/>
      <c r="D241" s="143"/>
      <c r="E241" s="143"/>
      <c r="F241" s="142"/>
      <c r="G241" s="142"/>
      <c r="H241" s="142"/>
    </row>
    <row r="242" spans="1:8" s="141" customFormat="1" x14ac:dyDescent="0.2">
      <c r="A242" s="142"/>
      <c r="B242" s="143"/>
      <c r="C242" s="144"/>
      <c r="D242" s="143"/>
      <c r="E242" s="143"/>
      <c r="F242" s="142"/>
      <c r="G242" s="142"/>
      <c r="H242" s="142"/>
    </row>
    <row r="243" spans="1:8" s="141" customFormat="1" x14ac:dyDescent="0.2">
      <c r="A243" s="142"/>
      <c r="B243" s="143"/>
      <c r="C243" s="144"/>
      <c r="D243" s="143"/>
      <c r="E243" s="143"/>
      <c r="F243" s="142"/>
      <c r="G243" s="142"/>
      <c r="H243" s="142"/>
    </row>
    <row r="244" spans="1:8" s="141" customFormat="1" x14ac:dyDescent="0.2">
      <c r="A244" s="142"/>
      <c r="B244" s="143"/>
      <c r="C244" s="144"/>
      <c r="D244" s="143"/>
      <c r="E244" s="143"/>
      <c r="F244" s="142"/>
      <c r="G244" s="142"/>
      <c r="H244" s="142"/>
    </row>
    <row r="245" spans="1:8" s="141" customFormat="1" x14ac:dyDescent="0.2">
      <c r="A245" s="142"/>
      <c r="B245" s="143"/>
      <c r="C245" s="144"/>
      <c r="D245" s="143"/>
      <c r="E245" s="143"/>
      <c r="F245" s="142"/>
      <c r="G245" s="142"/>
      <c r="H245" s="142"/>
    </row>
    <row r="246" spans="1:8" s="141" customFormat="1" x14ac:dyDescent="0.2">
      <c r="A246" s="142"/>
      <c r="B246" s="143"/>
      <c r="C246" s="144"/>
      <c r="D246" s="143"/>
      <c r="E246" s="143"/>
      <c r="F246" s="142"/>
      <c r="G246" s="142"/>
      <c r="H246" s="142"/>
    </row>
    <row r="247" spans="1:8" s="141" customFormat="1" x14ac:dyDescent="0.2">
      <c r="A247" s="142"/>
      <c r="B247" s="143"/>
      <c r="C247" s="144"/>
      <c r="D247" s="143"/>
      <c r="E247" s="143"/>
      <c r="F247" s="142"/>
      <c r="G247" s="142"/>
      <c r="H247" s="142"/>
    </row>
    <row r="248" spans="1:8" s="141" customFormat="1" x14ac:dyDescent="0.2">
      <c r="A248" s="142"/>
      <c r="B248" s="143"/>
      <c r="C248" s="144"/>
      <c r="D248" s="143"/>
      <c r="E248" s="143"/>
      <c r="F248" s="142"/>
      <c r="G248" s="142"/>
      <c r="H248" s="142"/>
    </row>
    <row r="249" spans="1:8" s="141" customFormat="1" x14ac:dyDescent="0.2">
      <c r="A249" s="142"/>
      <c r="B249" s="143"/>
      <c r="C249" s="144"/>
      <c r="D249" s="143"/>
      <c r="E249" s="143"/>
      <c r="F249" s="142"/>
      <c r="G249" s="142"/>
      <c r="H249" s="142"/>
    </row>
    <row r="250" spans="1:8" s="141" customFormat="1" x14ac:dyDescent="0.2">
      <c r="A250" s="142"/>
      <c r="B250" s="143"/>
      <c r="C250" s="144"/>
      <c r="D250" s="143"/>
      <c r="E250" s="143"/>
      <c r="F250" s="142"/>
      <c r="G250" s="142"/>
      <c r="H250" s="142"/>
    </row>
    <row r="251" spans="1:8" s="141" customFormat="1" x14ac:dyDescent="0.2">
      <c r="A251" s="142"/>
      <c r="B251" s="143"/>
      <c r="C251" s="144"/>
      <c r="D251" s="143"/>
      <c r="E251" s="143"/>
      <c r="F251" s="142"/>
      <c r="G251" s="142"/>
      <c r="H251" s="142"/>
    </row>
    <row r="252" spans="1:8" s="141" customFormat="1" x14ac:dyDescent="0.2">
      <c r="A252" s="142"/>
      <c r="B252" s="143"/>
      <c r="C252" s="144"/>
      <c r="D252" s="143"/>
      <c r="E252" s="143"/>
      <c r="F252" s="142"/>
      <c r="G252" s="142"/>
      <c r="H252" s="142"/>
    </row>
    <row r="253" spans="1:8" s="141" customFormat="1" x14ac:dyDescent="0.2">
      <c r="A253" s="142"/>
      <c r="B253" s="143"/>
      <c r="C253" s="144"/>
      <c r="D253" s="143"/>
      <c r="E253" s="143"/>
      <c r="F253" s="142"/>
      <c r="G253" s="142"/>
      <c r="H253" s="142"/>
    </row>
    <row r="254" spans="1:8" s="141" customFormat="1" x14ac:dyDescent="0.2">
      <c r="A254" s="142"/>
      <c r="B254" s="143"/>
      <c r="C254" s="144"/>
      <c r="D254" s="143"/>
      <c r="E254" s="143"/>
      <c r="F254" s="142"/>
      <c r="G254" s="142"/>
      <c r="H254" s="142"/>
    </row>
    <row r="255" spans="1:8" s="141" customFormat="1" x14ac:dyDescent="0.2">
      <c r="A255" s="142"/>
      <c r="B255" s="143"/>
      <c r="C255" s="144"/>
      <c r="D255" s="143"/>
      <c r="E255" s="143"/>
      <c r="F255" s="142"/>
      <c r="G255" s="142"/>
      <c r="H255" s="142"/>
    </row>
    <row r="256" spans="1:8" s="141" customFormat="1" x14ac:dyDescent="0.2">
      <c r="A256" s="142"/>
      <c r="B256" s="143"/>
      <c r="C256" s="144"/>
      <c r="D256" s="143"/>
      <c r="E256" s="143"/>
      <c r="F256" s="142"/>
      <c r="G256" s="142"/>
      <c r="H256" s="142"/>
    </row>
    <row r="257" spans="1:8" s="141" customFormat="1" x14ac:dyDescent="0.2">
      <c r="A257" s="142"/>
      <c r="B257" s="143"/>
      <c r="C257" s="144"/>
      <c r="D257" s="143"/>
      <c r="E257" s="143"/>
      <c r="F257" s="142"/>
      <c r="G257" s="142"/>
      <c r="H257" s="142"/>
    </row>
    <row r="258" spans="1:8" s="141" customFormat="1" x14ac:dyDescent="0.2">
      <c r="A258" s="142"/>
      <c r="B258" s="143"/>
      <c r="C258" s="144"/>
      <c r="D258" s="143"/>
      <c r="E258" s="143"/>
      <c r="F258" s="142"/>
      <c r="G258" s="142"/>
      <c r="H258" s="142"/>
    </row>
    <row r="259" spans="1:8" s="141" customFormat="1" x14ac:dyDescent="0.2">
      <c r="A259" s="142"/>
      <c r="B259" s="143"/>
      <c r="C259" s="144"/>
      <c r="D259" s="143"/>
      <c r="E259" s="143"/>
      <c r="F259" s="142"/>
      <c r="G259" s="142"/>
      <c r="H259" s="142"/>
    </row>
    <row r="260" spans="1:8" s="141" customFormat="1" x14ac:dyDescent="0.2">
      <c r="A260" s="142"/>
      <c r="B260" s="143"/>
      <c r="C260" s="144"/>
      <c r="D260" s="143"/>
      <c r="E260" s="143"/>
      <c r="F260" s="142"/>
      <c r="G260" s="142"/>
      <c r="H260" s="142"/>
    </row>
    <row r="261" spans="1:8" s="141" customFormat="1" x14ac:dyDescent="0.2">
      <c r="A261" s="142"/>
      <c r="B261" s="143"/>
      <c r="C261" s="144"/>
      <c r="D261" s="143"/>
      <c r="E261" s="143"/>
      <c r="F261" s="142"/>
      <c r="G261" s="142"/>
      <c r="H261" s="142"/>
    </row>
    <row r="262" spans="1:8" s="141" customFormat="1" x14ac:dyDescent="0.2">
      <c r="A262" s="142"/>
      <c r="B262" s="143"/>
      <c r="C262" s="144"/>
      <c r="D262" s="143"/>
      <c r="E262" s="143"/>
      <c r="F262" s="142"/>
      <c r="G262" s="142"/>
      <c r="H262" s="142"/>
    </row>
    <row r="263" spans="1:8" s="141" customFormat="1" x14ac:dyDescent="0.2">
      <c r="A263" s="142"/>
      <c r="B263" s="143"/>
      <c r="C263" s="144"/>
      <c r="D263" s="143"/>
      <c r="E263" s="143"/>
      <c r="F263" s="142"/>
      <c r="G263" s="142"/>
      <c r="H263" s="142"/>
    </row>
    <row r="264" spans="1:8" s="141" customFormat="1" x14ac:dyDescent="0.2">
      <c r="A264" s="142"/>
      <c r="B264" s="143"/>
      <c r="C264" s="144"/>
      <c r="D264" s="143"/>
      <c r="E264" s="143"/>
      <c r="F264" s="142"/>
      <c r="G264" s="142"/>
      <c r="H264" s="142"/>
    </row>
    <row r="265" spans="1:8" s="141" customFormat="1" x14ac:dyDescent="0.2">
      <c r="A265" s="142"/>
      <c r="B265" s="143"/>
      <c r="C265" s="144"/>
      <c r="D265" s="143"/>
      <c r="E265" s="143"/>
      <c r="F265" s="142"/>
      <c r="G265" s="142"/>
      <c r="H265" s="142"/>
    </row>
    <row r="266" spans="1:8" s="141" customFormat="1" x14ac:dyDescent="0.2">
      <c r="A266" s="142"/>
      <c r="B266" s="143"/>
      <c r="C266" s="144"/>
      <c r="D266" s="143"/>
      <c r="E266" s="143"/>
      <c r="F266" s="142"/>
      <c r="G266" s="142"/>
      <c r="H266" s="142"/>
    </row>
    <row r="267" spans="1:8" s="141" customFormat="1" x14ac:dyDescent="0.2">
      <c r="A267" s="142"/>
      <c r="B267" s="143"/>
      <c r="C267" s="144"/>
      <c r="D267" s="143"/>
      <c r="E267" s="143"/>
      <c r="F267" s="142"/>
      <c r="G267" s="142"/>
      <c r="H267" s="142"/>
    </row>
    <row r="268" spans="1:8" s="141" customFormat="1" x14ac:dyDescent="0.2">
      <c r="A268" s="142"/>
      <c r="B268" s="143"/>
      <c r="C268" s="144"/>
      <c r="D268" s="143"/>
      <c r="E268" s="143"/>
      <c r="F268" s="142"/>
      <c r="G268" s="142"/>
      <c r="H268" s="142"/>
    </row>
    <row r="269" spans="1:8" s="141" customFormat="1" x14ac:dyDescent="0.2">
      <c r="A269" s="142"/>
      <c r="B269" s="143"/>
      <c r="C269" s="144"/>
      <c r="D269" s="143"/>
      <c r="E269" s="143"/>
      <c r="F269" s="142"/>
      <c r="G269" s="142"/>
      <c r="H269" s="142"/>
    </row>
    <row r="270" spans="1:8" s="141" customFormat="1" x14ac:dyDescent="0.2">
      <c r="A270" s="142"/>
      <c r="B270" s="143"/>
      <c r="C270" s="144"/>
      <c r="D270" s="143"/>
      <c r="E270" s="143"/>
      <c r="F270" s="142"/>
      <c r="G270" s="142"/>
      <c r="H270" s="142"/>
    </row>
    <row r="271" spans="1:8" s="141" customFormat="1" x14ac:dyDescent="0.2">
      <c r="A271" s="142"/>
      <c r="B271" s="143"/>
      <c r="C271" s="144"/>
      <c r="D271" s="143"/>
      <c r="E271" s="143"/>
      <c r="F271" s="142"/>
      <c r="G271" s="142"/>
      <c r="H271" s="142"/>
    </row>
    <row r="272" spans="1:8" s="141" customFormat="1" x14ac:dyDescent="0.2">
      <c r="A272" s="142"/>
      <c r="B272" s="143"/>
      <c r="C272" s="144"/>
      <c r="D272" s="143"/>
      <c r="E272" s="143"/>
      <c r="F272" s="142"/>
      <c r="G272" s="142"/>
      <c r="H272" s="142"/>
    </row>
    <row r="273" spans="1:8" s="141" customFormat="1" x14ac:dyDescent="0.2">
      <c r="A273" s="142"/>
      <c r="B273" s="143"/>
      <c r="C273" s="144"/>
      <c r="D273" s="143"/>
      <c r="E273" s="143"/>
      <c r="F273" s="142"/>
      <c r="G273" s="142"/>
      <c r="H273" s="142"/>
    </row>
    <row r="274" spans="1:8" s="141" customFormat="1" x14ac:dyDescent="0.2">
      <c r="A274" s="142"/>
      <c r="B274" s="143"/>
      <c r="C274" s="144"/>
      <c r="D274" s="143"/>
      <c r="E274" s="143"/>
      <c r="F274" s="142"/>
      <c r="G274" s="142"/>
      <c r="H274" s="142"/>
    </row>
    <row r="275" spans="1:8" s="141" customFormat="1" x14ac:dyDescent="0.2">
      <c r="A275" s="142"/>
      <c r="B275" s="143"/>
      <c r="C275" s="144"/>
      <c r="D275" s="143"/>
      <c r="E275" s="143"/>
      <c r="F275" s="142"/>
      <c r="G275" s="142"/>
      <c r="H275" s="142"/>
    </row>
    <row r="276" spans="1:8" s="141" customFormat="1" x14ac:dyDescent="0.2">
      <c r="A276" s="142"/>
      <c r="B276" s="143"/>
      <c r="C276" s="144"/>
      <c r="D276" s="143"/>
      <c r="E276" s="143"/>
      <c r="F276" s="142"/>
      <c r="G276" s="142"/>
      <c r="H276" s="142"/>
    </row>
    <row r="277" spans="1:8" s="141" customFormat="1" x14ac:dyDescent="0.2">
      <c r="A277" s="142"/>
      <c r="B277" s="143"/>
      <c r="C277" s="144"/>
      <c r="D277" s="143"/>
      <c r="E277" s="143"/>
      <c r="F277" s="142"/>
      <c r="G277" s="142"/>
      <c r="H277" s="142"/>
    </row>
    <row r="278" spans="1:8" s="141" customFormat="1" x14ac:dyDescent="0.2">
      <c r="A278" s="142"/>
      <c r="B278" s="143"/>
      <c r="C278" s="144"/>
      <c r="D278" s="143"/>
      <c r="E278" s="143"/>
      <c r="F278" s="142"/>
      <c r="G278" s="142"/>
      <c r="H278" s="142"/>
    </row>
    <row r="279" spans="1:8" s="141" customFormat="1" x14ac:dyDescent="0.2">
      <c r="A279" s="142"/>
      <c r="B279" s="143"/>
      <c r="C279" s="144"/>
      <c r="D279" s="143"/>
      <c r="E279" s="143"/>
      <c r="F279" s="142"/>
      <c r="G279" s="142"/>
      <c r="H279" s="142"/>
    </row>
    <row r="280" spans="1:8" s="141" customFormat="1" x14ac:dyDescent="0.2">
      <c r="A280" s="142"/>
      <c r="B280" s="143"/>
      <c r="C280" s="144"/>
      <c r="D280" s="143"/>
      <c r="E280" s="143"/>
      <c r="F280" s="142"/>
      <c r="G280" s="142"/>
      <c r="H280" s="142"/>
    </row>
    <row r="281" spans="1:8" s="141" customFormat="1" x14ac:dyDescent="0.2">
      <c r="A281" s="142"/>
      <c r="B281" s="143"/>
      <c r="C281" s="144"/>
      <c r="D281" s="143"/>
      <c r="E281" s="143"/>
      <c r="F281" s="142"/>
      <c r="G281" s="142"/>
      <c r="H281" s="142"/>
    </row>
    <row r="282" spans="1:8" s="141" customFormat="1" x14ac:dyDescent="0.2">
      <c r="A282" s="142"/>
      <c r="B282" s="143"/>
      <c r="C282" s="144"/>
      <c r="D282" s="143"/>
      <c r="E282" s="143"/>
      <c r="F282" s="142"/>
      <c r="G282" s="142"/>
      <c r="H282" s="142"/>
    </row>
    <row r="283" spans="1:8" s="141" customFormat="1" x14ac:dyDescent="0.2">
      <c r="A283" s="142"/>
      <c r="B283" s="143"/>
      <c r="C283" s="144"/>
      <c r="D283" s="143"/>
      <c r="E283" s="143"/>
      <c r="F283" s="142"/>
      <c r="G283" s="142"/>
      <c r="H283" s="142"/>
    </row>
    <row r="284" spans="1:8" s="141" customFormat="1" x14ac:dyDescent="0.2">
      <c r="A284" s="142"/>
      <c r="B284" s="143"/>
      <c r="C284" s="144"/>
      <c r="D284" s="143"/>
      <c r="E284" s="143"/>
      <c r="F284" s="142"/>
      <c r="G284" s="142"/>
      <c r="H284" s="142"/>
    </row>
    <row r="285" spans="1:8" s="141" customFormat="1" x14ac:dyDescent="0.2">
      <c r="A285" s="142"/>
      <c r="B285" s="143"/>
      <c r="C285" s="144"/>
      <c r="D285" s="143"/>
      <c r="E285" s="143"/>
      <c r="F285" s="142"/>
      <c r="G285" s="142"/>
      <c r="H285" s="142"/>
    </row>
    <row r="286" spans="1:8" s="141" customFormat="1" x14ac:dyDescent="0.2">
      <c r="A286" s="142"/>
      <c r="B286" s="143"/>
      <c r="C286" s="144"/>
      <c r="D286" s="143"/>
      <c r="E286" s="143"/>
      <c r="F286" s="142"/>
      <c r="G286" s="142"/>
      <c r="H286" s="142"/>
    </row>
    <row r="287" spans="1:8" s="141" customFormat="1" x14ac:dyDescent="0.2">
      <c r="A287" s="142"/>
      <c r="B287" s="143"/>
      <c r="C287" s="144"/>
      <c r="D287" s="143"/>
      <c r="E287" s="143"/>
      <c r="F287" s="142"/>
      <c r="G287" s="142"/>
      <c r="H287" s="142"/>
    </row>
    <row r="288" spans="1:8" s="141" customFormat="1" x14ac:dyDescent="0.2">
      <c r="A288" s="142"/>
      <c r="B288" s="143"/>
      <c r="C288" s="144"/>
      <c r="D288" s="143"/>
      <c r="E288" s="143"/>
      <c r="F288" s="142"/>
      <c r="G288" s="142"/>
      <c r="H288" s="142"/>
    </row>
    <row r="289" spans="1:8" s="141" customFormat="1" x14ac:dyDescent="0.2">
      <c r="A289" s="142"/>
      <c r="B289" s="143"/>
      <c r="C289" s="144"/>
      <c r="D289" s="143"/>
      <c r="E289" s="143"/>
      <c r="F289" s="142"/>
      <c r="G289" s="142"/>
      <c r="H289" s="142"/>
    </row>
    <row r="290" spans="1:8" s="141" customFormat="1" x14ac:dyDescent="0.2">
      <c r="A290" s="142"/>
      <c r="B290" s="143"/>
      <c r="C290" s="144"/>
      <c r="D290" s="143"/>
      <c r="E290" s="143"/>
      <c r="F290" s="142"/>
      <c r="G290" s="142"/>
      <c r="H290" s="142"/>
    </row>
    <row r="291" spans="1:8" s="141" customFormat="1" x14ac:dyDescent="0.2">
      <c r="A291" s="142"/>
      <c r="B291" s="143"/>
      <c r="C291" s="144"/>
      <c r="D291" s="143"/>
      <c r="E291" s="143"/>
      <c r="F291" s="142"/>
      <c r="G291" s="142"/>
      <c r="H291" s="142"/>
    </row>
    <row r="292" spans="1:8" s="141" customFormat="1" x14ac:dyDescent="0.2">
      <c r="A292" s="142"/>
      <c r="B292" s="143"/>
      <c r="C292" s="144"/>
      <c r="D292" s="143"/>
      <c r="E292" s="143"/>
      <c r="F292" s="142"/>
      <c r="G292" s="142"/>
      <c r="H292" s="142"/>
    </row>
    <row r="293" spans="1:8" s="141" customFormat="1" x14ac:dyDescent="0.2">
      <c r="A293" s="142"/>
      <c r="B293" s="143"/>
      <c r="C293" s="144"/>
      <c r="D293" s="143"/>
      <c r="E293" s="143"/>
      <c r="F293" s="142"/>
      <c r="G293" s="142"/>
      <c r="H293" s="142"/>
    </row>
    <row r="294" spans="1:8" s="141" customFormat="1" x14ac:dyDescent="0.2">
      <c r="A294" s="142"/>
      <c r="B294" s="143"/>
      <c r="C294" s="144"/>
      <c r="D294" s="143"/>
      <c r="E294" s="143"/>
      <c r="F294" s="142"/>
      <c r="G294" s="142"/>
      <c r="H294" s="142"/>
    </row>
    <row r="295" spans="1:8" s="141" customFormat="1" x14ac:dyDescent="0.2">
      <c r="A295" s="142"/>
      <c r="B295" s="143"/>
      <c r="C295" s="144"/>
      <c r="D295" s="143"/>
      <c r="E295" s="143"/>
      <c r="F295" s="142"/>
      <c r="G295" s="142"/>
      <c r="H295" s="142"/>
    </row>
    <row r="296" spans="1:8" s="141" customFormat="1" x14ac:dyDescent="0.2">
      <c r="A296" s="142"/>
      <c r="B296" s="143"/>
      <c r="C296" s="144"/>
      <c r="D296" s="143"/>
      <c r="E296" s="143"/>
      <c r="F296" s="142"/>
      <c r="G296" s="142"/>
      <c r="H296" s="142"/>
    </row>
    <row r="297" spans="1:8" s="141" customFormat="1" x14ac:dyDescent="0.2">
      <c r="A297" s="142"/>
      <c r="B297" s="143"/>
      <c r="C297" s="144"/>
      <c r="D297" s="143"/>
      <c r="E297" s="143"/>
      <c r="F297" s="142"/>
      <c r="G297" s="142"/>
      <c r="H297" s="142"/>
    </row>
    <row r="298" spans="1:8" s="141" customFormat="1" x14ac:dyDescent="0.2">
      <c r="A298" s="142"/>
      <c r="B298" s="143"/>
      <c r="C298" s="144"/>
      <c r="D298" s="143"/>
      <c r="E298" s="143"/>
      <c r="F298" s="142"/>
      <c r="G298" s="142"/>
      <c r="H298" s="142"/>
    </row>
    <row r="299" spans="1:8" s="141" customFormat="1" x14ac:dyDescent="0.2">
      <c r="A299" s="142"/>
      <c r="B299" s="143"/>
      <c r="C299" s="144"/>
      <c r="D299" s="143"/>
      <c r="E299" s="143"/>
      <c r="F299" s="142"/>
      <c r="G299" s="142"/>
      <c r="H299" s="142"/>
    </row>
    <row r="300" spans="1:8" x14ac:dyDescent="0.2">
      <c r="A300" s="146"/>
      <c r="B300" s="143"/>
      <c r="C300" s="147"/>
      <c r="D300" s="143"/>
      <c r="E300" s="143"/>
      <c r="F300" s="146"/>
      <c r="G300" s="146"/>
      <c r="H300" s="146"/>
    </row>
    <row r="301" spans="1:8" x14ac:dyDescent="0.2">
      <c r="A301" s="146"/>
      <c r="B301" s="143"/>
      <c r="C301" s="147"/>
      <c r="D301" s="143"/>
      <c r="E301" s="143"/>
      <c r="F301" s="146"/>
      <c r="G301" s="146"/>
      <c r="H301" s="146"/>
    </row>
    <row r="302" spans="1:8" x14ac:dyDescent="0.2">
      <c r="A302" s="146"/>
      <c r="B302" s="143"/>
      <c r="C302" s="147"/>
      <c r="D302" s="143"/>
      <c r="E302" s="143"/>
      <c r="F302" s="146"/>
      <c r="G302" s="146"/>
      <c r="H302" s="146"/>
    </row>
    <row r="303" spans="1:8" x14ac:dyDescent="0.2">
      <c r="A303" s="146"/>
      <c r="B303" s="143"/>
      <c r="C303" s="147"/>
      <c r="D303" s="143"/>
      <c r="E303" s="143"/>
      <c r="F303" s="146"/>
      <c r="G303" s="146"/>
      <c r="H303" s="146"/>
    </row>
    <row r="304" spans="1:8" x14ac:dyDescent="0.2">
      <c r="A304" s="146"/>
      <c r="B304" s="143"/>
      <c r="C304" s="147"/>
      <c r="D304" s="143"/>
      <c r="E304" s="143"/>
      <c r="F304" s="146"/>
      <c r="G304" s="146"/>
      <c r="H304" s="146"/>
    </row>
    <row r="305" spans="1:8" x14ac:dyDescent="0.2">
      <c r="A305" s="146"/>
      <c r="B305" s="143"/>
      <c r="C305" s="147"/>
      <c r="D305" s="143"/>
      <c r="E305" s="143"/>
      <c r="F305" s="146"/>
      <c r="G305" s="146"/>
      <c r="H305" s="146"/>
    </row>
    <row r="306" spans="1:8" x14ac:dyDescent="0.2">
      <c r="A306" s="146"/>
      <c r="B306" s="143"/>
      <c r="C306" s="147"/>
      <c r="D306" s="143"/>
      <c r="E306" s="143"/>
      <c r="F306" s="146"/>
      <c r="G306" s="146"/>
      <c r="H306" s="146"/>
    </row>
    <row r="307" spans="1:8" x14ac:dyDescent="0.2">
      <c r="A307" s="146"/>
      <c r="B307" s="143"/>
      <c r="C307" s="147"/>
      <c r="D307" s="143"/>
      <c r="E307" s="143"/>
      <c r="F307" s="146"/>
      <c r="G307" s="146"/>
      <c r="H307" s="146"/>
    </row>
    <row r="308" spans="1:8" x14ac:dyDescent="0.2">
      <c r="A308" s="146"/>
      <c r="B308" s="143"/>
      <c r="C308" s="147"/>
      <c r="D308" s="143"/>
      <c r="E308" s="143"/>
      <c r="F308" s="146"/>
      <c r="G308" s="146"/>
      <c r="H308" s="146"/>
    </row>
    <row r="309" spans="1:8" x14ac:dyDescent="0.2">
      <c r="A309" s="146"/>
      <c r="B309" s="143"/>
      <c r="C309" s="147"/>
      <c r="D309" s="143"/>
      <c r="E309" s="143"/>
      <c r="F309" s="146"/>
      <c r="G309" s="146"/>
      <c r="H309" s="146"/>
    </row>
    <row r="310" spans="1:8" x14ac:dyDescent="0.2">
      <c r="A310" s="146"/>
      <c r="B310" s="143"/>
      <c r="C310" s="147"/>
      <c r="D310" s="143"/>
      <c r="E310" s="143"/>
      <c r="F310" s="146"/>
      <c r="G310" s="146"/>
      <c r="H310" s="146"/>
    </row>
    <row r="311" spans="1:8" x14ac:dyDescent="0.2">
      <c r="A311" s="146"/>
      <c r="B311" s="143"/>
      <c r="C311" s="147"/>
      <c r="D311" s="143"/>
      <c r="E311" s="143"/>
      <c r="F311" s="146"/>
      <c r="G311" s="146"/>
      <c r="H311" s="146"/>
    </row>
    <row r="312" spans="1:8" x14ac:dyDescent="0.2">
      <c r="A312" s="146"/>
      <c r="B312" s="143"/>
      <c r="C312" s="147"/>
      <c r="D312" s="143"/>
      <c r="E312" s="143"/>
      <c r="F312" s="146"/>
      <c r="G312" s="146"/>
      <c r="H312" s="146"/>
    </row>
    <row r="313" spans="1:8" x14ac:dyDescent="0.2">
      <c r="A313" s="146"/>
      <c r="B313" s="143"/>
      <c r="C313" s="147"/>
      <c r="D313" s="143"/>
      <c r="E313" s="143"/>
      <c r="F313" s="146"/>
      <c r="G313" s="146"/>
      <c r="H313" s="146"/>
    </row>
    <row r="314" spans="1:8" x14ac:dyDescent="0.2">
      <c r="A314" s="146"/>
      <c r="B314" s="143"/>
      <c r="C314" s="147"/>
      <c r="D314" s="143"/>
      <c r="E314" s="143"/>
      <c r="F314" s="146"/>
      <c r="G314" s="146"/>
      <c r="H314" s="146"/>
    </row>
    <row r="315" spans="1:8" x14ac:dyDescent="0.2">
      <c r="A315" s="146"/>
      <c r="B315" s="143"/>
      <c r="C315" s="147"/>
      <c r="D315" s="143"/>
      <c r="E315" s="143"/>
      <c r="F315" s="146"/>
      <c r="G315" s="146"/>
      <c r="H315" s="146"/>
    </row>
    <row r="316" spans="1:8" x14ac:dyDescent="0.2">
      <c r="A316" s="146"/>
      <c r="B316" s="143"/>
      <c r="C316" s="147"/>
      <c r="D316" s="143"/>
      <c r="E316" s="143"/>
      <c r="F316" s="146"/>
      <c r="G316" s="146"/>
      <c r="H316" s="146"/>
    </row>
    <row r="317" spans="1:8" x14ac:dyDescent="0.2">
      <c r="A317" s="146"/>
      <c r="B317" s="143"/>
      <c r="C317" s="147"/>
      <c r="D317" s="143"/>
      <c r="E317" s="143"/>
      <c r="F317" s="146"/>
      <c r="G317" s="146"/>
      <c r="H317" s="146"/>
    </row>
    <row r="318" spans="1:8" x14ac:dyDescent="0.2">
      <c r="A318" s="146"/>
      <c r="B318" s="143"/>
      <c r="C318" s="147"/>
      <c r="D318" s="143"/>
      <c r="E318" s="143"/>
      <c r="F318" s="146"/>
      <c r="G318" s="146"/>
      <c r="H318" s="146"/>
    </row>
    <row r="319" spans="1:8" x14ac:dyDescent="0.2">
      <c r="A319" s="146"/>
      <c r="B319" s="143"/>
      <c r="C319" s="147"/>
      <c r="D319" s="143"/>
      <c r="E319" s="143"/>
      <c r="F319" s="146"/>
      <c r="G319" s="146"/>
      <c r="H319" s="146"/>
    </row>
    <row r="320" spans="1:8" x14ac:dyDescent="0.2">
      <c r="A320" s="146"/>
      <c r="B320" s="143"/>
      <c r="C320" s="147"/>
      <c r="D320" s="143"/>
      <c r="E320" s="143"/>
      <c r="F320" s="146"/>
      <c r="G320" s="146"/>
      <c r="H320" s="146"/>
    </row>
    <row r="321" spans="1:8" x14ac:dyDescent="0.2">
      <c r="A321" s="146"/>
      <c r="B321" s="143"/>
      <c r="C321" s="147"/>
      <c r="D321" s="143"/>
      <c r="E321" s="143"/>
      <c r="F321" s="146"/>
      <c r="G321" s="146"/>
      <c r="H321" s="146"/>
    </row>
    <row r="322" spans="1:8" x14ac:dyDescent="0.2">
      <c r="A322" s="146"/>
      <c r="B322" s="143"/>
      <c r="C322" s="147"/>
      <c r="D322" s="143"/>
      <c r="E322" s="143"/>
      <c r="F322" s="146"/>
      <c r="G322" s="146"/>
      <c r="H322" s="146"/>
    </row>
    <row r="323" spans="1:8" x14ac:dyDescent="0.2">
      <c r="A323" s="146"/>
      <c r="B323" s="143"/>
      <c r="C323" s="147"/>
      <c r="D323" s="143"/>
      <c r="E323" s="143"/>
      <c r="F323" s="146"/>
      <c r="G323" s="146"/>
      <c r="H323" s="146"/>
    </row>
    <row r="324" spans="1:8" x14ac:dyDescent="0.2">
      <c r="A324" s="146"/>
      <c r="B324" s="143"/>
      <c r="C324" s="147"/>
      <c r="D324" s="143"/>
      <c r="E324" s="143"/>
      <c r="F324" s="146"/>
      <c r="G324" s="146"/>
      <c r="H324" s="146"/>
    </row>
    <row r="325" spans="1:8" x14ac:dyDescent="0.2">
      <c r="A325" s="146"/>
      <c r="B325" s="143"/>
      <c r="C325" s="147"/>
      <c r="D325" s="143"/>
      <c r="E325" s="143"/>
      <c r="F325" s="146"/>
      <c r="G325" s="146"/>
      <c r="H325" s="146"/>
    </row>
    <row r="326" spans="1:8" x14ac:dyDescent="0.2">
      <c r="A326" s="146"/>
      <c r="B326" s="143"/>
      <c r="C326" s="147"/>
      <c r="D326" s="143"/>
      <c r="E326" s="143"/>
      <c r="F326" s="146"/>
      <c r="G326" s="146"/>
      <c r="H326" s="146"/>
    </row>
    <row r="327" spans="1:8" x14ac:dyDescent="0.2">
      <c r="A327" s="146"/>
      <c r="B327" s="143"/>
      <c r="C327" s="147"/>
      <c r="D327" s="143"/>
      <c r="E327" s="143"/>
      <c r="F327" s="146"/>
      <c r="G327" s="146"/>
      <c r="H327" s="146"/>
    </row>
    <row r="328" spans="1:8" x14ac:dyDescent="0.2">
      <c r="A328" s="146"/>
      <c r="B328" s="143"/>
      <c r="C328" s="147"/>
      <c r="D328" s="143"/>
      <c r="E328" s="143"/>
      <c r="F328" s="146"/>
      <c r="G328" s="146"/>
      <c r="H328" s="146"/>
    </row>
    <row r="329" spans="1:8" x14ac:dyDescent="0.2">
      <c r="A329" s="146"/>
      <c r="B329" s="143"/>
      <c r="C329" s="147"/>
      <c r="D329" s="143"/>
      <c r="E329" s="143"/>
      <c r="F329" s="146"/>
      <c r="G329" s="146"/>
      <c r="H329" s="146"/>
    </row>
    <row r="330" spans="1:8" x14ac:dyDescent="0.2">
      <c r="A330" s="146"/>
      <c r="B330" s="143"/>
      <c r="C330" s="147"/>
      <c r="D330" s="143"/>
      <c r="E330" s="143"/>
      <c r="F330" s="146"/>
      <c r="G330" s="146"/>
      <c r="H330" s="146"/>
    </row>
    <row r="331" spans="1:8" x14ac:dyDescent="0.2">
      <c r="A331" s="146"/>
      <c r="B331" s="143"/>
      <c r="C331" s="147"/>
      <c r="D331" s="143"/>
      <c r="E331" s="143"/>
      <c r="F331" s="146"/>
      <c r="G331" s="146"/>
      <c r="H331" s="146"/>
    </row>
    <row r="332" spans="1:8" x14ac:dyDescent="0.2">
      <c r="A332" s="146"/>
      <c r="B332" s="143"/>
      <c r="C332" s="147"/>
      <c r="D332" s="143"/>
      <c r="E332" s="143"/>
      <c r="F332" s="146"/>
      <c r="G332" s="146"/>
      <c r="H332" s="146"/>
    </row>
    <row r="333" spans="1:8" x14ac:dyDescent="0.2">
      <c r="A333" s="146"/>
      <c r="B333" s="143"/>
      <c r="C333" s="147"/>
      <c r="D333" s="143"/>
      <c r="E333" s="143"/>
      <c r="F333" s="146"/>
      <c r="G333" s="146"/>
      <c r="H333" s="146"/>
    </row>
    <row r="334" spans="1:8" x14ac:dyDescent="0.2">
      <c r="A334" s="146"/>
      <c r="B334" s="143"/>
      <c r="C334" s="147"/>
      <c r="D334" s="143"/>
      <c r="E334" s="143"/>
      <c r="F334" s="146"/>
      <c r="G334" s="146"/>
      <c r="H334" s="146"/>
    </row>
    <row r="335" spans="1:8" x14ac:dyDescent="0.2">
      <c r="A335" s="146"/>
      <c r="B335" s="143"/>
      <c r="C335" s="147"/>
      <c r="D335" s="143"/>
      <c r="E335" s="143"/>
      <c r="F335" s="146"/>
      <c r="G335" s="146"/>
      <c r="H335" s="146"/>
    </row>
    <row r="336" spans="1:8" x14ac:dyDescent="0.2">
      <c r="A336" s="146"/>
      <c r="B336" s="143"/>
      <c r="C336" s="147"/>
      <c r="D336" s="143"/>
      <c r="E336" s="143"/>
      <c r="F336" s="146"/>
      <c r="G336" s="146"/>
      <c r="H336" s="146"/>
    </row>
    <row r="337" spans="1:8" x14ac:dyDescent="0.2">
      <c r="A337" s="146"/>
      <c r="B337" s="143"/>
      <c r="C337" s="147"/>
      <c r="D337" s="143"/>
      <c r="E337" s="143"/>
      <c r="F337" s="146"/>
      <c r="G337" s="146"/>
      <c r="H337" s="146"/>
    </row>
    <row r="338" spans="1:8" x14ac:dyDescent="0.2">
      <c r="A338" s="146"/>
      <c r="B338" s="143"/>
      <c r="C338" s="147"/>
      <c r="D338" s="143"/>
      <c r="E338" s="143"/>
      <c r="F338" s="146"/>
      <c r="G338" s="146"/>
      <c r="H338" s="146"/>
    </row>
    <row r="339" spans="1:8" x14ac:dyDescent="0.2">
      <c r="A339" s="146"/>
      <c r="B339" s="143"/>
      <c r="C339" s="147"/>
      <c r="D339" s="143"/>
      <c r="E339" s="143"/>
      <c r="F339" s="146"/>
      <c r="G339" s="146"/>
      <c r="H339" s="146"/>
    </row>
    <row r="340" spans="1:8" x14ac:dyDescent="0.2">
      <c r="A340" s="146"/>
      <c r="B340" s="143"/>
      <c r="C340" s="147"/>
      <c r="D340" s="143"/>
      <c r="E340" s="143"/>
      <c r="F340" s="146"/>
      <c r="G340" s="146"/>
      <c r="H340" s="146"/>
    </row>
    <row r="341" spans="1:8" x14ac:dyDescent="0.2">
      <c r="A341" s="146"/>
      <c r="B341" s="143"/>
      <c r="C341" s="147"/>
      <c r="D341" s="143"/>
      <c r="E341" s="143"/>
      <c r="F341" s="146"/>
      <c r="G341" s="146"/>
      <c r="H341" s="146"/>
    </row>
    <row r="342" spans="1:8" x14ac:dyDescent="0.2">
      <c r="A342" s="146"/>
      <c r="B342" s="143"/>
      <c r="C342" s="147"/>
      <c r="D342" s="143"/>
      <c r="E342" s="143"/>
      <c r="F342" s="146"/>
      <c r="G342" s="146"/>
      <c r="H342" s="146"/>
    </row>
    <row r="343" spans="1:8" x14ac:dyDescent="0.2">
      <c r="A343" s="146"/>
      <c r="B343" s="143"/>
      <c r="C343" s="147"/>
      <c r="D343" s="143"/>
      <c r="E343" s="143"/>
      <c r="F343" s="146"/>
      <c r="G343" s="146"/>
      <c r="H343" s="146"/>
    </row>
    <row r="344" spans="1:8" x14ac:dyDescent="0.2">
      <c r="A344" s="146"/>
      <c r="B344" s="143"/>
      <c r="C344" s="147"/>
      <c r="D344" s="143"/>
      <c r="E344" s="143"/>
      <c r="F344" s="146"/>
      <c r="G344" s="146"/>
      <c r="H344" s="146"/>
    </row>
    <row r="345" spans="1:8" x14ac:dyDescent="0.2">
      <c r="A345" s="146"/>
      <c r="B345" s="143"/>
      <c r="C345" s="147"/>
      <c r="D345" s="143"/>
      <c r="E345" s="143"/>
      <c r="F345" s="146"/>
      <c r="G345" s="146"/>
      <c r="H345" s="146"/>
    </row>
    <row r="346" spans="1:8" x14ac:dyDescent="0.2">
      <c r="A346" s="146"/>
      <c r="B346" s="143"/>
      <c r="C346" s="147"/>
      <c r="D346" s="143"/>
      <c r="E346" s="143"/>
      <c r="F346" s="146"/>
      <c r="G346" s="146"/>
      <c r="H346" s="146"/>
    </row>
    <row r="347" spans="1:8" x14ac:dyDescent="0.2">
      <c r="A347" s="146"/>
      <c r="B347" s="143"/>
      <c r="C347" s="147"/>
      <c r="D347" s="143"/>
      <c r="E347" s="143"/>
      <c r="F347" s="146"/>
      <c r="G347" s="146"/>
      <c r="H347" s="146"/>
    </row>
    <row r="348" spans="1:8" x14ac:dyDescent="0.2">
      <c r="A348" s="146"/>
      <c r="B348" s="143"/>
      <c r="C348" s="147"/>
      <c r="D348" s="143"/>
      <c r="E348" s="143"/>
      <c r="F348" s="146"/>
      <c r="G348" s="146"/>
      <c r="H348" s="146"/>
    </row>
    <row r="349" spans="1:8" x14ac:dyDescent="0.2">
      <c r="A349" s="146"/>
      <c r="B349" s="143"/>
      <c r="C349" s="147"/>
      <c r="D349" s="143"/>
      <c r="E349" s="143"/>
      <c r="F349" s="146"/>
      <c r="G349" s="146"/>
      <c r="H349" s="146"/>
    </row>
    <row r="350" spans="1:8" x14ac:dyDescent="0.2">
      <c r="A350" s="146"/>
      <c r="B350" s="143"/>
      <c r="C350" s="147"/>
      <c r="D350" s="143"/>
      <c r="E350" s="143"/>
      <c r="F350" s="146"/>
      <c r="G350" s="146"/>
      <c r="H350" s="146"/>
    </row>
    <row r="351" spans="1:8" x14ac:dyDescent="0.2">
      <c r="A351" s="146"/>
      <c r="B351" s="143"/>
      <c r="C351" s="147"/>
      <c r="D351" s="143"/>
      <c r="E351" s="143"/>
      <c r="F351" s="146"/>
      <c r="G351" s="146"/>
      <c r="H351" s="146"/>
    </row>
    <row r="352" spans="1:8" x14ac:dyDescent="0.2">
      <c r="A352" s="146"/>
      <c r="B352" s="143"/>
      <c r="C352" s="147"/>
      <c r="D352" s="143"/>
      <c r="E352" s="143"/>
      <c r="F352" s="146"/>
      <c r="G352" s="146"/>
      <c r="H352" s="146"/>
    </row>
    <row r="353" spans="1:8" x14ac:dyDescent="0.2">
      <c r="A353" s="146"/>
      <c r="B353" s="143"/>
      <c r="C353" s="147"/>
      <c r="D353" s="143"/>
      <c r="E353" s="143"/>
      <c r="F353" s="146"/>
      <c r="G353" s="146"/>
      <c r="H353" s="146"/>
    </row>
    <row r="354" spans="1:8" x14ac:dyDescent="0.2">
      <c r="A354" s="146"/>
      <c r="B354" s="143"/>
      <c r="C354" s="147"/>
      <c r="D354" s="143"/>
      <c r="E354" s="143"/>
      <c r="F354" s="146"/>
      <c r="G354" s="146"/>
      <c r="H354" s="146"/>
    </row>
    <row r="355" spans="1:8" x14ac:dyDescent="0.2">
      <c r="A355" s="146"/>
      <c r="B355" s="143"/>
      <c r="C355" s="147"/>
      <c r="D355" s="143"/>
      <c r="E355" s="143"/>
      <c r="F355" s="146"/>
      <c r="G355" s="146"/>
      <c r="H355" s="146"/>
    </row>
    <row r="356" spans="1:8" x14ac:dyDescent="0.2">
      <c r="A356" s="146"/>
      <c r="B356" s="143"/>
      <c r="C356" s="147"/>
      <c r="D356" s="143"/>
      <c r="E356" s="143"/>
      <c r="F356" s="146"/>
      <c r="G356" s="146"/>
      <c r="H356" s="146"/>
    </row>
    <row r="357" spans="1:8" x14ac:dyDescent="0.2">
      <c r="A357" s="146"/>
      <c r="B357" s="143"/>
      <c r="C357" s="147"/>
      <c r="D357" s="143"/>
      <c r="E357" s="143"/>
      <c r="F357" s="146"/>
      <c r="G357" s="146"/>
      <c r="H357" s="146"/>
    </row>
    <row r="358" spans="1:8" x14ac:dyDescent="0.2">
      <c r="A358" s="146"/>
      <c r="B358" s="143"/>
      <c r="C358" s="147"/>
      <c r="D358" s="143"/>
      <c r="E358" s="143"/>
      <c r="F358" s="146"/>
      <c r="G358" s="146"/>
      <c r="H358" s="146"/>
    </row>
    <row r="359" spans="1:8" x14ac:dyDescent="0.2">
      <c r="A359" s="146"/>
      <c r="B359" s="143"/>
      <c r="C359" s="147"/>
      <c r="D359" s="143"/>
      <c r="E359" s="143"/>
      <c r="F359" s="146"/>
      <c r="G359" s="146"/>
      <c r="H359" s="146"/>
    </row>
    <row r="360" spans="1:8" x14ac:dyDescent="0.2">
      <c r="A360" s="146"/>
      <c r="B360" s="143"/>
      <c r="C360" s="147"/>
      <c r="D360" s="143"/>
      <c r="E360" s="143"/>
      <c r="F360" s="146"/>
      <c r="G360" s="146"/>
      <c r="H360" s="146"/>
    </row>
    <row r="361" spans="1:8" x14ac:dyDescent="0.2">
      <c r="A361" s="146"/>
      <c r="B361" s="143"/>
      <c r="C361" s="147"/>
      <c r="D361" s="143"/>
      <c r="E361" s="143"/>
      <c r="F361" s="146"/>
      <c r="G361" s="146"/>
      <c r="H361" s="146"/>
    </row>
    <row r="362" spans="1:8" x14ac:dyDescent="0.2">
      <c r="A362" s="146"/>
      <c r="B362" s="143"/>
      <c r="C362" s="147"/>
      <c r="D362" s="143"/>
      <c r="E362" s="143"/>
      <c r="F362" s="146"/>
      <c r="G362" s="146"/>
      <c r="H362" s="146"/>
    </row>
    <row r="363" spans="1:8" x14ac:dyDescent="0.2">
      <c r="A363" s="146"/>
      <c r="B363" s="143"/>
      <c r="C363" s="147"/>
      <c r="D363" s="143"/>
      <c r="E363" s="143"/>
      <c r="F363" s="146"/>
      <c r="G363" s="146"/>
      <c r="H363" s="146"/>
    </row>
    <row r="364" spans="1:8" x14ac:dyDescent="0.2">
      <c r="A364" s="146"/>
      <c r="B364" s="143"/>
      <c r="C364" s="147"/>
      <c r="D364" s="143"/>
      <c r="E364" s="143"/>
      <c r="F364" s="146"/>
      <c r="G364" s="146"/>
      <c r="H364" s="146"/>
    </row>
    <row r="365" spans="1:8" x14ac:dyDescent="0.2">
      <c r="A365" s="146"/>
      <c r="B365" s="143"/>
      <c r="C365" s="147"/>
      <c r="D365" s="143"/>
      <c r="E365" s="143"/>
      <c r="F365" s="146"/>
      <c r="G365" s="146"/>
      <c r="H365" s="146"/>
    </row>
    <row r="366" spans="1:8" x14ac:dyDescent="0.2">
      <c r="A366" s="146"/>
      <c r="B366" s="143"/>
      <c r="C366" s="147"/>
      <c r="D366" s="143"/>
      <c r="E366" s="143"/>
      <c r="F366" s="146"/>
      <c r="G366" s="146"/>
      <c r="H366" s="146"/>
    </row>
    <row r="367" spans="1:8" x14ac:dyDescent="0.2">
      <c r="A367" s="146"/>
      <c r="B367" s="143"/>
      <c r="C367" s="147"/>
      <c r="D367" s="143"/>
      <c r="E367" s="143"/>
      <c r="F367" s="146"/>
      <c r="G367" s="146"/>
      <c r="H367" s="146"/>
    </row>
    <row r="368" spans="1:8" x14ac:dyDescent="0.2">
      <c r="A368" s="146"/>
      <c r="B368" s="143"/>
      <c r="C368" s="147"/>
      <c r="D368" s="143"/>
      <c r="E368" s="143"/>
      <c r="F368" s="146"/>
      <c r="G368" s="146"/>
      <c r="H368" s="146"/>
    </row>
    <row r="369" spans="1:8" x14ac:dyDescent="0.2">
      <c r="A369" s="146"/>
      <c r="B369" s="143"/>
      <c r="C369" s="147"/>
      <c r="D369" s="143"/>
      <c r="E369" s="143"/>
      <c r="F369" s="146"/>
      <c r="G369" s="146"/>
      <c r="H369" s="146"/>
    </row>
    <row r="370" spans="1:8" x14ac:dyDescent="0.2">
      <c r="A370" s="146"/>
      <c r="B370" s="143"/>
      <c r="C370" s="147"/>
      <c r="D370" s="143"/>
      <c r="E370" s="143"/>
      <c r="F370" s="146"/>
      <c r="G370" s="146"/>
      <c r="H370" s="146"/>
    </row>
    <row r="371" spans="1:8" x14ac:dyDescent="0.2">
      <c r="A371" s="146"/>
      <c r="B371" s="143"/>
      <c r="C371" s="147"/>
      <c r="D371" s="143"/>
      <c r="E371" s="143"/>
      <c r="F371" s="146"/>
      <c r="G371" s="146"/>
      <c r="H371" s="146"/>
    </row>
    <row r="372" spans="1:8" x14ac:dyDescent="0.2">
      <c r="A372" s="146"/>
      <c r="B372" s="143"/>
      <c r="C372" s="147"/>
      <c r="D372" s="143"/>
      <c r="E372" s="143"/>
      <c r="F372" s="146"/>
      <c r="G372" s="146"/>
      <c r="H372" s="146"/>
    </row>
    <row r="373" spans="1:8" x14ac:dyDescent="0.2">
      <c r="A373" s="146"/>
      <c r="B373" s="143"/>
      <c r="C373" s="147"/>
      <c r="D373" s="143"/>
      <c r="E373" s="143"/>
      <c r="F373" s="146"/>
      <c r="G373" s="146"/>
      <c r="H373" s="146"/>
    </row>
    <row r="374" spans="1:8" x14ac:dyDescent="0.2">
      <c r="A374" s="146"/>
      <c r="B374" s="143"/>
      <c r="C374" s="147"/>
      <c r="D374" s="143"/>
      <c r="E374" s="143"/>
      <c r="F374" s="146"/>
      <c r="G374" s="146"/>
      <c r="H374" s="146"/>
    </row>
    <row r="375" spans="1:8" x14ac:dyDescent="0.2">
      <c r="A375" s="146"/>
      <c r="B375" s="143"/>
      <c r="C375" s="147"/>
      <c r="D375" s="143"/>
      <c r="E375" s="143"/>
      <c r="F375" s="146"/>
      <c r="G375" s="146"/>
      <c r="H375" s="146"/>
    </row>
    <row r="376" spans="1:8" x14ac:dyDescent="0.2">
      <c r="A376" s="146"/>
      <c r="B376" s="143"/>
      <c r="C376" s="147"/>
      <c r="D376" s="143"/>
      <c r="E376" s="143"/>
      <c r="F376" s="146"/>
      <c r="G376" s="146"/>
      <c r="H376" s="146"/>
    </row>
    <row r="377" spans="1:8" x14ac:dyDescent="0.2">
      <c r="A377" s="146"/>
      <c r="B377" s="143"/>
      <c r="C377" s="147"/>
      <c r="D377" s="143"/>
      <c r="E377" s="143"/>
      <c r="F377" s="146"/>
      <c r="G377" s="146"/>
      <c r="H377" s="146"/>
    </row>
    <row r="378" spans="1:8" x14ac:dyDescent="0.2">
      <c r="A378" s="146"/>
      <c r="B378" s="143"/>
      <c r="C378" s="147"/>
      <c r="D378" s="143"/>
      <c r="E378" s="143"/>
      <c r="F378" s="146"/>
      <c r="G378" s="146"/>
      <c r="H378" s="146"/>
    </row>
    <row r="379" spans="1:8" x14ac:dyDescent="0.2">
      <c r="A379" s="146"/>
      <c r="B379" s="143"/>
      <c r="C379" s="147"/>
      <c r="D379" s="143"/>
      <c r="E379" s="143"/>
      <c r="F379" s="146"/>
      <c r="G379" s="146"/>
      <c r="H379" s="146"/>
    </row>
    <row r="380" spans="1:8" x14ac:dyDescent="0.2">
      <c r="A380" s="146"/>
      <c r="B380" s="143"/>
      <c r="C380" s="147"/>
      <c r="D380" s="143"/>
      <c r="E380" s="143"/>
      <c r="F380" s="146"/>
      <c r="G380" s="146"/>
      <c r="H380" s="146"/>
    </row>
    <row r="381" spans="1:8" x14ac:dyDescent="0.2">
      <c r="A381" s="146"/>
      <c r="B381" s="143"/>
      <c r="C381" s="147"/>
      <c r="D381" s="143"/>
      <c r="E381" s="143"/>
      <c r="F381" s="146"/>
      <c r="G381" s="146"/>
      <c r="H381" s="146"/>
    </row>
    <row r="382" spans="1:8" x14ac:dyDescent="0.2">
      <c r="A382" s="146"/>
      <c r="B382" s="143"/>
      <c r="C382" s="147"/>
      <c r="D382" s="143"/>
      <c r="E382" s="143"/>
      <c r="F382" s="146"/>
      <c r="G382" s="146"/>
      <c r="H382" s="146"/>
    </row>
    <row r="383" spans="1:8" x14ac:dyDescent="0.2">
      <c r="A383" s="146"/>
      <c r="B383" s="143"/>
      <c r="C383" s="147"/>
      <c r="D383" s="143"/>
      <c r="E383" s="143"/>
      <c r="F383" s="146"/>
      <c r="G383" s="146"/>
      <c r="H383" s="146"/>
    </row>
    <row r="384" spans="1:8" x14ac:dyDescent="0.2">
      <c r="A384" s="146"/>
      <c r="B384" s="143"/>
      <c r="C384" s="147"/>
      <c r="D384" s="143"/>
      <c r="E384" s="143"/>
      <c r="F384" s="146"/>
      <c r="G384" s="146"/>
      <c r="H384" s="146"/>
    </row>
    <row r="385" spans="1:8" x14ac:dyDescent="0.2">
      <c r="A385" s="146"/>
      <c r="B385" s="143"/>
      <c r="C385" s="147"/>
      <c r="D385" s="143"/>
      <c r="E385" s="143"/>
      <c r="F385" s="146"/>
      <c r="G385" s="146"/>
      <c r="H385" s="146"/>
    </row>
    <row r="386" spans="1:8" x14ac:dyDescent="0.2">
      <c r="A386" s="146"/>
      <c r="B386" s="143"/>
      <c r="C386" s="147"/>
      <c r="D386" s="143"/>
      <c r="E386" s="143"/>
      <c r="F386" s="146"/>
      <c r="G386" s="146"/>
      <c r="H386" s="146"/>
    </row>
    <row r="387" spans="1:8" x14ac:dyDescent="0.2">
      <c r="A387" s="146"/>
      <c r="B387" s="143"/>
      <c r="C387" s="147"/>
      <c r="D387" s="143"/>
      <c r="E387" s="143"/>
      <c r="F387" s="146"/>
      <c r="G387" s="146"/>
      <c r="H387" s="146"/>
    </row>
    <row r="388" spans="1:8" x14ac:dyDescent="0.2">
      <c r="A388" s="146"/>
      <c r="B388" s="143"/>
      <c r="C388" s="147"/>
      <c r="D388" s="143"/>
      <c r="E388" s="143"/>
      <c r="F388" s="146"/>
      <c r="G388" s="146"/>
      <c r="H388" s="146"/>
    </row>
    <row r="389" spans="1:8" x14ac:dyDescent="0.2">
      <c r="A389" s="146"/>
      <c r="B389" s="143"/>
      <c r="C389" s="147"/>
      <c r="D389" s="143"/>
      <c r="E389" s="143"/>
      <c r="F389" s="146"/>
      <c r="G389" s="146"/>
      <c r="H389" s="146"/>
    </row>
    <row r="390" spans="1:8" x14ac:dyDescent="0.2">
      <c r="A390" s="146"/>
      <c r="B390" s="143"/>
      <c r="C390" s="147"/>
      <c r="D390" s="143"/>
      <c r="E390" s="143"/>
      <c r="F390" s="146"/>
      <c r="G390" s="146"/>
      <c r="H390" s="146"/>
    </row>
    <row r="391" spans="1:8" x14ac:dyDescent="0.2">
      <c r="A391" s="146"/>
      <c r="B391" s="143"/>
      <c r="C391" s="147"/>
      <c r="D391" s="143"/>
      <c r="E391" s="143"/>
      <c r="F391" s="146"/>
      <c r="G391" s="146"/>
      <c r="H391" s="146"/>
    </row>
    <row r="392" spans="1:8" x14ac:dyDescent="0.2">
      <c r="A392" s="146"/>
      <c r="B392" s="143"/>
      <c r="C392" s="147"/>
      <c r="D392" s="143"/>
      <c r="E392" s="143"/>
      <c r="F392" s="146"/>
      <c r="G392" s="146"/>
      <c r="H392" s="146"/>
    </row>
    <row r="393" spans="1:8" x14ac:dyDescent="0.2">
      <c r="A393" s="146"/>
      <c r="B393" s="143"/>
      <c r="C393" s="147"/>
      <c r="D393" s="143"/>
      <c r="E393" s="143"/>
      <c r="F393" s="146"/>
      <c r="G393" s="146"/>
      <c r="H393" s="146"/>
    </row>
    <row r="394" spans="1:8" x14ac:dyDescent="0.2">
      <c r="A394" s="146"/>
      <c r="B394" s="143"/>
      <c r="C394" s="147"/>
      <c r="D394" s="143"/>
      <c r="E394" s="143"/>
      <c r="F394" s="146"/>
      <c r="G394" s="146"/>
      <c r="H394" s="146"/>
    </row>
    <row r="395" spans="1:8" x14ac:dyDescent="0.2">
      <c r="A395" s="146"/>
      <c r="B395" s="143"/>
      <c r="C395" s="147"/>
      <c r="D395" s="143"/>
      <c r="E395" s="143"/>
      <c r="F395" s="146"/>
      <c r="G395" s="146"/>
      <c r="H395" s="146"/>
    </row>
    <row r="396" spans="1:8" x14ac:dyDescent="0.2">
      <c r="A396" s="146"/>
      <c r="B396" s="143"/>
      <c r="C396" s="147"/>
      <c r="D396" s="143"/>
      <c r="E396" s="143"/>
      <c r="F396" s="146"/>
      <c r="G396" s="146"/>
      <c r="H396" s="146"/>
    </row>
    <row r="397" spans="1:8" x14ac:dyDescent="0.2">
      <c r="A397" s="146"/>
      <c r="B397" s="143"/>
      <c r="C397" s="147"/>
      <c r="D397" s="143"/>
      <c r="E397" s="143"/>
      <c r="F397" s="146"/>
      <c r="G397" s="146"/>
      <c r="H397" s="146"/>
    </row>
    <row r="398" spans="1:8" x14ac:dyDescent="0.2">
      <c r="A398" s="146"/>
      <c r="B398" s="143"/>
      <c r="C398" s="147"/>
      <c r="D398" s="143"/>
      <c r="E398" s="143"/>
      <c r="F398" s="146"/>
      <c r="G398" s="146"/>
      <c r="H398" s="146"/>
    </row>
    <row r="399" spans="1:8" x14ac:dyDescent="0.2">
      <c r="A399" s="146"/>
      <c r="B399" s="143"/>
      <c r="C399" s="147"/>
      <c r="D399" s="143"/>
      <c r="E399" s="143"/>
      <c r="F399" s="146"/>
      <c r="G399" s="146"/>
      <c r="H399" s="146"/>
    </row>
    <row r="400" spans="1:8" x14ac:dyDescent="0.2">
      <c r="A400" s="146"/>
      <c r="B400" s="143"/>
      <c r="C400" s="147"/>
      <c r="D400" s="143"/>
      <c r="E400" s="143"/>
      <c r="F400" s="146"/>
      <c r="G400" s="146"/>
      <c r="H400" s="146"/>
    </row>
    <row r="401" spans="1:8" x14ac:dyDescent="0.2">
      <c r="A401" s="146"/>
      <c r="B401" s="143"/>
      <c r="C401" s="147"/>
      <c r="D401" s="143"/>
      <c r="E401" s="143"/>
      <c r="F401" s="146"/>
      <c r="G401" s="146"/>
      <c r="H401" s="146"/>
    </row>
    <row r="402" spans="1:8" x14ac:dyDescent="0.2">
      <c r="A402" s="146"/>
      <c r="B402" s="143"/>
      <c r="C402" s="147"/>
      <c r="D402" s="143"/>
      <c r="E402" s="143"/>
      <c r="F402" s="146"/>
      <c r="G402" s="146"/>
      <c r="H402" s="146"/>
    </row>
    <row r="403" spans="1:8" x14ac:dyDescent="0.2">
      <c r="A403" s="146"/>
      <c r="B403" s="143"/>
      <c r="C403" s="147"/>
      <c r="D403" s="143"/>
      <c r="E403" s="143"/>
      <c r="F403" s="146"/>
      <c r="G403" s="146"/>
      <c r="H403" s="146"/>
    </row>
    <row r="404" spans="1:8" x14ac:dyDescent="0.2">
      <c r="A404" s="146"/>
      <c r="B404" s="143"/>
      <c r="C404" s="147"/>
      <c r="D404" s="143"/>
      <c r="E404" s="143"/>
      <c r="F404" s="146"/>
      <c r="G404" s="146"/>
      <c r="H404" s="146"/>
    </row>
    <row r="405" spans="1:8" x14ac:dyDescent="0.2">
      <c r="A405" s="146"/>
      <c r="B405" s="143"/>
      <c r="C405" s="147"/>
      <c r="D405" s="143"/>
      <c r="E405" s="143"/>
      <c r="F405" s="146"/>
      <c r="G405" s="146"/>
      <c r="H405" s="146"/>
    </row>
    <row r="406" spans="1:8" x14ac:dyDescent="0.2">
      <c r="A406" s="146"/>
      <c r="B406" s="143"/>
      <c r="C406" s="147"/>
      <c r="D406" s="143"/>
      <c r="E406" s="143"/>
      <c r="F406" s="146"/>
      <c r="G406" s="146"/>
      <c r="H406" s="146"/>
    </row>
    <row r="407" spans="1:8" x14ac:dyDescent="0.2">
      <c r="A407" s="146"/>
      <c r="B407" s="143"/>
      <c r="C407" s="147"/>
      <c r="D407" s="143"/>
      <c r="E407" s="143"/>
      <c r="F407" s="146"/>
      <c r="G407" s="146"/>
      <c r="H407" s="146"/>
    </row>
    <row r="408" spans="1:8" x14ac:dyDescent="0.2">
      <c r="A408" s="146"/>
      <c r="B408" s="143"/>
      <c r="C408" s="147"/>
      <c r="D408" s="143"/>
      <c r="E408" s="143"/>
      <c r="F408" s="146"/>
      <c r="G408" s="146"/>
      <c r="H408" s="146"/>
    </row>
    <row r="409" spans="1:8" x14ac:dyDescent="0.2">
      <c r="A409" s="146"/>
      <c r="B409" s="143"/>
      <c r="C409" s="147"/>
      <c r="D409" s="143"/>
      <c r="E409" s="143"/>
      <c r="F409" s="146"/>
      <c r="G409" s="146"/>
      <c r="H409" s="146"/>
    </row>
    <row r="410" spans="1:8" x14ac:dyDescent="0.2">
      <c r="A410" s="146"/>
      <c r="B410" s="143"/>
      <c r="C410" s="147"/>
      <c r="D410" s="143"/>
      <c r="E410" s="143"/>
      <c r="F410" s="146"/>
      <c r="G410" s="146"/>
      <c r="H410" s="146"/>
    </row>
    <row r="411" spans="1:8" x14ac:dyDescent="0.2">
      <c r="A411" s="146"/>
      <c r="B411" s="143"/>
      <c r="C411" s="147"/>
      <c r="D411" s="143"/>
      <c r="E411" s="143"/>
      <c r="F411" s="146"/>
      <c r="G411" s="146"/>
      <c r="H411" s="146"/>
    </row>
    <row r="412" spans="1:8" x14ac:dyDescent="0.2">
      <c r="A412" s="146"/>
      <c r="B412" s="143"/>
      <c r="C412" s="147"/>
      <c r="D412" s="143"/>
      <c r="E412" s="143"/>
      <c r="F412" s="146"/>
      <c r="G412" s="146"/>
      <c r="H412" s="146"/>
    </row>
    <row r="413" spans="1:8" x14ac:dyDescent="0.2">
      <c r="A413" s="146"/>
      <c r="B413" s="143"/>
      <c r="C413" s="147"/>
      <c r="D413" s="143"/>
      <c r="E413" s="143"/>
      <c r="F413" s="146"/>
      <c r="G413" s="146"/>
      <c r="H413" s="146"/>
    </row>
    <row r="414" spans="1:8" x14ac:dyDescent="0.2">
      <c r="A414" s="146"/>
      <c r="B414" s="143"/>
      <c r="C414" s="147"/>
      <c r="D414" s="143"/>
      <c r="E414" s="143"/>
      <c r="F414" s="146"/>
      <c r="G414" s="146"/>
      <c r="H414" s="146"/>
    </row>
    <row r="415" spans="1:8" x14ac:dyDescent="0.2">
      <c r="A415" s="146"/>
      <c r="B415" s="143"/>
      <c r="C415" s="147"/>
      <c r="D415" s="143"/>
      <c r="E415" s="143"/>
      <c r="F415" s="146"/>
      <c r="G415" s="146"/>
      <c r="H415" s="146"/>
    </row>
    <row r="416" spans="1:8" x14ac:dyDescent="0.2">
      <c r="A416" s="146"/>
      <c r="B416" s="143"/>
      <c r="C416" s="147"/>
      <c r="D416" s="143"/>
      <c r="E416" s="143"/>
      <c r="F416" s="146"/>
      <c r="G416" s="146"/>
      <c r="H416" s="146"/>
    </row>
    <row r="417" spans="1:8" x14ac:dyDescent="0.2">
      <c r="A417" s="146"/>
      <c r="B417" s="143"/>
      <c r="C417" s="147"/>
      <c r="D417" s="143"/>
      <c r="E417" s="143"/>
      <c r="F417" s="146"/>
      <c r="G417" s="146"/>
      <c r="H417" s="146"/>
    </row>
    <row r="418" spans="1:8" x14ac:dyDescent="0.2">
      <c r="A418" s="146"/>
      <c r="B418" s="143"/>
      <c r="C418" s="147"/>
      <c r="D418" s="143"/>
      <c r="E418" s="143"/>
      <c r="F418" s="146"/>
      <c r="G418" s="146"/>
      <c r="H418" s="146"/>
    </row>
    <row r="419" spans="1:8" x14ac:dyDescent="0.2">
      <c r="A419" s="146"/>
      <c r="B419" s="143"/>
      <c r="C419" s="147"/>
      <c r="D419" s="143"/>
      <c r="E419" s="143"/>
      <c r="F419" s="146"/>
      <c r="G419" s="146"/>
      <c r="H419" s="146"/>
    </row>
    <row r="420" spans="1:8" x14ac:dyDescent="0.2">
      <c r="A420" s="146"/>
      <c r="B420" s="143"/>
      <c r="C420" s="147"/>
      <c r="D420" s="143"/>
      <c r="E420" s="143"/>
      <c r="F420" s="146"/>
      <c r="G420" s="146"/>
      <c r="H420" s="146"/>
    </row>
    <row r="421" spans="1:8" x14ac:dyDescent="0.2">
      <c r="A421" s="146"/>
      <c r="B421" s="143"/>
      <c r="C421" s="147"/>
      <c r="D421" s="143"/>
      <c r="E421" s="143"/>
      <c r="F421" s="146"/>
      <c r="G421" s="146"/>
      <c r="H421" s="146"/>
    </row>
    <row r="422" spans="1:8" x14ac:dyDescent="0.2">
      <c r="A422" s="146"/>
      <c r="B422" s="143"/>
      <c r="C422" s="147"/>
      <c r="D422" s="143"/>
      <c r="E422" s="143"/>
      <c r="F422" s="146"/>
      <c r="G422" s="146"/>
      <c r="H422" s="146"/>
    </row>
    <row r="423" spans="1:8" x14ac:dyDescent="0.2">
      <c r="A423" s="146"/>
      <c r="B423" s="143"/>
      <c r="C423" s="147"/>
      <c r="D423" s="143"/>
      <c r="E423" s="143"/>
      <c r="F423" s="146"/>
      <c r="G423" s="146"/>
      <c r="H423" s="146"/>
    </row>
    <row r="424" spans="1:8" x14ac:dyDescent="0.2">
      <c r="A424" s="146"/>
      <c r="B424" s="143"/>
      <c r="C424" s="147"/>
      <c r="D424" s="143"/>
      <c r="E424" s="143"/>
      <c r="F424" s="146"/>
      <c r="G424" s="146"/>
      <c r="H424" s="146"/>
    </row>
    <row r="425" spans="1:8" x14ac:dyDescent="0.2">
      <c r="A425" s="146"/>
      <c r="B425" s="143"/>
      <c r="C425" s="147"/>
      <c r="D425" s="143"/>
      <c r="E425" s="143"/>
      <c r="F425" s="146"/>
      <c r="G425" s="146"/>
      <c r="H425" s="146"/>
    </row>
    <row r="426" spans="1:8" x14ac:dyDescent="0.2">
      <c r="A426" s="146"/>
      <c r="B426" s="143"/>
      <c r="C426" s="147"/>
      <c r="D426" s="143"/>
      <c r="E426" s="143"/>
      <c r="F426" s="146"/>
      <c r="G426" s="146"/>
      <c r="H426" s="146"/>
    </row>
    <row r="427" spans="1:8" x14ac:dyDescent="0.2">
      <c r="A427" s="146"/>
      <c r="B427" s="143"/>
      <c r="C427" s="147"/>
      <c r="D427" s="143"/>
      <c r="E427" s="143"/>
      <c r="F427" s="146"/>
      <c r="G427" s="146"/>
      <c r="H427" s="146"/>
    </row>
    <row r="428" spans="1:8" x14ac:dyDescent="0.2">
      <c r="A428" s="146"/>
      <c r="B428" s="143"/>
      <c r="C428" s="147"/>
      <c r="D428" s="143"/>
      <c r="E428" s="143"/>
      <c r="F428" s="146"/>
      <c r="G428" s="146"/>
      <c r="H428" s="146"/>
    </row>
    <row r="429" spans="1:8" x14ac:dyDescent="0.2">
      <c r="A429" s="146"/>
      <c r="B429" s="143"/>
      <c r="C429" s="147"/>
      <c r="D429" s="143"/>
      <c r="E429" s="143"/>
      <c r="F429" s="146"/>
      <c r="G429" s="146"/>
      <c r="H429" s="146"/>
    </row>
    <row r="430" spans="1:8" x14ac:dyDescent="0.2">
      <c r="A430" s="146"/>
      <c r="B430" s="143"/>
      <c r="C430" s="147"/>
      <c r="D430" s="143"/>
      <c r="E430" s="143"/>
      <c r="F430" s="146"/>
      <c r="G430" s="146"/>
      <c r="H430" s="146"/>
    </row>
    <row r="431" spans="1:8" x14ac:dyDescent="0.2">
      <c r="A431" s="146"/>
      <c r="B431" s="143"/>
      <c r="C431" s="147"/>
      <c r="D431" s="143"/>
      <c r="E431" s="143"/>
      <c r="F431" s="146"/>
      <c r="G431" s="146"/>
      <c r="H431" s="146"/>
    </row>
    <row r="432" spans="1:8" x14ac:dyDescent="0.2">
      <c r="A432" s="146"/>
      <c r="B432" s="143"/>
      <c r="C432" s="147"/>
      <c r="D432" s="143"/>
      <c r="E432" s="143"/>
      <c r="F432" s="146"/>
      <c r="G432" s="146"/>
      <c r="H432" s="146"/>
    </row>
    <row r="433" spans="1:8" x14ac:dyDescent="0.2">
      <c r="A433" s="146"/>
      <c r="B433" s="143"/>
      <c r="C433" s="147"/>
      <c r="D433" s="143"/>
      <c r="E433" s="143"/>
      <c r="F433" s="146"/>
      <c r="G433" s="146"/>
      <c r="H433" s="146"/>
    </row>
    <row r="434" spans="1:8" x14ac:dyDescent="0.2">
      <c r="A434" s="146"/>
      <c r="B434" s="143"/>
      <c r="C434" s="147"/>
      <c r="D434" s="143"/>
      <c r="E434" s="143"/>
      <c r="F434" s="146"/>
      <c r="G434" s="146"/>
      <c r="H434" s="146"/>
    </row>
    <row r="435" spans="1:8" x14ac:dyDescent="0.2">
      <c r="A435" s="146"/>
      <c r="B435" s="143"/>
      <c r="C435" s="147"/>
      <c r="D435" s="143"/>
      <c r="E435" s="143"/>
      <c r="F435" s="146"/>
      <c r="G435" s="146"/>
      <c r="H435" s="146"/>
    </row>
    <row r="436" spans="1:8" x14ac:dyDescent="0.2">
      <c r="A436" s="146"/>
      <c r="B436" s="143"/>
      <c r="C436" s="147"/>
      <c r="D436" s="143"/>
      <c r="E436" s="143"/>
      <c r="F436" s="146"/>
      <c r="G436" s="146"/>
      <c r="H436" s="146"/>
    </row>
    <row r="437" spans="1:8" x14ac:dyDescent="0.2">
      <c r="A437" s="146"/>
      <c r="B437" s="143"/>
      <c r="C437" s="147"/>
      <c r="D437" s="143"/>
      <c r="E437" s="143"/>
      <c r="F437" s="146"/>
      <c r="G437" s="146"/>
      <c r="H437" s="146"/>
    </row>
    <row r="438" spans="1:8" x14ac:dyDescent="0.2">
      <c r="A438" s="146"/>
      <c r="B438" s="143"/>
      <c r="C438" s="147"/>
      <c r="D438" s="143"/>
      <c r="E438" s="143"/>
      <c r="F438" s="146"/>
      <c r="G438" s="146"/>
      <c r="H438" s="146"/>
    </row>
    <row r="439" spans="1:8" x14ac:dyDescent="0.2">
      <c r="A439" s="146"/>
      <c r="B439" s="143"/>
      <c r="C439" s="147"/>
      <c r="D439" s="143"/>
      <c r="E439" s="143"/>
      <c r="F439" s="146"/>
      <c r="G439" s="146"/>
      <c r="H439" s="146"/>
    </row>
    <row r="440" spans="1:8" x14ac:dyDescent="0.2">
      <c r="A440" s="146"/>
      <c r="B440" s="143"/>
      <c r="C440" s="147"/>
      <c r="D440" s="143"/>
      <c r="E440" s="143"/>
      <c r="F440" s="146"/>
      <c r="G440" s="146"/>
      <c r="H440" s="146"/>
    </row>
    <row r="441" spans="1:8" x14ac:dyDescent="0.2">
      <c r="A441" s="146"/>
      <c r="B441" s="143"/>
      <c r="C441" s="147"/>
      <c r="D441" s="143"/>
      <c r="E441" s="143"/>
      <c r="F441" s="146"/>
      <c r="G441" s="146"/>
      <c r="H441" s="146"/>
    </row>
    <row r="442" spans="1:8" x14ac:dyDescent="0.2">
      <c r="A442" s="146"/>
      <c r="B442" s="143"/>
      <c r="C442" s="147"/>
      <c r="D442" s="143"/>
      <c r="E442" s="143"/>
      <c r="F442" s="146"/>
      <c r="G442" s="146"/>
      <c r="H442" s="146"/>
    </row>
    <row r="443" spans="1:8" x14ac:dyDescent="0.2">
      <c r="A443" s="146"/>
      <c r="B443" s="143"/>
      <c r="C443" s="147"/>
      <c r="D443" s="143"/>
      <c r="E443" s="143"/>
      <c r="F443" s="146"/>
      <c r="G443" s="146"/>
      <c r="H443" s="146"/>
    </row>
    <row r="444" spans="1:8" x14ac:dyDescent="0.2">
      <c r="A444" s="146"/>
      <c r="B444" s="143"/>
      <c r="C444" s="147"/>
      <c r="D444" s="143"/>
      <c r="E444" s="143"/>
      <c r="F444" s="146"/>
      <c r="G444" s="146"/>
      <c r="H444" s="146"/>
    </row>
    <row r="445" spans="1:8" x14ac:dyDescent="0.2">
      <c r="A445" s="146"/>
      <c r="B445" s="143"/>
      <c r="C445" s="147"/>
      <c r="D445" s="143"/>
      <c r="E445" s="143"/>
      <c r="F445" s="146"/>
      <c r="G445" s="146"/>
      <c r="H445" s="146"/>
    </row>
    <row r="446" spans="1:8" x14ac:dyDescent="0.2">
      <c r="A446" s="146"/>
      <c r="B446" s="143"/>
      <c r="C446" s="147"/>
      <c r="D446" s="143"/>
      <c r="E446" s="143"/>
      <c r="F446" s="146"/>
      <c r="G446" s="146"/>
      <c r="H446" s="146"/>
    </row>
    <row r="447" spans="1:8" x14ac:dyDescent="0.2">
      <c r="A447" s="146"/>
      <c r="B447" s="143"/>
      <c r="C447" s="147"/>
      <c r="D447" s="143"/>
      <c r="E447" s="143"/>
      <c r="F447" s="146"/>
      <c r="G447" s="146"/>
      <c r="H447" s="146"/>
    </row>
    <row r="448" spans="1:8" x14ac:dyDescent="0.2">
      <c r="A448" s="146"/>
      <c r="B448" s="143"/>
      <c r="C448" s="147"/>
      <c r="D448" s="143"/>
      <c r="E448" s="143"/>
      <c r="F448" s="146"/>
      <c r="G448" s="146"/>
      <c r="H448" s="146"/>
    </row>
    <row r="449" spans="1:8" x14ac:dyDescent="0.2">
      <c r="A449" s="146"/>
      <c r="B449" s="143"/>
      <c r="C449" s="147"/>
      <c r="D449" s="143"/>
      <c r="E449" s="143"/>
      <c r="F449" s="146"/>
      <c r="G449" s="146"/>
      <c r="H449" s="146"/>
    </row>
    <row r="450" spans="1:8" x14ac:dyDescent="0.2">
      <c r="A450" s="146"/>
      <c r="B450" s="143"/>
      <c r="C450" s="147"/>
      <c r="D450" s="143"/>
      <c r="E450" s="143"/>
      <c r="F450" s="146"/>
      <c r="G450" s="146"/>
      <c r="H450" s="146"/>
    </row>
    <row r="451" spans="1:8" x14ac:dyDescent="0.2">
      <c r="A451" s="146"/>
      <c r="B451" s="143"/>
      <c r="C451" s="147"/>
      <c r="D451" s="143"/>
      <c r="E451" s="143"/>
      <c r="F451" s="146"/>
      <c r="G451" s="146"/>
      <c r="H451" s="146"/>
    </row>
    <row r="452" spans="1:8" x14ac:dyDescent="0.2">
      <c r="A452" s="146"/>
      <c r="B452" s="143"/>
      <c r="C452" s="147"/>
      <c r="D452" s="143"/>
      <c r="E452" s="143"/>
      <c r="F452" s="146"/>
      <c r="G452" s="146"/>
      <c r="H452" s="146"/>
    </row>
    <row r="453" spans="1:8" x14ac:dyDescent="0.2">
      <c r="A453" s="146"/>
      <c r="B453" s="143"/>
      <c r="C453" s="147"/>
      <c r="D453" s="143"/>
      <c r="E453" s="143"/>
      <c r="F453" s="146"/>
      <c r="G453" s="146"/>
      <c r="H453" s="146"/>
    </row>
    <row r="454" spans="1:8" x14ac:dyDescent="0.2">
      <c r="A454" s="146"/>
      <c r="B454" s="143"/>
      <c r="C454" s="147"/>
      <c r="D454" s="143"/>
      <c r="E454" s="143"/>
      <c r="F454" s="146"/>
      <c r="G454" s="146"/>
      <c r="H454" s="146"/>
    </row>
    <row r="455" spans="1:8" x14ac:dyDescent="0.2">
      <c r="A455" s="146"/>
      <c r="B455" s="143"/>
      <c r="C455" s="147"/>
      <c r="D455" s="143"/>
      <c r="E455" s="143"/>
      <c r="F455" s="146"/>
      <c r="G455" s="146"/>
      <c r="H455" s="146"/>
    </row>
    <row r="456" spans="1:8" x14ac:dyDescent="0.2">
      <c r="A456" s="146"/>
      <c r="B456" s="143"/>
      <c r="C456" s="147"/>
      <c r="D456" s="143"/>
      <c r="E456" s="143"/>
      <c r="F456" s="146"/>
      <c r="G456" s="146"/>
      <c r="H456" s="146"/>
    </row>
    <row r="457" spans="1:8" x14ac:dyDescent="0.2">
      <c r="A457" s="146"/>
      <c r="B457" s="143"/>
      <c r="C457" s="147"/>
      <c r="D457" s="143"/>
      <c r="E457" s="143"/>
      <c r="F457" s="146"/>
      <c r="G457" s="146"/>
      <c r="H457" s="146"/>
    </row>
    <row r="458" spans="1:8" x14ac:dyDescent="0.2">
      <c r="A458" s="146"/>
      <c r="B458" s="143"/>
      <c r="C458" s="147"/>
      <c r="D458" s="143"/>
      <c r="E458" s="143"/>
      <c r="F458" s="146"/>
      <c r="G458" s="146"/>
      <c r="H458" s="146"/>
    </row>
    <row r="459" spans="1:8" x14ac:dyDescent="0.2">
      <c r="A459" s="146"/>
      <c r="B459" s="143"/>
      <c r="C459" s="147"/>
      <c r="D459" s="143"/>
      <c r="E459" s="143"/>
      <c r="F459" s="146"/>
      <c r="G459" s="146"/>
      <c r="H459" s="146"/>
    </row>
    <row r="460" spans="1:8" x14ac:dyDescent="0.2">
      <c r="A460" s="146"/>
      <c r="B460" s="143"/>
      <c r="C460" s="147"/>
      <c r="D460" s="143"/>
      <c r="E460" s="143"/>
      <c r="F460" s="146"/>
      <c r="G460" s="146"/>
      <c r="H460" s="146"/>
    </row>
    <row r="461" spans="1:8" x14ac:dyDescent="0.2">
      <c r="A461" s="146"/>
      <c r="B461" s="143"/>
      <c r="C461" s="147"/>
      <c r="D461" s="143"/>
      <c r="E461" s="143"/>
      <c r="F461" s="146"/>
      <c r="G461" s="146"/>
      <c r="H461" s="146"/>
    </row>
    <row r="462" spans="1:8" x14ac:dyDescent="0.2">
      <c r="A462" s="146"/>
      <c r="B462" s="143"/>
      <c r="C462" s="147"/>
      <c r="D462" s="143"/>
      <c r="E462" s="143"/>
      <c r="F462" s="146"/>
      <c r="G462" s="146"/>
      <c r="H462" s="146"/>
    </row>
    <row r="463" spans="1:8" x14ac:dyDescent="0.2">
      <c r="A463" s="146"/>
      <c r="B463" s="143"/>
      <c r="C463" s="147"/>
      <c r="D463" s="143"/>
      <c r="E463" s="143"/>
      <c r="F463" s="146"/>
      <c r="G463" s="146"/>
      <c r="H463" s="146"/>
    </row>
    <row r="464" spans="1:8" x14ac:dyDescent="0.2">
      <c r="A464" s="146"/>
      <c r="B464" s="143"/>
      <c r="C464" s="147"/>
      <c r="D464" s="143"/>
      <c r="E464" s="143"/>
      <c r="F464" s="146"/>
      <c r="G464" s="146"/>
      <c r="H464" s="146"/>
    </row>
    <row r="465" spans="1:8" x14ac:dyDescent="0.2">
      <c r="A465" s="146"/>
      <c r="B465" s="143"/>
      <c r="C465" s="147"/>
      <c r="D465" s="143"/>
      <c r="E465" s="143"/>
      <c r="F465" s="146"/>
      <c r="G465" s="146"/>
      <c r="H465" s="146"/>
    </row>
    <row r="466" spans="1:8" x14ac:dyDescent="0.2">
      <c r="A466" s="146"/>
      <c r="B466" s="143"/>
      <c r="C466" s="147"/>
      <c r="D466" s="143"/>
      <c r="E466" s="143"/>
      <c r="F466" s="146"/>
      <c r="G466" s="146"/>
      <c r="H466" s="146"/>
    </row>
    <row r="467" spans="1:8" x14ac:dyDescent="0.2">
      <c r="A467" s="146"/>
      <c r="B467" s="143"/>
      <c r="C467" s="147"/>
      <c r="D467" s="143"/>
      <c r="E467" s="143"/>
      <c r="F467" s="146"/>
      <c r="G467" s="146"/>
      <c r="H467" s="146"/>
    </row>
    <row r="468" spans="1:8" x14ac:dyDescent="0.2">
      <c r="A468" s="146"/>
      <c r="B468" s="143"/>
      <c r="C468" s="147"/>
      <c r="D468" s="143"/>
      <c r="E468" s="143"/>
      <c r="F468" s="146"/>
      <c r="G468" s="146"/>
      <c r="H468" s="146"/>
    </row>
    <row r="469" spans="1:8" x14ac:dyDescent="0.2">
      <c r="A469" s="146"/>
      <c r="B469" s="143"/>
      <c r="C469" s="147"/>
      <c r="D469" s="143"/>
      <c r="E469" s="143"/>
      <c r="F469" s="146"/>
      <c r="G469" s="146"/>
      <c r="H469" s="146"/>
    </row>
    <row r="470" spans="1:8" x14ac:dyDescent="0.2">
      <c r="A470" s="146"/>
      <c r="B470" s="143"/>
      <c r="C470" s="147"/>
      <c r="D470" s="143"/>
      <c r="E470" s="143"/>
      <c r="F470" s="146"/>
      <c r="G470" s="146"/>
      <c r="H470" s="146"/>
    </row>
    <row r="471" spans="1:8" x14ac:dyDescent="0.2">
      <c r="A471" s="146"/>
      <c r="B471" s="143"/>
      <c r="C471" s="147"/>
      <c r="D471" s="143"/>
      <c r="E471" s="143"/>
      <c r="F471" s="146"/>
      <c r="G471" s="146"/>
      <c r="H471" s="146"/>
    </row>
    <row r="472" spans="1:8" x14ac:dyDescent="0.2">
      <c r="A472" s="146"/>
      <c r="B472" s="143"/>
      <c r="C472" s="147"/>
      <c r="D472" s="143"/>
      <c r="E472" s="143"/>
      <c r="F472" s="146"/>
      <c r="G472" s="146"/>
      <c r="H472" s="146"/>
    </row>
    <row r="473" spans="1:8" x14ac:dyDescent="0.2">
      <c r="A473" s="146"/>
      <c r="B473" s="143"/>
      <c r="C473" s="147"/>
      <c r="D473" s="143"/>
      <c r="E473" s="143"/>
      <c r="F473" s="146"/>
      <c r="G473" s="146"/>
      <c r="H473" s="146"/>
    </row>
    <row r="474" spans="1:8" x14ac:dyDescent="0.2">
      <c r="A474" s="146"/>
      <c r="B474" s="143"/>
      <c r="C474" s="147"/>
      <c r="D474" s="143"/>
      <c r="E474" s="143"/>
      <c r="F474" s="146"/>
      <c r="G474" s="146"/>
      <c r="H474" s="146"/>
    </row>
    <row r="475" spans="1:8" x14ac:dyDescent="0.2">
      <c r="A475" s="146"/>
      <c r="B475" s="143"/>
      <c r="C475" s="147"/>
      <c r="D475" s="143"/>
      <c r="E475" s="143"/>
      <c r="F475" s="146"/>
      <c r="G475" s="146"/>
      <c r="H475" s="146"/>
    </row>
    <row r="476" spans="1:8" x14ac:dyDescent="0.2">
      <c r="A476" s="146"/>
      <c r="B476" s="143"/>
      <c r="C476" s="147"/>
      <c r="D476" s="143"/>
      <c r="E476" s="143"/>
      <c r="F476" s="146"/>
      <c r="G476" s="146"/>
      <c r="H476" s="146"/>
    </row>
    <row r="477" spans="1:8" x14ac:dyDescent="0.2">
      <c r="A477" s="146"/>
      <c r="B477" s="143"/>
      <c r="C477" s="147"/>
      <c r="D477" s="143"/>
      <c r="E477" s="143"/>
      <c r="F477" s="146"/>
      <c r="G477" s="146"/>
      <c r="H477" s="146"/>
    </row>
    <row r="478" spans="1:8" x14ac:dyDescent="0.2">
      <c r="A478" s="146"/>
      <c r="B478" s="143"/>
      <c r="C478" s="147"/>
      <c r="D478" s="143"/>
      <c r="E478" s="143"/>
      <c r="F478" s="146"/>
      <c r="G478" s="146"/>
      <c r="H478" s="146"/>
    </row>
    <row r="479" spans="1:8" x14ac:dyDescent="0.2">
      <c r="A479" s="146"/>
      <c r="B479" s="143"/>
      <c r="C479" s="147"/>
      <c r="D479" s="143"/>
      <c r="E479" s="143"/>
      <c r="F479" s="146"/>
      <c r="G479" s="146"/>
      <c r="H479" s="146"/>
    </row>
    <row r="480" spans="1:8" x14ac:dyDescent="0.2">
      <c r="A480" s="146"/>
      <c r="B480" s="143"/>
      <c r="C480" s="147"/>
      <c r="D480" s="143"/>
      <c r="E480" s="143"/>
      <c r="F480" s="146"/>
      <c r="G480" s="146"/>
      <c r="H480" s="146"/>
    </row>
    <row r="481" spans="1:8" x14ac:dyDescent="0.2">
      <c r="A481" s="146"/>
      <c r="B481" s="143"/>
      <c r="C481" s="147"/>
      <c r="D481" s="143"/>
      <c r="E481" s="143"/>
      <c r="F481" s="146"/>
      <c r="G481" s="146"/>
      <c r="H481" s="146"/>
    </row>
    <row r="482" spans="1:8" x14ac:dyDescent="0.2">
      <c r="A482" s="146"/>
      <c r="B482" s="143"/>
      <c r="C482" s="147"/>
      <c r="D482" s="143"/>
      <c r="E482" s="143"/>
      <c r="F482" s="146"/>
      <c r="G482" s="146"/>
      <c r="H482" s="146"/>
    </row>
    <row r="483" spans="1:8" x14ac:dyDescent="0.2">
      <c r="A483" s="146"/>
      <c r="B483" s="143"/>
      <c r="C483" s="147"/>
      <c r="D483" s="143"/>
      <c r="E483" s="143"/>
      <c r="F483" s="146"/>
      <c r="G483" s="146"/>
      <c r="H483" s="146"/>
    </row>
    <row r="484" spans="1:8" x14ac:dyDescent="0.2">
      <c r="A484" s="146"/>
      <c r="B484" s="143"/>
      <c r="C484" s="147"/>
      <c r="D484" s="143"/>
      <c r="E484" s="143"/>
      <c r="F484" s="146"/>
      <c r="G484" s="146"/>
      <c r="H484" s="146"/>
    </row>
    <row r="485" spans="1:8" x14ac:dyDescent="0.2">
      <c r="A485" s="146"/>
      <c r="B485" s="143"/>
      <c r="C485" s="147"/>
      <c r="D485" s="143"/>
      <c r="E485" s="143"/>
      <c r="F485" s="146"/>
      <c r="G485" s="146"/>
      <c r="H485" s="146"/>
    </row>
    <row r="486" spans="1:8" x14ac:dyDescent="0.2">
      <c r="A486" s="146"/>
      <c r="B486" s="143"/>
      <c r="C486" s="147"/>
      <c r="D486" s="143"/>
      <c r="E486" s="143"/>
      <c r="F486" s="146"/>
      <c r="G486" s="146"/>
      <c r="H486" s="146"/>
    </row>
    <row r="487" spans="1:8" x14ac:dyDescent="0.2">
      <c r="A487" s="146"/>
      <c r="B487" s="143"/>
      <c r="C487" s="147"/>
      <c r="D487" s="143"/>
      <c r="E487" s="143"/>
      <c r="F487" s="146"/>
      <c r="G487" s="146"/>
      <c r="H487" s="146"/>
    </row>
    <row r="488" spans="1:8" x14ac:dyDescent="0.2">
      <c r="A488" s="146"/>
      <c r="B488" s="143"/>
      <c r="C488" s="147"/>
      <c r="D488" s="143"/>
      <c r="E488" s="143"/>
      <c r="F488" s="146"/>
      <c r="G488" s="146"/>
      <c r="H488" s="146"/>
    </row>
    <row r="489" spans="1:8" x14ac:dyDescent="0.2">
      <c r="A489" s="146"/>
      <c r="B489" s="143"/>
      <c r="C489" s="147"/>
      <c r="D489" s="143"/>
      <c r="E489" s="143"/>
      <c r="F489" s="146"/>
      <c r="G489" s="146"/>
      <c r="H489" s="146"/>
    </row>
    <row r="490" spans="1:8" x14ac:dyDescent="0.2">
      <c r="A490" s="146"/>
      <c r="B490" s="143"/>
      <c r="C490" s="147"/>
      <c r="D490" s="143"/>
      <c r="E490" s="143"/>
      <c r="F490" s="146"/>
      <c r="G490" s="146"/>
      <c r="H490" s="146"/>
    </row>
    <row r="491" spans="1:8" x14ac:dyDescent="0.2">
      <c r="A491" s="146"/>
      <c r="B491" s="143"/>
      <c r="C491" s="147"/>
      <c r="D491" s="143"/>
      <c r="E491" s="143"/>
      <c r="F491" s="146"/>
      <c r="G491" s="146"/>
      <c r="H491" s="146"/>
    </row>
    <row r="492" spans="1:8" x14ac:dyDescent="0.2">
      <c r="A492" s="146"/>
      <c r="B492" s="143"/>
      <c r="C492" s="147"/>
      <c r="D492" s="143"/>
      <c r="E492" s="143"/>
      <c r="F492" s="146"/>
      <c r="G492" s="146"/>
      <c r="H492" s="146"/>
    </row>
    <row r="493" spans="1:8" x14ac:dyDescent="0.2">
      <c r="A493" s="146"/>
      <c r="B493" s="143"/>
      <c r="C493" s="147"/>
      <c r="D493" s="143"/>
      <c r="E493" s="143"/>
      <c r="F493" s="146"/>
      <c r="G493" s="146"/>
      <c r="H493" s="146"/>
    </row>
    <row r="494" spans="1:8" x14ac:dyDescent="0.2">
      <c r="A494" s="146"/>
      <c r="B494" s="143"/>
      <c r="C494" s="147"/>
      <c r="D494" s="143"/>
      <c r="E494" s="143"/>
      <c r="F494" s="146"/>
      <c r="G494" s="146"/>
      <c r="H494" s="146"/>
    </row>
    <row r="495" spans="1:8" x14ac:dyDescent="0.2">
      <c r="A495" s="146"/>
      <c r="B495" s="143"/>
      <c r="C495" s="147"/>
      <c r="D495" s="143"/>
      <c r="E495" s="143"/>
      <c r="F495" s="146"/>
      <c r="G495" s="146"/>
      <c r="H495" s="146"/>
    </row>
    <row r="496" spans="1:8" x14ac:dyDescent="0.2">
      <c r="A496" s="146"/>
      <c r="B496" s="143"/>
      <c r="C496" s="147"/>
      <c r="D496" s="143"/>
      <c r="E496" s="143"/>
      <c r="F496" s="146"/>
      <c r="G496" s="146"/>
      <c r="H496" s="146"/>
    </row>
    <row r="497" spans="1:8" x14ac:dyDescent="0.2">
      <c r="A497" s="146"/>
      <c r="B497" s="143"/>
      <c r="C497" s="147"/>
      <c r="D497" s="143"/>
      <c r="E497" s="143"/>
      <c r="F497" s="146"/>
      <c r="G497" s="146"/>
      <c r="H497" s="146"/>
    </row>
    <row r="498" spans="1:8" x14ac:dyDescent="0.2">
      <c r="A498" s="146"/>
      <c r="B498" s="143"/>
      <c r="C498" s="147"/>
      <c r="D498" s="143"/>
      <c r="E498" s="143"/>
      <c r="F498" s="146"/>
      <c r="G498" s="146"/>
      <c r="H498" s="146"/>
    </row>
    <row r="499" spans="1:8" x14ac:dyDescent="0.2">
      <c r="A499" s="146"/>
      <c r="B499" s="143"/>
      <c r="C499" s="147"/>
      <c r="D499" s="143"/>
      <c r="E499" s="143"/>
      <c r="F499" s="146"/>
      <c r="G499" s="146"/>
      <c r="H499" s="146"/>
    </row>
    <row r="500" spans="1:8" x14ac:dyDescent="0.2">
      <c r="A500" s="146"/>
      <c r="B500" s="143"/>
      <c r="C500" s="147"/>
      <c r="D500" s="143"/>
      <c r="E500" s="143"/>
      <c r="F500" s="146"/>
      <c r="G500" s="146"/>
      <c r="H500" s="146"/>
    </row>
    <row r="501" spans="1:8" x14ac:dyDescent="0.2">
      <c r="A501" s="146"/>
      <c r="B501" s="143"/>
      <c r="C501" s="147"/>
      <c r="D501" s="143"/>
      <c r="E501" s="143"/>
      <c r="F501" s="146"/>
      <c r="G501" s="146"/>
      <c r="H501" s="146"/>
    </row>
    <row r="502" spans="1:8" x14ac:dyDescent="0.2">
      <c r="A502" s="146"/>
      <c r="B502" s="143"/>
      <c r="C502" s="147"/>
      <c r="D502" s="143"/>
      <c r="E502" s="143"/>
      <c r="F502" s="146"/>
      <c r="G502" s="146"/>
      <c r="H502" s="146"/>
    </row>
    <row r="503" spans="1:8" x14ac:dyDescent="0.2">
      <c r="A503" s="146"/>
      <c r="B503" s="143"/>
      <c r="C503" s="147"/>
      <c r="D503" s="143"/>
      <c r="E503" s="143"/>
      <c r="F503" s="146"/>
      <c r="G503" s="146"/>
      <c r="H503" s="146"/>
    </row>
    <row r="504" spans="1:8" x14ac:dyDescent="0.2">
      <c r="A504" s="146"/>
      <c r="B504" s="143"/>
      <c r="C504" s="147"/>
      <c r="D504" s="143"/>
      <c r="E504" s="143"/>
      <c r="F504" s="146"/>
      <c r="G504" s="146"/>
      <c r="H504" s="146"/>
    </row>
    <row r="505" spans="1:8" x14ac:dyDescent="0.2">
      <c r="A505" s="146"/>
      <c r="B505" s="143"/>
      <c r="C505" s="147"/>
      <c r="D505" s="143"/>
      <c r="E505" s="143"/>
      <c r="F505" s="146"/>
      <c r="G505" s="146"/>
      <c r="H505" s="146"/>
    </row>
    <row r="506" spans="1:8" x14ac:dyDescent="0.2">
      <c r="A506" s="146"/>
      <c r="B506" s="143"/>
      <c r="C506" s="147"/>
      <c r="D506" s="143"/>
      <c r="E506" s="143"/>
      <c r="F506" s="146"/>
      <c r="G506" s="146"/>
      <c r="H506" s="146"/>
    </row>
    <row r="507" spans="1:8" x14ac:dyDescent="0.2">
      <c r="A507" s="146"/>
      <c r="B507" s="143"/>
      <c r="C507" s="147"/>
      <c r="D507" s="143"/>
      <c r="E507" s="143"/>
      <c r="F507" s="146"/>
      <c r="G507" s="146"/>
      <c r="H507" s="146"/>
    </row>
    <row r="508" spans="1:8" x14ac:dyDescent="0.2">
      <c r="A508" s="146"/>
      <c r="B508" s="143"/>
      <c r="C508" s="147"/>
      <c r="D508" s="143"/>
      <c r="E508" s="143"/>
      <c r="F508" s="146"/>
      <c r="G508" s="146"/>
      <c r="H508" s="146"/>
    </row>
    <row r="509" spans="1:8" x14ac:dyDescent="0.2">
      <c r="A509" s="146"/>
      <c r="B509" s="143"/>
      <c r="C509" s="147"/>
      <c r="D509" s="143"/>
      <c r="E509" s="143"/>
      <c r="F509" s="146"/>
      <c r="G509" s="146"/>
      <c r="H509" s="146"/>
    </row>
    <row r="510" spans="1:8" x14ac:dyDescent="0.2">
      <c r="A510" s="146"/>
      <c r="B510" s="143"/>
      <c r="C510" s="147"/>
      <c r="D510" s="143"/>
      <c r="E510" s="143"/>
      <c r="F510" s="146"/>
      <c r="G510" s="146"/>
      <c r="H510" s="146"/>
    </row>
    <row r="511" spans="1:8" x14ac:dyDescent="0.2">
      <c r="A511" s="146"/>
      <c r="B511" s="143"/>
      <c r="C511" s="147"/>
      <c r="D511" s="143"/>
      <c r="E511" s="143"/>
      <c r="F511" s="146"/>
      <c r="G511" s="146"/>
      <c r="H511" s="146"/>
    </row>
    <row r="512" spans="1:8" x14ac:dyDescent="0.2">
      <c r="A512" s="146"/>
      <c r="B512" s="143"/>
      <c r="C512" s="147"/>
      <c r="D512" s="143"/>
      <c r="E512" s="143"/>
      <c r="F512" s="146"/>
      <c r="G512" s="146"/>
      <c r="H512" s="146"/>
    </row>
    <row r="513" spans="1:8" x14ac:dyDescent="0.2">
      <c r="A513" s="146"/>
      <c r="B513" s="143"/>
      <c r="C513" s="147"/>
      <c r="D513" s="143"/>
      <c r="E513" s="143"/>
      <c r="F513" s="146"/>
      <c r="G513" s="146"/>
      <c r="H513" s="146"/>
    </row>
    <row r="514" spans="1:8" x14ac:dyDescent="0.2">
      <c r="A514" s="146"/>
      <c r="B514" s="143"/>
      <c r="C514" s="147"/>
      <c r="D514" s="143"/>
      <c r="E514" s="143"/>
      <c r="F514" s="146"/>
      <c r="G514" s="146"/>
      <c r="H514" s="146"/>
    </row>
    <row r="515" spans="1:8" x14ac:dyDescent="0.2">
      <c r="A515" s="146"/>
      <c r="B515" s="143"/>
      <c r="C515" s="147"/>
      <c r="D515" s="143"/>
      <c r="E515" s="143"/>
      <c r="F515" s="146"/>
      <c r="G515" s="146"/>
      <c r="H515" s="146"/>
    </row>
    <row r="516" spans="1:8" x14ac:dyDescent="0.2">
      <c r="A516" s="146"/>
      <c r="B516" s="143"/>
      <c r="C516" s="147"/>
      <c r="D516" s="143"/>
      <c r="E516" s="143"/>
      <c r="F516" s="146"/>
      <c r="G516" s="146"/>
      <c r="H516" s="146"/>
    </row>
    <row r="517" spans="1:8" x14ac:dyDescent="0.2">
      <c r="A517" s="146"/>
      <c r="B517" s="143"/>
      <c r="C517" s="147"/>
      <c r="D517" s="143"/>
      <c r="E517" s="143"/>
      <c r="F517" s="146"/>
      <c r="G517" s="146"/>
      <c r="H517" s="146"/>
    </row>
    <row r="518" spans="1:8" x14ac:dyDescent="0.2">
      <c r="A518" s="146"/>
      <c r="B518" s="143"/>
      <c r="C518" s="147"/>
      <c r="D518" s="143"/>
      <c r="E518" s="143"/>
      <c r="F518" s="146"/>
      <c r="G518" s="146"/>
      <c r="H518" s="146"/>
    </row>
    <row r="519" spans="1:8" x14ac:dyDescent="0.2">
      <c r="A519" s="146"/>
      <c r="B519" s="143"/>
      <c r="C519" s="147"/>
      <c r="D519" s="143"/>
      <c r="E519" s="143"/>
      <c r="F519" s="146"/>
      <c r="G519" s="146"/>
      <c r="H519" s="146"/>
    </row>
    <row r="520" spans="1:8" x14ac:dyDescent="0.2">
      <c r="A520" s="146"/>
      <c r="B520" s="143"/>
      <c r="C520" s="147"/>
      <c r="D520" s="143"/>
      <c r="E520" s="143"/>
      <c r="F520" s="146"/>
      <c r="G520" s="146"/>
      <c r="H520" s="146"/>
    </row>
    <row r="521" spans="1:8" x14ac:dyDescent="0.2">
      <c r="A521" s="146"/>
      <c r="B521" s="143"/>
      <c r="C521" s="147"/>
      <c r="D521" s="143"/>
      <c r="E521" s="143"/>
      <c r="F521" s="146"/>
      <c r="G521" s="146"/>
      <c r="H521" s="146"/>
    </row>
    <row r="522" spans="1:8" x14ac:dyDescent="0.2">
      <c r="A522" s="146"/>
      <c r="B522" s="143"/>
      <c r="C522" s="147"/>
      <c r="D522" s="143"/>
      <c r="E522" s="143"/>
      <c r="F522" s="146"/>
      <c r="G522" s="146"/>
      <c r="H522" s="146"/>
    </row>
    <row r="523" spans="1:8" x14ac:dyDescent="0.2">
      <c r="A523" s="146"/>
      <c r="B523" s="143"/>
      <c r="C523" s="147"/>
      <c r="D523" s="143"/>
      <c r="E523" s="143"/>
      <c r="F523" s="146"/>
      <c r="G523" s="146"/>
      <c r="H523" s="146"/>
    </row>
    <row r="524" spans="1:8" x14ac:dyDescent="0.2">
      <c r="A524" s="146"/>
      <c r="B524" s="143"/>
      <c r="C524" s="147"/>
      <c r="D524" s="143"/>
      <c r="E524" s="143"/>
      <c r="F524" s="146"/>
      <c r="G524" s="146"/>
      <c r="H524" s="146"/>
    </row>
    <row r="525" spans="1:8" x14ac:dyDescent="0.2">
      <c r="A525" s="146"/>
      <c r="B525" s="143"/>
      <c r="C525" s="147"/>
      <c r="D525" s="143"/>
      <c r="E525" s="143"/>
      <c r="F525" s="146"/>
      <c r="G525" s="146"/>
      <c r="H525" s="146"/>
    </row>
    <row r="526" spans="1:8" x14ac:dyDescent="0.2">
      <c r="A526" s="146"/>
      <c r="B526" s="143"/>
      <c r="C526" s="147"/>
      <c r="D526" s="143"/>
      <c r="E526" s="143"/>
      <c r="F526" s="146"/>
      <c r="G526" s="146"/>
      <c r="H526" s="146"/>
    </row>
    <row r="527" spans="1:8" x14ac:dyDescent="0.2">
      <c r="A527" s="146"/>
      <c r="B527" s="143"/>
      <c r="C527" s="147"/>
      <c r="D527" s="143"/>
      <c r="E527" s="143"/>
      <c r="F527" s="146"/>
      <c r="G527" s="146"/>
      <c r="H527" s="146"/>
    </row>
    <row r="528" spans="1:8" x14ac:dyDescent="0.2">
      <c r="A528" s="146"/>
      <c r="B528" s="143"/>
      <c r="C528" s="147"/>
      <c r="D528" s="143"/>
      <c r="E528" s="143"/>
      <c r="F528" s="146"/>
      <c r="G528" s="146"/>
      <c r="H528" s="146"/>
    </row>
    <row r="529" spans="1:8" x14ac:dyDescent="0.2">
      <c r="A529" s="146"/>
      <c r="B529" s="143"/>
      <c r="C529" s="147"/>
      <c r="D529" s="143"/>
      <c r="E529" s="143"/>
      <c r="F529" s="146"/>
      <c r="G529" s="146"/>
      <c r="H529" s="146"/>
    </row>
    <row r="530" spans="1:8" x14ac:dyDescent="0.2">
      <c r="A530" s="146"/>
      <c r="B530" s="143"/>
      <c r="C530" s="147"/>
      <c r="D530" s="143"/>
      <c r="E530" s="143"/>
      <c r="F530" s="146"/>
      <c r="G530" s="146"/>
      <c r="H530" s="146"/>
    </row>
    <row r="531" spans="1:8" x14ac:dyDescent="0.2">
      <c r="A531" s="146"/>
      <c r="B531" s="143"/>
      <c r="C531" s="147"/>
      <c r="D531" s="143"/>
      <c r="E531" s="143"/>
      <c r="F531" s="146"/>
      <c r="G531" s="146"/>
      <c r="H531" s="146"/>
    </row>
    <row r="532" spans="1:8" x14ac:dyDescent="0.2">
      <c r="A532" s="146"/>
      <c r="B532" s="143"/>
      <c r="C532" s="147"/>
      <c r="D532" s="143"/>
      <c r="E532" s="143"/>
      <c r="F532" s="146"/>
      <c r="G532" s="146"/>
      <c r="H532" s="146"/>
    </row>
    <row r="533" spans="1:8" x14ac:dyDescent="0.2">
      <c r="A533" s="146"/>
      <c r="B533" s="143"/>
      <c r="C533" s="147"/>
      <c r="D533" s="143"/>
      <c r="E533" s="143"/>
      <c r="F533" s="146"/>
      <c r="G533" s="146"/>
      <c r="H533" s="146"/>
    </row>
    <row r="534" spans="1:8" x14ac:dyDescent="0.2">
      <c r="A534" s="146"/>
      <c r="B534" s="143"/>
      <c r="C534" s="147"/>
      <c r="D534" s="143"/>
      <c r="E534" s="143"/>
      <c r="F534" s="146"/>
      <c r="G534" s="146"/>
      <c r="H534" s="146"/>
    </row>
    <row r="535" spans="1:8" x14ac:dyDescent="0.2">
      <c r="A535" s="146"/>
      <c r="B535" s="143"/>
      <c r="C535" s="147"/>
      <c r="D535" s="143"/>
      <c r="E535" s="143"/>
      <c r="F535" s="146"/>
      <c r="G535" s="146"/>
      <c r="H535" s="146"/>
    </row>
    <row r="536" spans="1:8" x14ac:dyDescent="0.2">
      <c r="A536" s="146"/>
      <c r="B536" s="143"/>
      <c r="C536" s="147"/>
      <c r="D536" s="143"/>
      <c r="E536" s="143"/>
      <c r="F536" s="146"/>
      <c r="G536" s="146"/>
      <c r="H536" s="146"/>
    </row>
    <row r="537" spans="1:8" x14ac:dyDescent="0.2">
      <c r="A537" s="146"/>
      <c r="B537" s="143"/>
      <c r="C537" s="147"/>
      <c r="D537" s="143"/>
      <c r="E537" s="143"/>
      <c r="F537" s="146"/>
      <c r="G537" s="146"/>
      <c r="H537" s="146"/>
    </row>
    <row r="538" spans="1:8" x14ac:dyDescent="0.2">
      <c r="A538" s="146"/>
      <c r="B538" s="143"/>
      <c r="C538" s="147"/>
      <c r="D538" s="143"/>
      <c r="E538" s="143"/>
      <c r="F538" s="146"/>
      <c r="G538" s="146"/>
      <c r="H538" s="146"/>
    </row>
    <row r="539" spans="1:8" x14ac:dyDescent="0.2">
      <c r="A539" s="146"/>
      <c r="B539" s="143"/>
      <c r="C539" s="147"/>
      <c r="D539" s="143"/>
      <c r="E539" s="143"/>
      <c r="F539" s="146"/>
      <c r="G539" s="146"/>
      <c r="H539" s="146"/>
    </row>
    <row r="540" spans="1:8" x14ac:dyDescent="0.2">
      <c r="A540" s="146"/>
      <c r="B540" s="143"/>
      <c r="C540" s="147"/>
      <c r="D540" s="143"/>
      <c r="E540" s="143"/>
      <c r="F540" s="146"/>
      <c r="G540" s="146"/>
      <c r="H540" s="146"/>
    </row>
    <row r="541" spans="1:8" x14ac:dyDescent="0.2">
      <c r="A541" s="146"/>
      <c r="B541" s="143"/>
      <c r="C541" s="147"/>
      <c r="D541" s="143"/>
      <c r="E541" s="143"/>
      <c r="F541" s="146"/>
      <c r="G541" s="146"/>
      <c r="H541" s="146"/>
    </row>
    <row r="542" spans="1:8" x14ac:dyDescent="0.2">
      <c r="A542" s="146"/>
      <c r="B542" s="143"/>
      <c r="C542" s="147"/>
      <c r="D542" s="143"/>
      <c r="E542" s="143"/>
      <c r="F542" s="146"/>
      <c r="G542" s="146"/>
      <c r="H542" s="146"/>
    </row>
    <row r="543" spans="1:8" x14ac:dyDescent="0.2">
      <c r="A543" s="146"/>
      <c r="B543" s="143"/>
      <c r="C543" s="147"/>
      <c r="D543" s="143"/>
      <c r="E543" s="143"/>
      <c r="F543" s="146"/>
      <c r="G543" s="146"/>
      <c r="H543" s="146"/>
    </row>
    <row r="544" spans="1:8" x14ac:dyDescent="0.2">
      <c r="A544" s="146"/>
      <c r="B544" s="143"/>
      <c r="C544" s="147"/>
      <c r="D544" s="143"/>
      <c r="E544" s="143"/>
      <c r="F544" s="146"/>
      <c r="G544" s="146"/>
      <c r="H544" s="146"/>
    </row>
    <row r="545" spans="1:8" x14ac:dyDescent="0.2">
      <c r="A545" s="146"/>
      <c r="B545" s="143"/>
      <c r="C545" s="147"/>
      <c r="D545" s="143"/>
      <c r="E545" s="143"/>
      <c r="F545" s="146"/>
      <c r="G545" s="146"/>
      <c r="H545" s="146"/>
    </row>
    <row r="546" spans="1:8" x14ac:dyDescent="0.2">
      <c r="A546" s="146"/>
      <c r="B546" s="143"/>
      <c r="C546" s="147"/>
      <c r="D546" s="143"/>
      <c r="E546" s="143"/>
      <c r="F546" s="146"/>
      <c r="G546" s="146"/>
      <c r="H546" s="146"/>
    </row>
    <row r="547" spans="1:8" x14ac:dyDescent="0.2">
      <c r="A547" s="146"/>
      <c r="B547" s="143"/>
      <c r="C547" s="147"/>
      <c r="D547" s="143"/>
      <c r="E547" s="143"/>
      <c r="F547" s="146"/>
      <c r="G547" s="146"/>
      <c r="H547" s="146"/>
    </row>
    <row r="548" spans="1:8" x14ac:dyDescent="0.2">
      <c r="A548" s="146"/>
      <c r="B548" s="143"/>
      <c r="C548" s="147"/>
      <c r="D548" s="143"/>
      <c r="E548" s="143"/>
      <c r="F548" s="146"/>
      <c r="G548" s="146"/>
      <c r="H548" s="146"/>
    </row>
    <row r="549" spans="1:8" x14ac:dyDescent="0.2">
      <c r="A549" s="146"/>
      <c r="B549" s="143"/>
      <c r="C549" s="147"/>
      <c r="D549" s="143"/>
      <c r="E549" s="143"/>
      <c r="F549" s="146"/>
      <c r="G549" s="146"/>
      <c r="H549" s="146"/>
    </row>
    <row r="550" spans="1:8" x14ac:dyDescent="0.2">
      <c r="A550" s="146"/>
      <c r="B550" s="143"/>
      <c r="C550" s="147"/>
      <c r="D550" s="143"/>
      <c r="E550" s="143"/>
      <c r="F550" s="146"/>
      <c r="G550" s="146"/>
      <c r="H550" s="146"/>
    </row>
    <row r="551" spans="1:8" x14ac:dyDescent="0.2">
      <c r="A551" s="146"/>
      <c r="B551" s="143"/>
      <c r="C551" s="147"/>
      <c r="D551" s="143"/>
      <c r="E551" s="143"/>
      <c r="F551" s="146"/>
      <c r="G551" s="146"/>
      <c r="H551" s="146"/>
    </row>
    <row r="552" spans="1:8" x14ac:dyDescent="0.2">
      <c r="A552" s="146"/>
      <c r="B552" s="143"/>
      <c r="C552" s="147"/>
      <c r="D552" s="143"/>
      <c r="E552" s="143"/>
      <c r="F552" s="146"/>
      <c r="G552" s="146"/>
      <c r="H552" s="146"/>
    </row>
    <row r="553" spans="1:8" x14ac:dyDescent="0.2">
      <c r="A553" s="146"/>
      <c r="B553" s="143"/>
      <c r="C553" s="147"/>
      <c r="D553" s="143"/>
      <c r="E553" s="143"/>
      <c r="F553" s="146"/>
      <c r="G553" s="146"/>
      <c r="H553" s="146"/>
    </row>
    <row r="554" spans="1:8" x14ac:dyDescent="0.2">
      <c r="A554" s="146"/>
      <c r="B554" s="143"/>
      <c r="C554" s="147"/>
      <c r="D554" s="143"/>
      <c r="E554" s="143"/>
      <c r="F554" s="146"/>
      <c r="G554" s="146"/>
      <c r="H554" s="146"/>
    </row>
    <row r="555" spans="1:8" x14ac:dyDescent="0.2">
      <c r="A555" s="146"/>
      <c r="B555" s="143"/>
      <c r="C555" s="147"/>
      <c r="D555" s="143"/>
      <c r="E555" s="143"/>
      <c r="F555" s="146"/>
      <c r="G555" s="146"/>
      <c r="H555" s="146"/>
    </row>
    <row r="556" spans="1:8" x14ac:dyDescent="0.2">
      <c r="A556" s="146"/>
      <c r="B556" s="143"/>
      <c r="C556" s="147"/>
      <c r="D556" s="143"/>
      <c r="E556" s="143"/>
      <c r="F556" s="146"/>
      <c r="G556" s="146"/>
      <c r="H556" s="146"/>
    </row>
    <row r="557" spans="1:8" x14ac:dyDescent="0.2">
      <c r="A557" s="146"/>
      <c r="B557" s="143"/>
      <c r="C557" s="147"/>
      <c r="D557" s="143"/>
      <c r="E557" s="143"/>
      <c r="F557" s="146"/>
      <c r="G557" s="146"/>
      <c r="H557" s="146"/>
    </row>
    <row r="558" spans="1:8" x14ac:dyDescent="0.2">
      <c r="A558" s="146"/>
      <c r="B558" s="143"/>
      <c r="C558" s="147"/>
      <c r="D558" s="143"/>
      <c r="E558" s="143"/>
      <c r="F558" s="146"/>
      <c r="G558" s="146"/>
      <c r="H558" s="146"/>
    </row>
    <row r="559" spans="1:8" x14ac:dyDescent="0.2">
      <c r="A559" s="146"/>
      <c r="B559" s="143"/>
      <c r="C559" s="147"/>
      <c r="D559" s="143"/>
      <c r="E559" s="143"/>
      <c r="F559" s="146"/>
      <c r="G559" s="146"/>
      <c r="H559" s="146"/>
    </row>
    <row r="560" spans="1:8" x14ac:dyDescent="0.2">
      <c r="A560" s="146"/>
      <c r="B560" s="143"/>
      <c r="C560" s="147"/>
      <c r="D560" s="143"/>
      <c r="E560" s="143"/>
      <c r="F560" s="146"/>
      <c r="G560" s="146"/>
      <c r="H560" s="146"/>
    </row>
    <row r="561" spans="1:8" x14ac:dyDescent="0.2">
      <c r="A561" s="146"/>
      <c r="B561" s="143"/>
      <c r="C561" s="147"/>
      <c r="D561" s="143"/>
      <c r="E561" s="143"/>
      <c r="F561" s="146"/>
      <c r="G561" s="146"/>
      <c r="H561" s="146"/>
    </row>
    <row r="562" spans="1:8" x14ac:dyDescent="0.2">
      <c r="A562" s="146"/>
      <c r="B562" s="143"/>
      <c r="C562" s="147"/>
      <c r="D562" s="143"/>
      <c r="E562" s="143"/>
      <c r="F562" s="146"/>
      <c r="G562" s="146"/>
      <c r="H562" s="146"/>
    </row>
    <row r="563" spans="1:8" x14ac:dyDescent="0.2">
      <c r="A563" s="146"/>
      <c r="B563" s="143"/>
      <c r="C563" s="147"/>
      <c r="D563" s="143"/>
      <c r="E563" s="143"/>
      <c r="F563" s="146"/>
      <c r="G563" s="146"/>
      <c r="H563" s="146"/>
    </row>
    <row r="564" spans="1:8" x14ac:dyDescent="0.2">
      <c r="A564" s="146"/>
      <c r="B564" s="143"/>
      <c r="C564" s="147"/>
      <c r="D564" s="143"/>
      <c r="E564" s="143"/>
      <c r="F564" s="146"/>
      <c r="G564" s="146"/>
      <c r="H564" s="146"/>
    </row>
    <row r="565" spans="1:8" x14ac:dyDescent="0.2">
      <c r="A565" s="146"/>
      <c r="B565" s="143"/>
      <c r="C565" s="147"/>
      <c r="D565" s="143"/>
      <c r="E565" s="143"/>
      <c r="F565" s="146"/>
      <c r="G565" s="146"/>
      <c r="H565" s="146"/>
    </row>
    <row r="566" spans="1:8" x14ac:dyDescent="0.2">
      <c r="A566" s="146"/>
      <c r="B566" s="143"/>
      <c r="C566" s="147"/>
      <c r="D566" s="143"/>
      <c r="E566" s="143"/>
      <c r="F566" s="146"/>
      <c r="G566" s="146"/>
      <c r="H566" s="146"/>
    </row>
    <row r="567" spans="1:8" x14ac:dyDescent="0.2">
      <c r="A567" s="146"/>
      <c r="B567" s="143"/>
      <c r="C567" s="147"/>
      <c r="D567" s="143"/>
      <c r="E567" s="143"/>
      <c r="F567" s="146"/>
      <c r="G567" s="146"/>
      <c r="H567" s="146"/>
    </row>
    <row r="568" spans="1:8" x14ac:dyDescent="0.2">
      <c r="A568" s="146"/>
      <c r="B568" s="143"/>
      <c r="C568" s="147"/>
      <c r="D568" s="143"/>
      <c r="E568" s="143"/>
      <c r="F568" s="146"/>
      <c r="G568" s="146"/>
      <c r="H568" s="146"/>
    </row>
    <row r="569" spans="1:8" x14ac:dyDescent="0.2">
      <c r="A569" s="146"/>
      <c r="B569" s="143"/>
      <c r="C569" s="147"/>
      <c r="D569" s="143"/>
      <c r="E569" s="143"/>
      <c r="F569" s="146"/>
      <c r="G569" s="146"/>
      <c r="H569" s="146"/>
    </row>
    <row r="570" spans="1:8" x14ac:dyDescent="0.2">
      <c r="A570" s="146"/>
      <c r="B570" s="143"/>
      <c r="C570" s="147"/>
      <c r="D570" s="143"/>
      <c r="E570" s="143"/>
      <c r="F570" s="146"/>
      <c r="G570" s="146"/>
      <c r="H570" s="146"/>
    </row>
    <row r="571" spans="1:8" x14ac:dyDescent="0.2">
      <c r="A571" s="146"/>
      <c r="B571" s="143"/>
      <c r="C571" s="147"/>
      <c r="D571" s="143"/>
      <c r="E571" s="143"/>
      <c r="F571" s="146"/>
      <c r="G571" s="146"/>
      <c r="H571" s="146"/>
    </row>
    <row r="572" spans="1:8" x14ac:dyDescent="0.2">
      <c r="A572" s="146"/>
      <c r="B572" s="143"/>
      <c r="C572" s="147"/>
      <c r="D572" s="143"/>
      <c r="E572" s="143"/>
      <c r="F572" s="146"/>
      <c r="G572" s="146"/>
      <c r="H572" s="146"/>
    </row>
    <row r="573" spans="1:8" x14ac:dyDescent="0.2">
      <c r="A573" s="146"/>
      <c r="B573" s="143"/>
      <c r="C573" s="147"/>
      <c r="D573" s="143"/>
      <c r="E573" s="143"/>
      <c r="F573" s="146"/>
      <c r="G573" s="146"/>
      <c r="H573" s="146"/>
    </row>
    <row r="574" spans="1:8" x14ac:dyDescent="0.2">
      <c r="A574" s="146"/>
      <c r="B574" s="143"/>
      <c r="C574" s="147"/>
      <c r="D574" s="143"/>
      <c r="E574" s="143"/>
      <c r="F574" s="146"/>
      <c r="G574" s="146"/>
      <c r="H574" s="146"/>
    </row>
    <row r="575" spans="1:8" x14ac:dyDescent="0.2">
      <c r="A575" s="146"/>
      <c r="B575" s="143"/>
      <c r="C575" s="147"/>
      <c r="D575" s="143"/>
      <c r="E575" s="143"/>
      <c r="F575" s="146"/>
      <c r="G575" s="146"/>
      <c r="H575" s="146"/>
    </row>
    <row r="576" spans="1:8" x14ac:dyDescent="0.2">
      <c r="A576" s="146"/>
      <c r="B576" s="143"/>
      <c r="C576" s="147"/>
      <c r="D576" s="143"/>
      <c r="E576" s="143"/>
      <c r="F576" s="146"/>
      <c r="G576" s="146"/>
      <c r="H576" s="146"/>
    </row>
    <row r="577" spans="1:8" x14ac:dyDescent="0.2">
      <c r="A577" s="146"/>
      <c r="B577" s="143"/>
      <c r="C577" s="147"/>
      <c r="D577" s="143"/>
      <c r="E577" s="143"/>
      <c r="F577" s="146"/>
      <c r="G577" s="146"/>
      <c r="H577" s="146"/>
    </row>
    <row r="578" spans="1:8" x14ac:dyDescent="0.2">
      <c r="A578" s="146"/>
      <c r="B578" s="143"/>
      <c r="C578" s="147"/>
      <c r="D578" s="143"/>
      <c r="E578" s="143"/>
      <c r="F578" s="146"/>
      <c r="G578" s="146"/>
      <c r="H578" s="146"/>
    </row>
    <row r="579" spans="1:8" x14ac:dyDescent="0.2">
      <c r="A579" s="146"/>
      <c r="B579" s="143"/>
      <c r="C579" s="147"/>
      <c r="D579" s="143"/>
      <c r="E579" s="143"/>
      <c r="F579" s="146"/>
      <c r="G579" s="146"/>
      <c r="H579" s="146"/>
    </row>
    <row r="580" spans="1:8" x14ac:dyDescent="0.2">
      <c r="A580" s="146"/>
      <c r="B580" s="143"/>
      <c r="C580" s="147"/>
      <c r="D580" s="143"/>
      <c r="E580" s="143"/>
      <c r="F580" s="146"/>
      <c r="G580" s="146"/>
      <c r="H580" s="146"/>
    </row>
    <row r="581" spans="1:8" x14ac:dyDescent="0.2">
      <c r="A581" s="146"/>
      <c r="B581" s="143"/>
      <c r="C581" s="147"/>
      <c r="D581" s="143"/>
      <c r="E581" s="143"/>
      <c r="F581" s="146"/>
      <c r="G581" s="146"/>
      <c r="H581" s="146"/>
    </row>
    <row r="582" spans="1:8" x14ac:dyDescent="0.2">
      <c r="A582" s="146"/>
      <c r="B582" s="143"/>
      <c r="C582" s="147"/>
      <c r="D582" s="143"/>
      <c r="E582" s="143"/>
      <c r="F582" s="146"/>
      <c r="G582" s="146"/>
      <c r="H582" s="146"/>
    </row>
    <row r="583" spans="1:8" x14ac:dyDescent="0.2">
      <c r="A583" s="146"/>
      <c r="B583" s="143"/>
      <c r="C583" s="147"/>
      <c r="D583" s="143"/>
      <c r="E583" s="143"/>
      <c r="F583" s="146"/>
      <c r="G583" s="146"/>
      <c r="H583" s="146"/>
    </row>
    <row r="584" spans="1:8" x14ac:dyDescent="0.2">
      <c r="A584" s="146"/>
      <c r="B584" s="143"/>
      <c r="C584" s="147"/>
      <c r="D584" s="143"/>
      <c r="E584" s="143"/>
      <c r="F584" s="146"/>
      <c r="G584" s="146"/>
      <c r="H584" s="146"/>
    </row>
    <row r="585" spans="1:8" x14ac:dyDescent="0.2">
      <c r="A585" s="146"/>
      <c r="B585" s="143"/>
      <c r="C585" s="147"/>
      <c r="D585" s="143"/>
      <c r="E585" s="143"/>
      <c r="F585" s="146"/>
      <c r="G585" s="146"/>
      <c r="H585" s="146"/>
    </row>
    <row r="586" spans="1:8" x14ac:dyDescent="0.2">
      <c r="A586" s="146"/>
      <c r="B586" s="143"/>
      <c r="C586" s="147"/>
      <c r="D586" s="143"/>
      <c r="E586" s="143"/>
      <c r="F586" s="146"/>
      <c r="G586" s="146"/>
      <c r="H586" s="146"/>
    </row>
    <row r="587" spans="1:8" x14ac:dyDescent="0.2">
      <c r="A587" s="146"/>
      <c r="B587" s="143"/>
      <c r="C587" s="147"/>
      <c r="D587" s="143"/>
      <c r="E587" s="143"/>
      <c r="F587" s="146"/>
      <c r="G587" s="146"/>
      <c r="H587" s="146"/>
    </row>
    <row r="588" spans="1:8" x14ac:dyDescent="0.2">
      <c r="A588" s="146"/>
      <c r="B588" s="143"/>
      <c r="C588" s="147"/>
      <c r="D588" s="143"/>
      <c r="E588" s="143"/>
      <c r="F588" s="146"/>
      <c r="G588" s="146"/>
      <c r="H588" s="146"/>
    </row>
    <row r="589" spans="1:8" x14ac:dyDescent="0.2">
      <c r="A589" s="146"/>
      <c r="B589" s="143"/>
      <c r="C589" s="147"/>
      <c r="D589" s="143"/>
      <c r="E589" s="143"/>
      <c r="F589" s="146"/>
      <c r="G589" s="146"/>
      <c r="H589" s="146"/>
    </row>
    <row r="590" spans="1:8" x14ac:dyDescent="0.2">
      <c r="A590" s="146"/>
      <c r="B590" s="143"/>
      <c r="C590" s="147"/>
      <c r="D590" s="143"/>
      <c r="E590" s="143"/>
      <c r="F590" s="146"/>
      <c r="G590" s="146"/>
      <c r="H590" s="146"/>
    </row>
    <row r="591" spans="1:8" x14ac:dyDescent="0.2">
      <c r="A591" s="146"/>
      <c r="B591" s="143"/>
      <c r="C591" s="147"/>
      <c r="D591" s="143"/>
      <c r="E591" s="143"/>
      <c r="F591" s="146"/>
      <c r="G591" s="146"/>
      <c r="H591" s="146"/>
    </row>
    <row r="592" spans="1:8" x14ac:dyDescent="0.2">
      <c r="A592" s="146"/>
      <c r="B592" s="143"/>
      <c r="C592" s="147"/>
      <c r="D592" s="143"/>
      <c r="E592" s="143"/>
      <c r="F592" s="146"/>
      <c r="G592" s="146"/>
      <c r="H592" s="146"/>
    </row>
    <row r="593" spans="1:8" x14ac:dyDescent="0.2">
      <c r="A593" s="146"/>
      <c r="B593" s="143"/>
      <c r="C593" s="147"/>
      <c r="D593" s="143"/>
      <c r="E593" s="143"/>
      <c r="F593" s="146"/>
      <c r="G593" s="146"/>
      <c r="H593" s="146"/>
    </row>
    <row r="594" spans="1:8" x14ac:dyDescent="0.2">
      <c r="A594" s="146"/>
      <c r="B594" s="143"/>
      <c r="C594" s="147"/>
      <c r="D594" s="143"/>
      <c r="E594" s="143"/>
      <c r="F594" s="146"/>
      <c r="G594" s="146"/>
      <c r="H594" s="146"/>
    </row>
    <row r="595" spans="1:8" x14ac:dyDescent="0.2">
      <c r="A595" s="146"/>
      <c r="B595" s="143"/>
      <c r="C595" s="147"/>
      <c r="D595" s="143"/>
      <c r="E595" s="143"/>
      <c r="F595" s="146"/>
      <c r="G595" s="146"/>
      <c r="H595" s="146"/>
    </row>
    <row r="596" spans="1:8" x14ac:dyDescent="0.2">
      <c r="A596" s="146"/>
      <c r="B596" s="143"/>
      <c r="C596" s="147"/>
      <c r="D596" s="143"/>
      <c r="E596" s="143"/>
      <c r="F596" s="146"/>
      <c r="G596" s="146"/>
      <c r="H596" s="146"/>
    </row>
    <row r="597" spans="1:8" x14ac:dyDescent="0.2">
      <c r="A597" s="146"/>
      <c r="B597" s="143"/>
      <c r="C597" s="147"/>
      <c r="D597" s="143"/>
      <c r="E597" s="143"/>
      <c r="F597" s="146"/>
      <c r="G597" s="146"/>
      <c r="H597" s="146"/>
    </row>
    <row r="598" spans="1:8" x14ac:dyDescent="0.2">
      <c r="A598" s="146"/>
      <c r="B598" s="143"/>
      <c r="C598" s="147"/>
      <c r="D598" s="143"/>
      <c r="E598" s="143"/>
      <c r="F598" s="146"/>
      <c r="G598" s="146"/>
      <c r="H598" s="146"/>
    </row>
    <row r="599" spans="1:8" x14ac:dyDescent="0.2">
      <c r="A599" s="146"/>
      <c r="B599" s="143"/>
      <c r="C599" s="147"/>
      <c r="D599" s="143"/>
      <c r="E599" s="143"/>
      <c r="F599" s="146"/>
      <c r="G599" s="146"/>
      <c r="H599" s="146"/>
    </row>
    <row r="600" spans="1:8" x14ac:dyDescent="0.2">
      <c r="A600" s="146"/>
      <c r="B600" s="143"/>
      <c r="C600" s="147"/>
      <c r="D600" s="143"/>
      <c r="E600" s="143"/>
      <c r="F600" s="146"/>
      <c r="G600" s="146"/>
      <c r="H600" s="146"/>
    </row>
    <row r="601" spans="1:8" x14ac:dyDescent="0.2">
      <c r="A601" s="146"/>
      <c r="B601" s="143"/>
      <c r="C601" s="147"/>
      <c r="D601" s="143"/>
      <c r="E601" s="143"/>
      <c r="F601" s="146"/>
      <c r="G601" s="146"/>
      <c r="H601" s="146"/>
    </row>
    <row r="602" spans="1:8" x14ac:dyDescent="0.2">
      <c r="A602" s="146"/>
      <c r="B602" s="143"/>
      <c r="C602" s="147"/>
      <c r="D602" s="143"/>
      <c r="E602" s="143"/>
      <c r="F602" s="146"/>
      <c r="G602" s="146"/>
      <c r="H602" s="146"/>
    </row>
    <row r="603" spans="1:8" x14ac:dyDescent="0.2">
      <c r="A603" s="146"/>
      <c r="B603" s="143"/>
      <c r="C603" s="147"/>
      <c r="D603" s="143"/>
      <c r="E603" s="143"/>
      <c r="F603" s="146"/>
      <c r="G603" s="146"/>
      <c r="H603" s="146"/>
    </row>
    <row r="604" spans="1:8" x14ac:dyDescent="0.2">
      <c r="A604" s="146"/>
      <c r="B604" s="143"/>
      <c r="C604" s="147"/>
      <c r="D604" s="143"/>
      <c r="E604" s="143"/>
      <c r="F604" s="146"/>
      <c r="G604" s="146"/>
      <c r="H604" s="146"/>
    </row>
    <row r="605" spans="1:8" x14ac:dyDescent="0.2">
      <c r="A605" s="146"/>
      <c r="B605" s="143"/>
      <c r="C605" s="147"/>
      <c r="D605" s="143"/>
      <c r="E605" s="143"/>
      <c r="F605" s="146"/>
      <c r="G605" s="146"/>
      <c r="H605" s="146"/>
    </row>
    <row r="606" spans="1:8" x14ac:dyDescent="0.2">
      <c r="A606" s="146"/>
      <c r="B606" s="143"/>
      <c r="C606" s="147"/>
      <c r="D606" s="143"/>
      <c r="E606" s="143"/>
      <c r="F606" s="146"/>
      <c r="G606" s="146"/>
      <c r="H606" s="146"/>
    </row>
    <row r="607" spans="1:8" x14ac:dyDescent="0.2">
      <c r="A607" s="146"/>
      <c r="B607" s="143"/>
      <c r="C607" s="147"/>
      <c r="D607" s="143"/>
      <c r="E607" s="143"/>
      <c r="F607" s="146"/>
      <c r="G607" s="146"/>
      <c r="H607" s="146"/>
    </row>
    <row r="608" spans="1:8" x14ac:dyDescent="0.2">
      <c r="A608" s="146"/>
      <c r="B608" s="143"/>
      <c r="C608" s="147"/>
      <c r="D608" s="143"/>
      <c r="E608" s="143"/>
      <c r="F608" s="146"/>
      <c r="G608" s="146"/>
      <c r="H608" s="146"/>
    </row>
    <row r="609" spans="1:8" x14ac:dyDescent="0.2">
      <c r="A609" s="146"/>
      <c r="B609" s="143"/>
      <c r="C609" s="147"/>
      <c r="D609" s="143"/>
      <c r="E609" s="143"/>
      <c r="F609" s="146"/>
      <c r="G609" s="146"/>
      <c r="H609" s="146"/>
    </row>
    <row r="610" spans="1:8" x14ac:dyDescent="0.2">
      <c r="A610" s="146"/>
      <c r="B610" s="143"/>
      <c r="C610" s="147"/>
      <c r="D610" s="143"/>
      <c r="E610" s="143"/>
      <c r="F610" s="146"/>
      <c r="G610" s="146"/>
      <c r="H610" s="146"/>
    </row>
    <row r="611" spans="1:8" x14ac:dyDescent="0.2">
      <c r="A611" s="146"/>
      <c r="B611" s="143"/>
      <c r="C611" s="147"/>
      <c r="D611" s="143"/>
      <c r="E611" s="143"/>
      <c r="F611" s="146"/>
      <c r="G611" s="146"/>
      <c r="H611" s="146"/>
    </row>
    <row r="612" spans="1:8" x14ac:dyDescent="0.2">
      <c r="A612" s="146"/>
      <c r="B612" s="143"/>
      <c r="C612" s="147"/>
      <c r="D612" s="143"/>
      <c r="E612" s="143"/>
      <c r="F612" s="146"/>
      <c r="G612" s="146"/>
      <c r="H612" s="146"/>
    </row>
    <row r="613" spans="1:8" x14ac:dyDescent="0.2">
      <c r="A613" s="146"/>
      <c r="B613" s="143"/>
      <c r="C613" s="147"/>
      <c r="D613" s="143"/>
      <c r="E613" s="143"/>
      <c r="F613" s="146"/>
      <c r="G613" s="146"/>
      <c r="H613" s="146"/>
    </row>
    <row r="614" spans="1:8" x14ac:dyDescent="0.2">
      <c r="A614" s="146"/>
      <c r="B614" s="143"/>
      <c r="C614" s="147"/>
      <c r="D614" s="143"/>
      <c r="E614" s="143"/>
      <c r="F614" s="146"/>
      <c r="G614" s="146"/>
      <c r="H614" s="146"/>
    </row>
    <row r="615" spans="1:8" x14ac:dyDescent="0.2">
      <c r="A615" s="146"/>
      <c r="B615" s="143"/>
      <c r="C615" s="147"/>
      <c r="D615" s="143"/>
      <c r="E615" s="143"/>
      <c r="F615" s="146"/>
      <c r="G615" s="146"/>
      <c r="H615" s="146"/>
    </row>
    <row r="616" spans="1:8" x14ac:dyDescent="0.2">
      <c r="A616" s="146"/>
      <c r="B616" s="143"/>
      <c r="C616" s="147"/>
      <c r="D616" s="143"/>
      <c r="E616" s="143"/>
      <c r="F616" s="146"/>
      <c r="G616" s="146"/>
      <c r="H616" s="146"/>
    </row>
    <row r="617" spans="1:8" x14ac:dyDescent="0.2">
      <c r="A617" s="146"/>
      <c r="B617" s="143"/>
      <c r="C617" s="147"/>
      <c r="D617" s="143"/>
      <c r="E617" s="143"/>
      <c r="F617" s="146"/>
      <c r="G617" s="146"/>
      <c r="H617" s="146"/>
    </row>
    <row r="618" spans="1:8" x14ac:dyDescent="0.2">
      <c r="A618" s="146"/>
      <c r="B618" s="143"/>
      <c r="C618" s="147"/>
      <c r="D618" s="143"/>
      <c r="E618" s="143"/>
      <c r="F618" s="146"/>
      <c r="G618" s="146"/>
      <c r="H618" s="146"/>
    </row>
    <row r="619" spans="1:8" x14ac:dyDescent="0.2">
      <c r="A619" s="146"/>
      <c r="B619" s="143"/>
      <c r="C619" s="147"/>
      <c r="D619" s="143"/>
      <c r="E619" s="143"/>
      <c r="F619" s="146"/>
      <c r="G619" s="146"/>
      <c r="H619" s="146"/>
    </row>
    <row r="620" spans="1:8" x14ac:dyDescent="0.2">
      <c r="A620" s="146"/>
      <c r="B620" s="143"/>
      <c r="C620" s="147"/>
      <c r="D620" s="143"/>
      <c r="E620" s="143"/>
      <c r="F620" s="146"/>
      <c r="G620" s="146"/>
      <c r="H620" s="146"/>
    </row>
    <row r="621" spans="1:8" x14ac:dyDescent="0.2">
      <c r="A621" s="146"/>
      <c r="B621" s="143"/>
      <c r="C621" s="147"/>
      <c r="D621" s="143"/>
      <c r="E621" s="143"/>
      <c r="F621" s="146"/>
      <c r="G621" s="146"/>
      <c r="H621" s="146"/>
    </row>
    <row r="622" spans="1:8" x14ac:dyDescent="0.2">
      <c r="A622" s="146"/>
      <c r="B622" s="143"/>
      <c r="C622" s="147"/>
      <c r="D622" s="143"/>
      <c r="E622" s="143"/>
      <c r="F622" s="146"/>
      <c r="G622" s="146"/>
      <c r="H622" s="146"/>
    </row>
    <row r="623" spans="1:8" x14ac:dyDescent="0.2">
      <c r="A623" s="146"/>
      <c r="B623" s="143"/>
      <c r="C623" s="147"/>
      <c r="D623" s="143"/>
      <c r="E623" s="143"/>
      <c r="F623" s="146"/>
      <c r="G623" s="146"/>
      <c r="H623" s="146"/>
    </row>
    <row r="624" spans="1:8" x14ac:dyDescent="0.2">
      <c r="A624" s="146"/>
      <c r="B624" s="143"/>
      <c r="C624" s="147"/>
      <c r="D624" s="143"/>
      <c r="E624" s="143"/>
      <c r="F624" s="146"/>
      <c r="G624" s="146"/>
      <c r="H624" s="146"/>
    </row>
    <row r="625" spans="1:8" x14ac:dyDescent="0.2">
      <c r="A625" s="146"/>
      <c r="B625" s="143"/>
      <c r="C625" s="147"/>
      <c r="D625" s="143"/>
      <c r="E625" s="143"/>
      <c r="F625" s="146"/>
      <c r="G625" s="146"/>
      <c r="H625" s="146"/>
    </row>
    <row r="626" spans="1:8" x14ac:dyDescent="0.2">
      <c r="A626" s="146"/>
      <c r="B626" s="143"/>
      <c r="C626" s="147"/>
      <c r="D626" s="143"/>
      <c r="E626" s="143"/>
      <c r="F626" s="146"/>
      <c r="G626" s="146"/>
      <c r="H626" s="146"/>
    </row>
    <row r="627" spans="1:8" x14ac:dyDescent="0.2">
      <c r="A627" s="146"/>
      <c r="B627" s="143"/>
      <c r="C627" s="147"/>
      <c r="D627" s="143"/>
      <c r="E627" s="143"/>
      <c r="F627" s="146"/>
      <c r="G627" s="146"/>
      <c r="H627" s="146"/>
    </row>
    <row r="628" spans="1:8" x14ac:dyDescent="0.2">
      <c r="A628" s="146"/>
      <c r="B628" s="143"/>
      <c r="C628" s="147"/>
      <c r="D628" s="143"/>
      <c r="E628" s="143"/>
      <c r="F628" s="146"/>
      <c r="G628" s="146"/>
      <c r="H628" s="146"/>
    </row>
    <row r="629" spans="1:8" x14ac:dyDescent="0.2">
      <c r="A629" s="146"/>
      <c r="B629" s="143"/>
      <c r="C629" s="147"/>
      <c r="D629" s="143"/>
      <c r="E629" s="143"/>
      <c r="F629" s="146"/>
      <c r="G629" s="146"/>
      <c r="H629" s="146"/>
    </row>
    <row r="630" spans="1:8" x14ac:dyDescent="0.2">
      <c r="A630" s="146"/>
      <c r="B630" s="143"/>
      <c r="C630" s="147"/>
      <c r="D630" s="143"/>
      <c r="E630" s="143"/>
      <c r="F630" s="146"/>
      <c r="G630" s="146"/>
      <c r="H630" s="146"/>
    </row>
    <row r="631" spans="1:8" x14ac:dyDescent="0.2">
      <c r="A631" s="146"/>
      <c r="B631" s="143"/>
      <c r="C631" s="147"/>
      <c r="D631" s="143"/>
      <c r="E631" s="143"/>
      <c r="F631" s="146"/>
      <c r="G631" s="146"/>
      <c r="H631" s="146"/>
    </row>
    <row r="632" spans="1:8" x14ac:dyDescent="0.2">
      <c r="A632" s="146"/>
      <c r="B632" s="143"/>
      <c r="C632" s="147"/>
      <c r="D632" s="143"/>
      <c r="E632" s="143"/>
      <c r="F632" s="146"/>
      <c r="G632" s="146"/>
      <c r="H632" s="146"/>
    </row>
    <row r="633" spans="1:8" x14ac:dyDescent="0.2">
      <c r="A633" s="146"/>
      <c r="B633" s="143"/>
      <c r="C633" s="147"/>
      <c r="D633" s="143"/>
      <c r="E633" s="143"/>
      <c r="F633" s="146"/>
      <c r="G633" s="146"/>
      <c r="H633" s="146"/>
    </row>
    <row r="634" spans="1:8" x14ac:dyDescent="0.2">
      <c r="A634" s="146"/>
      <c r="B634" s="143"/>
      <c r="C634" s="147"/>
      <c r="D634" s="143"/>
      <c r="E634" s="143"/>
      <c r="F634" s="146"/>
      <c r="G634" s="146"/>
      <c r="H634" s="146"/>
    </row>
    <row r="635" spans="1:8" x14ac:dyDescent="0.2">
      <c r="A635" s="146"/>
      <c r="B635" s="143"/>
      <c r="C635" s="147"/>
      <c r="D635" s="143"/>
      <c r="E635" s="143"/>
      <c r="F635" s="146"/>
      <c r="G635" s="146"/>
      <c r="H635" s="146"/>
    </row>
    <row r="636" spans="1:8" x14ac:dyDescent="0.2">
      <c r="A636" s="146"/>
      <c r="B636" s="143"/>
      <c r="C636" s="147"/>
      <c r="D636" s="143"/>
      <c r="E636" s="143"/>
      <c r="F636" s="146"/>
      <c r="G636" s="146"/>
      <c r="H636" s="146"/>
    </row>
    <row r="637" spans="1:8" x14ac:dyDescent="0.2">
      <c r="A637" s="146"/>
      <c r="B637" s="143"/>
      <c r="C637" s="147"/>
      <c r="D637" s="143"/>
      <c r="E637" s="143"/>
      <c r="F637" s="146"/>
      <c r="G637" s="146"/>
      <c r="H637" s="146"/>
    </row>
    <row r="638" spans="1:8" x14ac:dyDescent="0.2">
      <c r="A638" s="146"/>
      <c r="B638" s="143"/>
      <c r="C638" s="147"/>
      <c r="D638" s="143"/>
      <c r="E638" s="143"/>
      <c r="F638" s="146"/>
      <c r="G638" s="146"/>
      <c r="H638" s="146"/>
    </row>
    <row r="639" spans="1:8" x14ac:dyDescent="0.2">
      <c r="A639" s="146"/>
      <c r="B639" s="143"/>
      <c r="C639" s="147"/>
      <c r="D639" s="143"/>
      <c r="E639" s="143"/>
      <c r="F639" s="146"/>
      <c r="G639" s="146"/>
      <c r="H639" s="146"/>
    </row>
    <row r="640" spans="1:8" x14ac:dyDescent="0.2">
      <c r="A640" s="146"/>
      <c r="B640" s="143"/>
      <c r="C640" s="147"/>
      <c r="D640" s="143"/>
      <c r="E640" s="143"/>
      <c r="F640" s="146"/>
      <c r="G640" s="146"/>
      <c r="H640" s="146"/>
    </row>
    <row r="641" spans="1:8" x14ac:dyDescent="0.2">
      <c r="A641" s="146"/>
      <c r="B641" s="143"/>
      <c r="C641" s="147"/>
      <c r="D641" s="143"/>
      <c r="E641" s="143"/>
      <c r="F641" s="146"/>
      <c r="G641" s="146"/>
      <c r="H641" s="146"/>
    </row>
    <row r="642" spans="1:8" x14ac:dyDescent="0.2">
      <c r="A642" s="146"/>
      <c r="B642" s="143"/>
      <c r="C642" s="147"/>
      <c r="D642" s="143"/>
      <c r="E642" s="143"/>
      <c r="F642" s="146"/>
      <c r="G642" s="146"/>
      <c r="H642" s="146"/>
    </row>
    <row r="643" spans="1:8" x14ac:dyDescent="0.2">
      <c r="A643" s="146"/>
      <c r="B643" s="143"/>
      <c r="C643" s="147"/>
      <c r="D643" s="143"/>
      <c r="E643" s="143"/>
      <c r="F643" s="146"/>
      <c r="G643" s="146"/>
      <c r="H643" s="146"/>
    </row>
    <row r="644" spans="1:8" x14ac:dyDescent="0.2">
      <c r="A644" s="146"/>
      <c r="B644" s="143"/>
      <c r="C644" s="147"/>
      <c r="D644" s="143"/>
      <c r="E644" s="143"/>
      <c r="F644" s="146"/>
      <c r="G644" s="146"/>
      <c r="H644" s="146"/>
    </row>
    <row r="645" spans="1:8" x14ac:dyDescent="0.2">
      <c r="A645" s="146"/>
      <c r="B645" s="143"/>
      <c r="C645" s="147"/>
      <c r="D645" s="143"/>
      <c r="E645" s="143"/>
      <c r="F645" s="146"/>
      <c r="G645" s="146"/>
      <c r="H645" s="146"/>
    </row>
    <row r="646" spans="1:8" x14ac:dyDescent="0.2">
      <c r="A646" s="146"/>
      <c r="B646" s="143"/>
      <c r="C646" s="147"/>
      <c r="D646" s="143"/>
      <c r="E646" s="143"/>
      <c r="F646" s="146"/>
      <c r="G646" s="146"/>
      <c r="H646" s="146"/>
    </row>
    <row r="647" spans="1:8" x14ac:dyDescent="0.2">
      <c r="A647" s="146"/>
      <c r="B647" s="143"/>
      <c r="C647" s="147"/>
      <c r="D647" s="143"/>
      <c r="E647" s="143"/>
      <c r="F647" s="146"/>
      <c r="G647" s="146"/>
      <c r="H647" s="146"/>
    </row>
    <row r="648" spans="1:8" x14ac:dyDescent="0.2">
      <c r="A648" s="146"/>
      <c r="B648" s="143"/>
      <c r="C648" s="147"/>
      <c r="D648" s="143"/>
      <c r="E648" s="143"/>
      <c r="F648" s="146"/>
      <c r="G648" s="146"/>
      <c r="H648" s="146"/>
    </row>
    <row r="649" spans="1:8" x14ac:dyDescent="0.2">
      <c r="A649" s="146"/>
      <c r="B649" s="143"/>
      <c r="C649" s="147"/>
      <c r="D649" s="143"/>
      <c r="E649" s="143"/>
      <c r="F649" s="146"/>
      <c r="G649" s="146"/>
      <c r="H649" s="146"/>
    </row>
    <row r="650" spans="1:8" x14ac:dyDescent="0.2">
      <c r="A650" s="146"/>
      <c r="B650" s="143"/>
      <c r="C650" s="147"/>
      <c r="D650" s="143"/>
      <c r="E650" s="143"/>
      <c r="F650" s="146"/>
      <c r="G650" s="146"/>
      <c r="H650" s="146"/>
    </row>
    <row r="651" spans="1:8" x14ac:dyDescent="0.2">
      <c r="A651" s="146"/>
      <c r="B651" s="143"/>
      <c r="C651" s="147"/>
      <c r="D651" s="143"/>
      <c r="E651" s="143"/>
      <c r="F651" s="146"/>
      <c r="G651" s="146"/>
      <c r="H651" s="146"/>
    </row>
    <row r="652" spans="1:8" x14ac:dyDescent="0.2">
      <c r="A652" s="146"/>
      <c r="B652" s="143"/>
      <c r="C652" s="147"/>
      <c r="D652" s="143"/>
      <c r="E652" s="143"/>
      <c r="F652" s="146"/>
      <c r="G652" s="146"/>
      <c r="H652" s="146"/>
    </row>
    <row r="653" spans="1:8" x14ac:dyDescent="0.2">
      <c r="A653" s="146"/>
      <c r="B653" s="143"/>
      <c r="C653" s="147"/>
      <c r="D653" s="143"/>
      <c r="E653" s="143"/>
      <c r="F653" s="146"/>
      <c r="G653" s="146"/>
      <c r="H653" s="146"/>
    </row>
    <row r="654" spans="1:8" x14ac:dyDescent="0.2">
      <c r="A654" s="146"/>
      <c r="B654" s="143"/>
      <c r="C654" s="147"/>
      <c r="D654" s="143"/>
      <c r="E654" s="143"/>
      <c r="F654" s="146"/>
      <c r="G654" s="146"/>
      <c r="H654" s="146"/>
    </row>
    <row r="655" spans="1:8" x14ac:dyDescent="0.2">
      <c r="A655" s="146"/>
      <c r="B655" s="143"/>
      <c r="C655" s="147"/>
      <c r="D655" s="143"/>
      <c r="E655" s="143"/>
      <c r="F655" s="146"/>
      <c r="G655" s="146"/>
      <c r="H655" s="146"/>
    </row>
    <row r="656" spans="1:8" x14ac:dyDescent="0.2">
      <c r="A656" s="146"/>
      <c r="B656" s="143"/>
      <c r="C656" s="147"/>
      <c r="D656" s="143"/>
      <c r="E656" s="143"/>
      <c r="F656" s="146"/>
      <c r="G656" s="146"/>
      <c r="H656" s="146"/>
    </row>
    <row r="657" spans="1:8" x14ac:dyDescent="0.2">
      <c r="A657" s="146"/>
      <c r="B657" s="143"/>
      <c r="C657" s="147"/>
      <c r="D657" s="143"/>
      <c r="E657" s="143"/>
      <c r="F657" s="146"/>
      <c r="G657" s="146"/>
      <c r="H657" s="146"/>
    </row>
    <row r="658" spans="1:8" x14ac:dyDescent="0.2">
      <c r="A658" s="146"/>
      <c r="B658" s="143"/>
      <c r="C658" s="147"/>
      <c r="D658" s="143"/>
      <c r="E658" s="143"/>
      <c r="F658" s="146"/>
      <c r="G658" s="146"/>
      <c r="H658" s="146"/>
    </row>
    <row r="659" spans="1:8" x14ac:dyDescent="0.2">
      <c r="A659" s="146"/>
      <c r="B659" s="143"/>
      <c r="C659" s="147"/>
      <c r="D659" s="143"/>
      <c r="E659" s="143"/>
      <c r="F659" s="146"/>
      <c r="G659" s="146"/>
      <c r="H659" s="146"/>
    </row>
    <row r="660" spans="1:8" x14ac:dyDescent="0.2">
      <c r="A660" s="146"/>
      <c r="B660" s="143"/>
      <c r="C660" s="147"/>
      <c r="D660" s="143"/>
      <c r="E660" s="143"/>
      <c r="F660" s="146"/>
      <c r="G660" s="146"/>
      <c r="H660" s="146"/>
    </row>
    <row r="661" spans="1:8" x14ac:dyDescent="0.2">
      <c r="A661" s="146"/>
      <c r="B661" s="143"/>
      <c r="C661" s="147"/>
      <c r="D661" s="143"/>
      <c r="E661" s="143"/>
      <c r="F661" s="146"/>
      <c r="G661" s="146"/>
      <c r="H661" s="146"/>
    </row>
    <row r="662" spans="1:8" x14ac:dyDescent="0.2">
      <c r="A662" s="146"/>
      <c r="B662" s="143"/>
      <c r="C662" s="147"/>
      <c r="D662" s="143"/>
      <c r="E662" s="143"/>
      <c r="F662" s="146"/>
      <c r="G662" s="146"/>
      <c r="H662" s="146"/>
    </row>
    <row r="663" spans="1:8" x14ac:dyDescent="0.2">
      <c r="A663" s="146"/>
      <c r="B663" s="143"/>
      <c r="C663" s="147"/>
      <c r="D663" s="143"/>
      <c r="E663" s="143"/>
      <c r="F663" s="146"/>
      <c r="G663" s="146"/>
      <c r="H663" s="146"/>
    </row>
    <row r="664" spans="1:8" x14ac:dyDescent="0.2">
      <c r="A664" s="146"/>
      <c r="B664" s="143"/>
      <c r="C664" s="147"/>
      <c r="D664" s="143"/>
      <c r="E664" s="143"/>
      <c r="F664" s="146"/>
      <c r="G664" s="146"/>
      <c r="H664" s="146"/>
    </row>
    <row r="665" spans="1:8" x14ac:dyDescent="0.2">
      <c r="A665" s="146"/>
      <c r="B665" s="143"/>
      <c r="C665" s="147"/>
      <c r="D665" s="143"/>
      <c r="E665" s="143"/>
      <c r="F665" s="146"/>
      <c r="G665" s="146"/>
      <c r="H665" s="146"/>
    </row>
    <row r="666" spans="1:8" x14ac:dyDescent="0.2">
      <c r="A666" s="146"/>
      <c r="B666" s="143"/>
      <c r="C666" s="147"/>
      <c r="D666" s="143"/>
      <c r="E666" s="143"/>
      <c r="F666" s="146"/>
      <c r="G666" s="146"/>
      <c r="H666" s="146"/>
    </row>
    <row r="667" spans="1:8" x14ac:dyDescent="0.2">
      <c r="A667" s="146"/>
      <c r="B667" s="143"/>
      <c r="C667" s="147"/>
      <c r="D667" s="143"/>
      <c r="E667" s="143"/>
      <c r="F667" s="146"/>
      <c r="G667" s="146"/>
      <c r="H667" s="146"/>
    </row>
    <row r="668" spans="1:8" x14ac:dyDescent="0.2">
      <c r="A668" s="146"/>
      <c r="B668" s="143"/>
      <c r="C668" s="147"/>
      <c r="D668" s="143"/>
      <c r="E668" s="143"/>
      <c r="F668" s="146"/>
      <c r="G668" s="146"/>
      <c r="H668" s="146"/>
    </row>
    <row r="669" spans="1:8" x14ac:dyDescent="0.2">
      <c r="A669" s="146"/>
      <c r="B669" s="143"/>
      <c r="C669" s="147"/>
      <c r="D669" s="143"/>
      <c r="E669" s="143"/>
      <c r="F669" s="146"/>
      <c r="G669" s="146"/>
      <c r="H669" s="146"/>
    </row>
    <row r="670" spans="1:8" x14ac:dyDescent="0.2">
      <c r="A670" s="146"/>
      <c r="B670" s="143"/>
      <c r="C670" s="147"/>
      <c r="D670" s="143"/>
      <c r="E670" s="143"/>
      <c r="F670" s="146"/>
      <c r="G670" s="146"/>
      <c r="H670" s="146"/>
    </row>
    <row r="671" spans="1:8" x14ac:dyDescent="0.2">
      <c r="A671" s="146"/>
      <c r="B671" s="143"/>
      <c r="C671" s="147"/>
      <c r="D671" s="143"/>
      <c r="E671" s="143"/>
      <c r="F671" s="146"/>
      <c r="G671" s="146"/>
      <c r="H671" s="146"/>
    </row>
    <row r="672" spans="1:8" x14ac:dyDescent="0.2">
      <c r="A672" s="146"/>
      <c r="B672" s="143"/>
      <c r="C672" s="147"/>
      <c r="D672" s="143"/>
      <c r="E672" s="143"/>
      <c r="F672" s="146"/>
      <c r="G672" s="146"/>
      <c r="H672" s="146"/>
    </row>
    <row r="673" spans="1:8" x14ac:dyDescent="0.2">
      <c r="A673" s="146"/>
      <c r="B673" s="143"/>
      <c r="C673" s="147"/>
      <c r="D673" s="143"/>
      <c r="E673" s="143"/>
      <c r="F673" s="146"/>
      <c r="G673" s="146"/>
      <c r="H673" s="146"/>
    </row>
    <row r="674" spans="1:8" x14ac:dyDescent="0.2">
      <c r="A674" s="146"/>
      <c r="B674" s="143"/>
      <c r="C674" s="147"/>
      <c r="D674" s="143"/>
      <c r="E674" s="143"/>
      <c r="F674" s="146"/>
      <c r="G674" s="146"/>
      <c r="H674" s="146"/>
    </row>
    <row r="675" spans="1:8" x14ac:dyDescent="0.2">
      <c r="A675" s="146"/>
      <c r="B675" s="143"/>
      <c r="C675" s="147"/>
      <c r="D675" s="143"/>
      <c r="E675" s="143"/>
      <c r="F675" s="146"/>
      <c r="G675" s="146"/>
      <c r="H675" s="146"/>
    </row>
    <row r="676" spans="1:8" x14ac:dyDescent="0.2">
      <c r="A676" s="146"/>
      <c r="B676" s="143"/>
      <c r="C676" s="147"/>
      <c r="D676" s="143"/>
      <c r="E676" s="143"/>
      <c r="F676" s="146"/>
      <c r="G676" s="146"/>
      <c r="H676" s="146"/>
    </row>
    <row r="677" spans="1:8" x14ac:dyDescent="0.2">
      <c r="A677" s="146"/>
      <c r="B677" s="143"/>
      <c r="C677" s="147"/>
      <c r="D677" s="143"/>
      <c r="E677" s="143"/>
      <c r="F677" s="146"/>
      <c r="G677" s="146"/>
      <c r="H677" s="146"/>
    </row>
    <row r="678" spans="1:8" x14ac:dyDescent="0.2">
      <c r="A678" s="146"/>
      <c r="B678" s="143"/>
      <c r="C678" s="147"/>
      <c r="D678" s="143"/>
      <c r="E678" s="143"/>
      <c r="F678" s="146"/>
      <c r="G678" s="146"/>
      <c r="H678" s="146"/>
    </row>
    <row r="679" spans="1:8" x14ac:dyDescent="0.2">
      <c r="A679" s="146"/>
      <c r="B679" s="143"/>
      <c r="C679" s="147"/>
      <c r="D679" s="143"/>
      <c r="E679" s="143"/>
      <c r="F679" s="146"/>
      <c r="G679" s="146"/>
      <c r="H679" s="146"/>
    </row>
    <row r="680" spans="1:8" x14ac:dyDescent="0.2">
      <c r="A680" s="146"/>
      <c r="B680" s="143"/>
      <c r="C680" s="147"/>
      <c r="D680" s="143"/>
      <c r="E680" s="143"/>
      <c r="F680" s="146"/>
      <c r="G680" s="146"/>
      <c r="H680" s="146"/>
    </row>
    <row r="681" spans="1:8" x14ac:dyDescent="0.2">
      <c r="A681" s="146"/>
      <c r="B681" s="143"/>
      <c r="C681" s="147"/>
      <c r="D681" s="143"/>
      <c r="E681" s="143"/>
      <c r="F681" s="146"/>
      <c r="G681" s="146"/>
      <c r="H681" s="146"/>
    </row>
    <row r="682" spans="1:8" x14ac:dyDescent="0.2">
      <c r="A682" s="146"/>
      <c r="B682" s="143"/>
      <c r="C682" s="147"/>
      <c r="D682" s="143"/>
      <c r="E682" s="143"/>
      <c r="F682" s="146"/>
      <c r="G682" s="146"/>
      <c r="H682" s="146"/>
    </row>
    <row r="683" spans="1:8" x14ac:dyDescent="0.2">
      <c r="A683" s="146"/>
      <c r="B683" s="143"/>
      <c r="C683" s="147"/>
      <c r="D683" s="143"/>
      <c r="E683" s="143"/>
      <c r="F683" s="146"/>
      <c r="G683" s="146"/>
      <c r="H683" s="146"/>
    </row>
    <row r="684" spans="1:8" x14ac:dyDescent="0.2">
      <c r="A684" s="146"/>
      <c r="B684" s="143"/>
      <c r="C684" s="147"/>
      <c r="D684" s="143"/>
      <c r="E684" s="143"/>
      <c r="F684" s="146"/>
      <c r="G684" s="146"/>
      <c r="H684" s="146"/>
    </row>
    <row r="685" spans="1:8" x14ac:dyDescent="0.2">
      <c r="A685" s="146"/>
      <c r="B685" s="143"/>
      <c r="C685" s="147"/>
      <c r="D685" s="143"/>
      <c r="E685" s="143"/>
      <c r="F685" s="146"/>
      <c r="G685" s="146"/>
      <c r="H685" s="146"/>
    </row>
    <row r="686" spans="1:8" x14ac:dyDescent="0.2">
      <c r="A686" s="146"/>
      <c r="B686" s="143"/>
      <c r="C686" s="147"/>
      <c r="D686" s="143"/>
      <c r="E686" s="143"/>
      <c r="F686" s="146"/>
      <c r="G686" s="146"/>
      <c r="H686" s="146"/>
    </row>
    <row r="687" spans="1:8" x14ac:dyDescent="0.2">
      <c r="A687" s="146"/>
      <c r="B687" s="143"/>
      <c r="C687" s="147"/>
      <c r="D687" s="143"/>
      <c r="E687" s="143"/>
      <c r="F687" s="146"/>
      <c r="G687" s="146"/>
      <c r="H687" s="146"/>
    </row>
    <row r="688" spans="1:8" x14ac:dyDescent="0.2">
      <c r="A688" s="146"/>
      <c r="B688" s="143"/>
      <c r="C688" s="147"/>
      <c r="D688" s="143"/>
      <c r="E688" s="143"/>
      <c r="F688" s="146"/>
      <c r="G688" s="146"/>
      <c r="H688" s="146"/>
    </row>
    <row r="689" spans="1:8" x14ac:dyDescent="0.2">
      <c r="A689" s="146"/>
      <c r="B689" s="143"/>
      <c r="C689" s="147"/>
      <c r="D689" s="143"/>
      <c r="E689" s="143"/>
      <c r="F689" s="146"/>
      <c r="G689" s="146"/>
      <c r="H689" s="146"/>
    </row>
    <row r="690" spans="1:8" x14ac:dyDescent="0.2">
      <c r="A690" s="146"/>
      <c r="B690" s="143"/>
      <c r="C690" s="147"/>
      <c r="D690" s="143"/>
      <c r="E690" s="143"/>
      <c r="F690" s="146"/>
      <c r="G690" s="146"/>
      <c r="H690" s="146"/>
    </row>
    <row r="691" spans="1:8" x14ac:dyDescent="0.2">
      <c r="A691" s="146"/>
      <c r="B691" s="143"/>
      <c r="C691" s="147"/>
      <c r="D691" s="143"/>
      <c r="E691" s="143"/>
      <c r="F691" s="146"/>
      <c r="G691" s="146"/>
      <c r="H691" s="146"/>
    </row>
    <row r="692" spans="1:8" x14ac:dyDescent="0.2">
      <c r="A692" s="146"/>
      <c r="B692" s="143"/>
      <c r="C692" s="147"/>
      <c r="D692" s="143"/>
      <c r="E692" s="143"/>
      <c r="F692" s="146"/>
      <c r="G692" s="146"/>
      <c r="H692" s="146"/>
    </row>
    <row r="693" spans="1:8" x14ac:dyDescent="0.2">
      <c r="A693" s="146"/>
      <c r="B693" s="143"/>
      <c r="C693" s="147"/>
      <c r="D693" s="143"/>
      <c r="E693" s="143"/>
      <c r="F693" s="146"/>
      <c r="G693" s="146"/>
      <c r="H693" s="146"/>
    </row>
    <row r="694" spans="1:8" x14ac:dyDescent="0.2">
      <c r="A694" s="146"/>
      <c r="B694" s="143"/>
      <c r="C694" s="147"/>
      <c r="D694" s="143"/>
      <c r="E694" s="143"/>
      <c r="F694" s="146"/>
      <c r="G694" s="146"/>
      <c r="H694" s="146"/>
    </row>
    <row r="695" spans="1:8" x14ac:dyDescent="0.2">
      <c r="A695" s="146"/>
      <c r="B695" s="143"/>
      <c r="C695" s="147"/>
      <c r="D695" s="143"/>
      <c r="E695" s="143"/>
      <c r="F695" s="146"/>
      <c r="G695" s="146"/>
      <c r="H695" s="146"/>
    </row>
    <row r="696" spans="1:8" x14ac:dyDescent="0.2">
      <c r="A696" s="146"/>
      <c r="B696" s="143"/>
      <c r="C696" s="147"/>
      <c r="D696" s="143"/>
      <c r="E696" s="143"/>
      <c r="F696" s="146"/>
      <c r="G696" s="146"/>
      <c r="H696" s="146"/>
    </row>
    <row r="697" spans="1:8" x14ac:dyDescent="0.2">
      <c r="A697" s="146"/>
      <c r="B697" s="143"/>
      <c r="C697" s="147"/>
      <c r="D697" s="143"/>
      <c r="E697" s="143"/>
      <c r="F697" s="146"/>
      <c r="G697" s="146"/>
      <c r="H697" s="146"/>
    </row>
    <row r="698" spans="1:8" x14ac:dyDescent="0.2">
      <c r="A698" s="146"/>
      <c r="B698" s="143"/>
      <c r="C698" s="147"/>
      <c r="D698" s="143"/>
      <c r="E698" s="143"/>
      <c r="F698" s="146"/>
      <c r="G698" s="146"/>
      <c r="H698" s="146"/>
    </row>
    <row r="699" spans="1:8" x14ac:dyDescent="0.2">
      <c r="A699" s="146"/>
      <c r="B699" s="143"/>
      <c r="C699" s="147"/>
      <c r="D699" s="143"/>
      <c r="E699" s="143"/>
      <c r="F699" s="146"/>
      <c r="G699" s="146"/>
      <c r="H699" s="146"/>
    </row>
    <row r="700" spans="1:8" x14ac:dyDescent="0.2">
      <c r="A700" s="146"/>
      <c r="B700" s="143"/>
      <c r="C700" s="147"/>
      <c r="D700" s="143"/>
      <c r="E700" s="143"/>
      <c r="F700" s="146"/>
      <c r="G700" s="146"/>
      <c r="H700" s="146"/>
    </row>
    <row r="701" spans="1:8" x14ac:dyDescent="0.2">
      <c r="A701" s="146"/>
      <c r="B701" s="143"/>
      <c r="C701" s="147"/>
      <c r="D701" s="143"/>
      <c r="E701" s="143"/>
      <c r="F701" s="146"/>
      <c r="G701" s="146"/>
      <c r="H701" s="146"/>
    </row>
    <row r="702" spans="1:8" x14ac:dyDescent="0.2">
      <c r="A702" s="146"/>
      <c r="B702" s="143"/>
      <c r="C702" s="147"/>
      <c r="D702" s="143"/>
      <c r="E702" s="143"/>
      <c r="F702" s="146"/>
      <c r="G702" s="146"/>
      <c r="H702" s="146"/>
    </row>
    <row r="703" spans="1:8" x14ac:dyDescent="0.2">
      <c r="A703" s="146"/>
      <c r="B703" s="143"/>
      <c r="C703" s="147"/>
      <c r="D703" s="143"/>
      <c r="E703" s="143"/>
      <c r="F703" s="146"/>
      <c r="G703" s="146"/>
      <c r="H703" s="146"/>
    </row>
    <row r="704" spans="1:8" x14ac:dyDescent="0.2">
      <c r="A704" s="146"/>
      <c r="B704" s="143"/>
      <c r="C704" s="147"/>
      <c r="D704" s="143"/>
      <c r="E704" s="143"/>
      <c r="F704" s="146"/>
      <c r="G704" s="146"/>
      <c r="H704" s="146"/>
    </row>
    <row r="705" spans="1:8" x14ac:dyDescent="0.2">
      <c r="A705" s="146"/>
      <c r="B705" s="143"/>
      <c r="C705" s="147"/>
      <c r="D705" s="143"/>
      <c r="E705" s="143"/>
      <c r="F705" s="146"/>
      <c r="G705" s="146"/>
      <c r="H705" s="146"/>
    </row>
    <row r="706" spans="1:8" x14ac:dyDescent="0.2">
      <c r="A706" s="146"/>
      <c r="B706" s="143"/>
      <c r="C706" s="147"/>
      <c r="D706" s="143"/>
      <c r="E706" s="143"/>
      <c r="F706" s="146"/>
      <c r="G706" s="146"/>
      <c r="H706" s="146"/>
    </row>
    <row r="707" spans="1:8" x14ac:dyDescent="0.2">
      <c r="A707" s="146"/>
      <c r="B707" s="143"/>
      <c r="C707" s="147"/>
      <c r="D707" s="143"/>
      <c r="E707" s="143"/>
      <c r="F707" s="146"/>
      <c r="G707" s="146"/>
      <c r="H707" s="146"/>
    </row>
    <row r="708" spans="1:8" x14ac:dyDescent="0.2">
      <c r="A708" s="146"/>
      <c r="B708" s="143"/>
      <c r="C708" s="147"/>
      <c r="D708" s="143"/>
      <c r="E708" s="143"/>
      <c r="F708" s="146"/>
      <c r="G708" s="146"/>
      <c r="H708" s="146"/>
    </row>
    <row r="709" spans="1:8" x14ac:dyDescent="0.2">
      <c r="A709" s="146"/>
      <c r="B709" s="143"/>
      <c r="C709" s="147"/>
      <c r="D709" s="143"/>
      <c r="E709" s="143"/>
      <c r="F709" s="146"/>
      <c r="G709" s="146"/>
      <c r="H709" s="146"/>
    </row>
    <row r="710" spans="1:8" x14ac:dyDescent="0.2">
      <c r="A710" s="146"/>
      <c r="B710" s="143"/>
      <c r="C710" s="147"/>
      <c r="D710" s="143"/>
      <c r="E710" s="143"/>
      <c r="F710" s="146"/>
      <c r="G710" s="146"/>
      <c r="H710" s="146"/>
    </row>
    <row r="711" spans="1:8" x14ac:dyDescent="0.2">
      <c r="A711" s="146"/>
      <c r="B711" s="143"/>
      <c r="C711" s="147"/>
      <c r="D711" s="143"/>
      <c r="E711" s="143"/>
      <c r="F711" s="146"/>
      <c r="G711" s="146"/>
      <c r="H711" s="146"/>
    </row>
    <row r="712" spans="1:8" x14ac:dyDescent="0.2">
      <c r="A712" s="146"/>
      <c r="B712" s="143"/>
      <c r="C712" s="147"/>
      <c r="D712" s="143"/>
      <c r="E712" s="143"/>
      <c r="F712" s="146"/>
      <c r="G712" s="146"/>
      <c r="H712" s="146"/>
    </row>
    <row r="713" spans="1:8" x14ac:dyDescent="0.2">
      <c r="A713" s="146"/>
      <c r="B713" s="143"/>
      <c r="C713" s="147"/>
      <c r="D713" s="143"/>
      <c r="E713" s="143"/>
      <c r="F713" s="146"/>
      <c r="G713" s="146"/>
      <c r="H713" s="146"/>
    </row>
    <row r="714" spans="1:8" x14ac:dyDescent="0.2">
      <c r="A714" s="146"/>
      <c r="B714" s="143"/>
      <c r="C714" s="147"/>
      <c r="D714" s="143"/>
      <c r="E714" s="143"/>
      <c r="F714" s="146"/>
      <c r="G714" s="146"/>
      <c r="H714" s="146"/>
    </row>
    <row r="715" spans="1:8" x14ac:dyDescent="0.2">
      <c r="A715" s="146"/>
      <c r="B715" s="143"/>
      <c r="C715" s="147"/>
      <c r="D715" s="143"/>
      <c r="E715" s="143"/>
      <c r="F715" s="146"/>
      <c r="G715" s="146"/>
      <c r="H715" s="146"/>
    </row>
    <row r="716" spans="1:8" x14ac:dyDescent="0.2">
      <c r="A716" s="146"/>
      <c r="B716" s="143"/>
      <c r="C716" s="147"/>
      <c r="D716" s="143"/>
      <c r="E716" s="143"/>
      <c r="F716" s="146"/>
      <c r="G716" s="146"/>
      <c r="H716" s="146"/>
    </row>
    <row r="717" spans="1:8" x14ac:dyDescent="0.2">
      <c r="A717" s="146"/>
      <c r="B717" s="143"/>
      <c r="C717" s="147"/>
      <c r="D717" s="143"/>
      <c r="E717" s="143"/>
      <c r="F717" s="146"/>
      <c r="G717" s="146"/>
      <c r="H717" s="146"/>
    </row>
    <row r="718" spans="1:8" x14ac:dyDescent="0.2">
      <c r="A718" s="146"/>
      <c r="B718" s="143"/>
      <c r="C718" s="147"/>
      <c r="D718" s="143"/>
      <c r="E718" s="143"/>
      <c r="F718" s="146"/>
      <c r="G718" s="146"/>
      <c r="H718" s="146"/>
    </row>
    <row r="719" spans="1:8" x14ac:dyDescent="0.2">
      <c r="A719" s="146"/>
      <c r="B719" s="143"/>
      <c r="C719" s="147"/>
      <c r="D719" s="143"/>
      <c r="E719" s="143"/>
      <c r="F719" s="146"/>
      <c r="G719" s="146"/>
      <c r="H719" s="146"/>
    </row>
    <row r="720" spans="1:8" x14ac:dyDescent="0.2">
      <c r="A720" s="146"/>
      <c r="B720" s="143"/>
      <c r="C720" s="147"/>
      <c r="D720" s="143"/>
      <c r="E720" s="143"/>
      <c r="F720" s="146"/>
      <c r="G720" s="146"/>
      <c r="H720" s="146"/>
    </row>
    <row r="721" spans="1:8" x14ac:dyDescent="0.2">
      <c r="A721" s="146"/>
      <c r="B721" s="143"/>
      <c r="C721" s="147"/>
      <c r="D721" s="143"/>
      <c r="E721" s="143"/>
      <c r="F721" s="146"/>
      <c r="G721" s="146"/>
      <c r="H721" s="146"/>
    </row>
    <row r="722" spans="1:8" x14ac:dyDescent="0.2">
      <c r="A722" s="146"/>
      <c r="B722" s="143"/>
      <c r="C722" s="147"/>
      <c r="D722" s="143"/>
      <c r="E722" s="143"/>
      <c r="F722" s="146"/>
      <c r="G722" s="146"/>
      <c r="H722" s="146"/>
    </row>
    <row r="723" spans="1:8" x14ac:dyDescent="0.2">
      <c r="A723" s="146"/>
      <c r="B723" s="143"/>
      <c r="C723" s="147"/>
      <c r="D723" s="143"/>
      <c r="E723" s="143"/>
      <c r="F723" s="146"/>
      <c r="G723" s="146"/>
      <c r="H723" s="146"/>
    </row>
    <row r="724" spans="1:8" x14ac:dyDescent="0.2">
      <c r="A724" s="146"/>
      <c r="B724" s="143"/>
      <c r="C724" s="147"/>
      <c r="D724" s="143"/>
      <c r="E724" s="143"/>
      <c r="F724" s="146"/>
      <c r="G724" s="146"/>
      <c r="H724" s="146"/>
    </row>
    <row r="725" spans="1:8" x14ac:dyDescent="0.2">
      <c r="A725" s="146"/>
      <c r="B725" s="143"/>
      <c r="C725" s="147"/>
      <c r="D725" s="143"/>
      <c r="E725" s="143"/>
      <c r="F725" s="146"/>
      <c r="G725" s="146"/>
      <c r="H725" s="146"/>
    </row>
    <row r="726" spans="1:8" x14ac:dyDescent="0.2">
      <c r="A726" s="146"/>
      <c r="B726" s="143"/>
      <c r="C726" s="147"/>
      <c r="D726" s="143"/>
      <c r="E726" s="143"/>
      <c r="F726" s="146"/>
      <c r="G726" s="146"/>
      <c r="H726" s="146"/>
    </row>
    <row r="727" spans="1:8" x14ac:dyDescent="0.2">
      <c r="A727" s="146"/>
      <c r="B727" s="143"/>
      <c r="C727" s="147"/>
      <c r="D727" s="143"/>
      <c r="E727" s="143"/>
      <c r="F727" s="146"/>
      <c r="G727" s="146"/>
      <c r="H727" s="146"/>
    </row>
    <row r="728" spans="1:8" x14ac:dyDescent="0.2">
      <c r="A728" s="146"/>
      <c r="B728" s="143"/>
      <c r="C728" s="147"/>
      <c r="D728" s="143"/>
      <c r="E728" s="143"/>
      <c r="F728" s="146"/>
      <c r="G728" s="146"/>
      <c r="H728" s="146"/>
    </row>
    <row r="729" spans="1:8" x14ac:dyDescent="0.2">
      <c r="A729" s="146"/>
      <c r="B729" s="143"/>
      <c r="C729" s="147"/>
      <c r="D729" s="143"/>
      <c r="E729" s="143"/>
      <c r="F729" s="146"/>
      <c r="G729" s="146"/>
      <c r="H729" s="146"/>
    </row>
    <row r="730" spans="1:8" x14ac:dyDescent="0.2">
      <c r="A730" s="146"/>
      <c r="B730" s="143"/>
      <c r="C730" s="147"/>
      <c r="D730" s="143"/>
      <c r="E730" s="143"/>
      <c r="F730" s="146"/>
      <c r="G730" s="146"/>
      <c r="H730" s="146"/>
    </row>
    <row r="731" spans="1:8" x14ac:dyDescent="0.2">
      <c r="A731" s="146"/>
      <c r="B731" s="143"/>
      <c r="C731" s="147"/>
      <c r="D731" s="143"/>
      <c r="E731" s="143"/>
      <c r="F731" s="146"/>
      <c r="G731" s="146"/>
      <c r="H731" s="146"/>
    </row>
    <row r="732" spans="1:8" x14ac:dyDescent="0.2">
      <c r="A732" s="146"/>
      <c r="B732" s="143"/>
      <c r="C732" s="147"/>
      <c r="D732" s="143"/>
      <c r="E732" s="143"/>
      <c r="F732" s="146"/>
      <c r="G732" s="146"/>
      <c r="H732" s="146"/>
    </row>
    <row r="733" spans="1:8" x14ac:dyDescent="0.2">
      <c r="A733" s="146"/>
      <c r="B733" s="143"/>
      <c r="C733" s="147"/>
      <c r="D733" s="143"/>
      <c r="E733" s="143"/>
      <c r="F733" s="146"/>
      <c r="G733" s="146"/>
      <c r="H733" s="146"/>
    </row>
    <row r="734" spans="1:8" x14ac:dyDescent="0.2">
      <c r="A734" s="146"/>
      <c r="B734" s="143"/>
      <c r="C734" s="147"/>
      <c r="D734" s="143"/>
      <c r="E734" s="143"/>
      <c r="F734" s="146"/>
      <c r="G734" s="146"/>
      <c r="H734" s="146"/>
    </row>
    <row r="735" spans="1:8" x14ac:dyDescent="0.2">
      <c r="A735" s="146"/>
      <c r="B735" s="143"/>
      <c r="C735" s="147"/>
      <c r="D735" s="143"/>
      <c r="E735" s="143"/>
      <c r="F735" s="146"/>
      <c r="G735" s="146"/>
      <c r="H735" s="146"/>
    </row>
    <row r="736" spans="1:8" x14ac:dyDescent="0.2">
      <c r="A736" s="146"/>
      <c r="B736" s="143"/>
      <c r="C736" s="147"/>
      <c r="D736" s="143"/>
      <c r="E736" s="143"/>
      <c r="F736" s="146"/>
      <c r="G736" s="146"/>
      <c r="H736" s="146"/>
    </row>
    <row r="737" spans="1:8" x14ac:dyDescent="0.2">
      <c r="A737" s="146"/>
      <c r="B737" s="143"/>
      <c r="C737" s="147"/>
      <c r="D737" s="143"/>
      <c r="E737" s="143"/>
      <c r="F737" s="146"/>
      <c r="G737" s="146"/>
      <c r="H737" s="146"/>
    </row>
    <row r="738" spans="1:8" x14ac:dyDescent="0.2">
      <c r="A738" s="146"/>
      <c r="B738" s="143"/>
      <c r="C738" s="147"/>
      <c r="D738" s="143"/>
      <c r="E738" s="143"/>
      <c r="F738" s="146"/>
      <c r="G738" s="146"/>
      <c r="H738" s="146"/>
    </row>
    <row r="739" spans="1:8" x14ac:dyDescent="0.2">
      <c r="A739" s="146"/>
      <c r="B739" s="143"/>
      <c r="C739" s="147"/>
      <c r="D739" s="143"/>
      <c r="E739" s="143"/>
      <c r="F739" s="146"/>
      <c r="G739" s="146"/>
      <c r="H739" s="146"/>
    </row>
    <row r="740" spans="1:8" x14ac:dyDescent="0.2">
      <c r="A740" s="146"/>
      <c r="B740" s="143"/>
      <c r="C740" s="147"/>
      <c r="D740" s="143"/>
      <c r="E740" s="143"/>
      <c r="F740" s="146"/>
      <c r="G740" s="146"/>
      <c r="H740" s="146"/>
    </row>
    <row r="741" spans="1:8" x14ac:dyDescent="0.2">
      <c r="A741" s="146"/>
      <c r="B741" s="143"/>
      <c r="C741" s="147"/>
      <c r="D741" s="143"/>
      <c r="E741" s="143"/>
      <c r="F741" s="146"/>
      <c r="G741" s="146"/>
      <c r="H741" s="146"/>
    </row>
    <row r="742" spans="1:8" x14ac:dyDescent="0.2">
      <c r="A742" s="146"/>
      <c r="B742" s="143"/>
      <c r="C742" s="147"/>
      <c r="D742" s="143"/>
      <c r="E742" s="143"/>
      <c r="F742" s="146"/>
      <c r="G742" s="146"/>
      <c r="H742" s="146"/>
    </row>
    <row r="743" spans="1:8" x14ac:dyDescent="0.2">
      <c r="A743" s="146"/>
      <c r="B743" s="143"/>
      <c r="C743" s="147"/>
      <c r="D743" s="143"/>
      <c r="E743" s="143"/>
      <c r="F743" s="146"/>
      <c r="G743" s="146"/>
      <c r="H743" s="146"/>
    </row>
    <row r="744" spans="1:8" x14ac:dyDescent="0.2">
      <c r="A744" s="146"/>
      <c r="B744" s="143"/>
      <c r="C744" s="147"/>
      <c r="D744" s="143"/>
      <c r="E744" s="143"/>
      <c r="F744" s="146"/>
      <c r="G744" s="146"/>
      <c r="H744" s="146"/>
    </row>
    <row r="745" spans="1:8" x14ac:dyDescent="0.2">
      <c r="A745" s="146"/>
      <c r="B745" s="143"/>
      <c r="C745" s="147"/>
      <c r="D745" s="143"/>
      <c r="E745" s="143"/>
      <c r="F745" s="146"/>
      <c r="G745" s="146"/>
      <c r="H745" s="146"/>
    </row>
    <row r="746" spans="1:8" x14ac:dyDescent="0.2">
      <c r="A746" s="146"/>
      <c r="B746" s="143"/>
      <c r="C746" s="147"/>
      <c r="D746" s="143"/>
      <c r="E746" s="143"/>
      <c r="F746" s="146"/>
      <c r="G746" s="146"/>
      <c r="H746" s="146"/>
    </row>
    <row r="747" spans="1:8" x14ac:dyDescent="0.2">
      <c r="A747" s="146"/>
      <c r="B747" s="143"/>
      <c r="C747" s="147"/>
      <c r="D747" s="143"/>
      <c r="E747" s="143"/>
      <c r="F747" s="146"/>
      <c r="G747" s="146"/>
      <c r="H747" s="146"/>
    </row>
    <row r="748" spans="1:8" x14ac:dyDescent="0.2">
      <c r="A748" s="146"/>
      <c r="B748" s="143"/>
      <c r="C748" s="147"/>
      <c r="D748" s="143"/>
      <c r="E748" s="143"/>
      <c r="F748" s="146"/>
      <c r="G748" s="146"/>
      <c r="H748" s="146"/>
    </row>
    <row r="749" spans="1:8" x14ac:dyDescent="0.2">
      <c r="A749" s="146"/>
      <c r="B749" s="143"/>
      <c r="C749" s="147"/>
      <c r="D749" s="143"/>
      <c r="E749" s="143"/>
      <c r="F749" s="146"/>
      <c r="G749" s="146"/>
      <c r="H749" s="146"/>
    </row>
    <row r="750" spans="1:8" x14ac:dyDescent="0.2">
      <c r="A750" s="146"/>
      <c r="B750" s="143"/>
      <c r="C750" s="147"/>
      <c r="D750" s="143"/>
      <c r="E750" s="143"/>
      <c r="F750" s="146"/>
      <c r="G750" s="146"/>
      <c r="H750" s="146"/>
    </row>
    <row r="751" spans="1:8" x14ac:dyDescent="0.2">
      <c r="A751" s="146"/>
      <c r="B751" s="143"/>
      <c r="C751" s="147"/>
      <c r="D751" s="143"/>
      <c r="E751" s="143"/>
      <c r="F751" s="146"/>
      <c r="G751" s="146"/>
      <c r="H751" s="146"/>
    </row>
    <row r="752" spans="1:8" x14ac:dyDescent="0.2">
      <c r="A752" s="146"/>
      <c r="B752" s="143"/>
      <c r="C752" s="147"/>
      <c r="D752" s="143"/>
      <c r="E752" s="143"/>
      <c r="F752" s="146"/>
      <c r="G752" s="146"/>
      <c r="H752" s="146"/>
    </row>
    <row r="753" spans="1:8" x14ac:dyDescent="0.2">
      <c r="A753" s="146"/>
      <c r="B753" s="143"/>
      <c r="C753" s="147"/>
      <c r="D753" s="143"/>
      <c r="E753" s="143"/>
      <c r="F753" s="146"/>
      <c r="G753" s="146"/>
      <c r="H753" s="146"/>
    </row>
    <row r="754" spans="1:8" x14ac:dyDescent="0.2">
      <c r="A754" s="146"/>
      <c r="B754" s="143"/>
      <c r="C754" s="147"/>
      <c r="D754" s="143"/>
      <c r="E754" s="143"/>
      <c r="F754" s="146"/>
      <c r="G754" s="146"/>
      <c r="H754" s="146"/>
    </row>
    <row r="755" spans="1:8" x14ac:dyDescent="0.2">
      <c r="A755" s="146"/>
      <c r="B755" s="143"/>
      <c r="C755" s="147"/>
      <c r="D755" s="143"/>
      <c r="E755" s="143"/>
      <c r="F755" s="146"/>
      <c r="G755" s="146"/>
      <c r="H755" s="146"/>
    </row>
    <row r="756" spans="1:8" x14ac:dyDescent="0.2">
      <c r="A756" s="146"/>
      <c r="B756" s="143"/>
      <c r="C756" s="147"/>
      <c r="D756" s="143"/>
      <c r="E756" s="143"/>
      <c r="F756" s="146"/>
      <c r="G756" s="146"/>
      <c r="H756" s="146"/>
    </row>
    <row r="757" spans="1:8" x14ac:dyDescent="0.2">
      <c r="A757" s="146"/>
      <c r="B757" s="143"/>
      <c r="C757" s="147"/>
      <c r="D757" s="143"/>
      <c r="E757" s="143"/>
      <c r="F757" s="146"/>
      <c r="G757" s="146"/>
      <c r="H757" s="146"/>
    </row>
    <row r="758" spans="1:8" x14ac:dyDescent="0.2">
      <c r="A758" s="146"/>
      <c r="B758" s="143"/>
      <c r="C758" s="147"/>
      <c r="D758" s="143"/>
      <c r="E758" s="143"/>
      <c r="F758" s="146"/>
      <c r="G758" s="146"/>
      <c r="H758" s="146"/>
    </row>
    <row r="759" spans="1:8" x14ac:dyDescent="0.2">
      <c r="A759" s="146"/>
      <c r="B759" s="143"/>
      <c r="C759" s="147"/>
      <c r="D759" s="143"/>
      <c r="E759" s="143"/>
      <c r="F759" s="146"/>
      <c r="G759" s="146"/>
      <c r="H759" s="146"/>
    </row>
    <row r="760" spans="1:8" x14ac:dyDescent="0.2">
      <c r="A760" s="146"/>
      <c r="B760" s="143"/>
      <c r="C760" s="147"/>
      <c r="D760" s="143"/>
      <c r="E760" s="143"/>
      <c r="F760" s="146"/>
      <c r="G760" s="146"/>
      <c r="H760" s="146"/>
    </row>
    <row r="761" spans="1:8" x14ac:dyDescent="0.2">
      <c r="A761" s="146"/>
      <c r="B761" s="143"/>
      <c r="C761" s="147"/>
      <c r="D761" s="143"/>
      <c r="E761" s="143"/>
      <c r="F761" s="146"/>
      <c r="G761" s="146"/>
      <c r="H761" s="146"/>
    </row>
    <row r="762" spans="1:8" x14ac:dyDescent="0.2">
      <c r="A762" s="146"/>
      <c r="B762" s="143"/>
      <c r="C762" s="147"/>
      <c r="D762" s="143"/>
      <c r="E762" s="143"/>
      <c r="F762" s="146"/>
      <c r="G762" s="146"/>
      <c r="H762" s="146"/>
    </row>
    <row r="763" spans="1:8" x14ac:dyDescent="0.2">
      <c r="A763" s="146"/>
      <c r="B763" s="143"/>
      <c r="C763" s="147"/>
      <c r="D763" s="143"/>
      <c r="E763" s="143"/>
      <c r="F763" s="146"/>
      <c r="G763" s="146"/>
      <c r="H763" s="146"/>
    </row>
    <row r="764" spans="1:8" x14ac:dyDescent="0.2">
      <c r="A764" s="146"/>
      <c r="B764" s="143"/>
      <c r="C764" s="147"/>
      <c r="D764" s="143"/>
      <c r="E764" s="143"/>
      <c r="F764" s="146"/>
      <c r="G764" s="146"/>
      <c r="H764" s="146"/>
    </row>
    <row r="765" spans="1:8" x14ac:dyDescent="0.2">
      <c r="A765" s="146"/>
      <c r="B765" s="143"/>
      <c r="C765" s="147"/>
      <c r="D765" s="143"/>
      <c r="E765" s="143"/>
      <c r="F765" s="146"/>
      <c r="G765" s="146"/>
      <c r="H765" s="146"/>
    </row>
    <row r="766" spans="1:8" x14ac:dyDescent="0.2">
      <c r="A766" s="146"/>
      <c r="B766" s="143"/>
      <c r="C766" s="147"/>
      <c r="D766" s="143"/>
      <c r="E766" s="143"/>
      <c r="F766" s="146"/>
      <c r="G766" s="146"/>
      <c r="H766" s="146"/>
    </row>
    <row r="767" spans="1:8" x14ac:dyDescent="0.2">
      <c r="A767" s="146"/>
      <c r="B767" s="143"/>
      <c r="C767" s="147"/>
      <c r="D767" s="143"/>
      <c r="E767" s="143"/>
      <c r="F767" s="146"/>
      <c r="G767" s="146"/>
      <c r="H767" s="146"/>
    </row>
    <row r="768" spans="1:8" x14ac:dyDescent="0.2">
      <c r="A768" s="146"/>
      <c r="B768" s="143"/>
      <c r="C768" s="147"/>
      <c r="D768" s="143"/>
      <c r="E768" s="143"/>
      <c r="F768" s="146"/>
      <c r="G768" s="146"/>
      <c r="H768" s="146"/>
    </row>
    <row r="769" spans="1:8" x14ac:dyDescent="0.2">
      <c r="A769" s="146"/>
      <c r="B769" s="143"/>
      <c r="C769" s="147"/>
      <c r="D769" s="143"/>
      <c r="E769" s="143"/>
      <c r="F769" s="146"/>
      <c r="G769" s="146"/>
      <c r="H769" s="146"/>
    </row>
    <row r="770" spans="1:8" x14ac:dyDescent="0.2">
      <c r="A770" s="146"/>
      <c r="B770" s="143"/>
      <c r="C770" s="147"/>
      <c r="D770" s="143"/>
      <c r="E770" s="143"/>
      <c r="F770" s="146"/>
      <c r="G770" s="146"/>
      <c r="H770" s="146"/>
    </row>
    <row r="771" spans="1:8" x14ac:dyDescent="0.2">
      <c r="A771" s="146"/>
      <c r="B771" s="143"/>
      <c r="C771" s="147"/>
      <c r="D771" s="143"/>
      <c r="E771" s="143"/>
      <c r="F771" s="146"/>
      <c r="G771" s="146"/>
      <c r="H771" s="146"/>
    </row>
    <row r="772" spans="1:8" x14ac:dyDescent="0.2">
      <c r="A772" s="146"/>
      <c r="B772" s="143"/>
      <c r="C772" s="147"/>
      <c r="D772" s="143"/>
      <c r="E772" s="143"/>
      <c r="F772" s="146"/>
      <c r="G772" s="146"/>
      <c r="H772" s="146"/>
    </row>
    <row r="773" spans="1:8" x14ac:dyDescent="0.2">
      <c r="A773" s="146"/>
      <c r="B773" s="143"/>
      <c r="C773" s="147"/>
      <c r="D773" s="143"/>
      <c r="E773" s="143"/>
      <c r="F773" s="146"/>
      <c r="G773" s="146"/>
      <c r="H773" s="146"/>
    </row>
    <row r="774" spans="1:8" x14ac:dyDescent="0.2">
      <c r="A774" s="146"/>
      <c r="B774" s="143"/>
      <c r="C774" s="147"/>
      <c r="D774" s="143"/>
      <c r="E774" s="143"/>
      <c r="F774" s="146"/>
      <c r="G774" s="146"/>
      <c r="H774" s="146"/>
    </row>
    <row r="775" spans="1:8" x14ac:dyDescent="0.2">
      <c r="A775" s="146"/>
      <c r="B775" s="143"/>
      <c r="C775" s="147"/>
      <c r="D775" s="143"/>
      <c r="E775" s="143"/>
      <c r="F775" s="146"/>
      <c r="G775" s="146"/>
      <c r="H775" s="146"/>
    </row>
    <row r="776" spans="1:8" x14ac:dyDescent="0.2">
      <c r="A776" s="146"/>
      <c r="B776" s="143"/>
      <c r="C776" s="147"/>
      <c r="D776" s="143"/>
      <c r="E776" s="143"/>
      <c r="F776" s="146"/>
      <c r="G776" s="146"/>
      <c r="H776" s="146"/>
    </row>
    <row r="777" spans="1:8" x14ac:dyDescent="0.2">
      <c r="A777" s="146"/>
      <c r="B777" s="143"/>
      <c r="C777" s="147"/>
      <c r="D777" s="143"/>
      <c r="E777" s="143"/>
      <c r="F777" s="146"/>
      <c r="G777" s="146"/>
      <c r="H777" s="146"/>
    </row>
    <row r="778" spans="1:8" x14ac:dyDescent="0.2">
      <c r="A778" s="146"/>
      <c r="B778" s="143"/>
      <c r="C778" s="147"/>
      <c r="D778" s="143"/>
      <c r="E778" s="143"/>
      <c r="F778" s="146"/>
      <c r="G778" s="146"/>
      <c r="H778" s="146"/>
    </row>
    <row r="779" spans="1:8" x14ac:dyDescent="0.2">
      <c r="A779" s="146"/>
      <c r="B779" s="143"/>
      <c r="C779" s="147"/>
      <c r="D779" s="143"/>
      <c r="E779" s="143"/>
      <c r="F779" s="146"/>
      <c r="G779" s="146"/>
      <c r="H779" s="146"/>
    </row>
    <row r="780" spans="1:8" x14ac:dyDescent="0.2">
      <c r="A780" s="146"/>
      <c r="B780" s="143"/>
      <c r="C780" s="147"/>
      <c r="D780" s="143"/>
      <c r="E780" s="143"/>
      <c r="F780" s="146"/>
      <c r="G780" s="146"/>
      <c r="H780" s="146"/>
    </row>
    <row r="781" spans="1:8" x14ac:dyDescent="0.2">
      <c r="A781" s="146"/>
      <c r="B781" s="143"/>
      <c r="C781" s="147"/>
      <c r="D781" s="143"/>
      <c r="E781" s="143"/>
      <c r="F781" s="146"/>
      <c r="G781" s="146"/>
      <c r="H781" s="146"/>
    </row>
    <row r="782" spans="1:8" x14ac:dyDescent="0.2">
      <c r="A782" s="146"/>
      <c r="B782" s="143"/>
      <c r="C782" s="147"/>
      <c r="D782" s="143"/>
      <c r="E782" s="143"/>
      <c r="F782" s="146"/>
      <c r="G782" s="146"/>
      <c r="H782" s="146"/>
    </row>
    <row r="783" spans="1:8" x14ac:dyDescent="0.2">
      <c r="A783" s="146"/>
      <c r="B783" s="143"/>
      <c r="C783" s="147"/>
      <c r="D783" s="143"/>
      <c r="E783" s="143"/>
      <c r="F783" s="146"/>
      <c r="G783" s="146"/>
      <c r="H783" s="146"/>
    </row>
    <row r="784" spans="1:8" x14ac:dyDescent="0.2">
      <c r="A784" s="146"/>
      <c r="B784" s="143"/>
      <c r="C784" s="147"/>
      <c r="D784" s="143"/>
      <c r="E784" s="143"/>
      <c r="F784" s="146"/>
      <c r="G784" s="146"/>
      <c r="H784" s="146"/>
    </row>
    <row r="785" spans="1:8" x14ac:dyDescent="0.2">
      <c r="A785" s="146"/>
      <c r="B785" s="143"/>
      <c r="C785" s="147"/>
      <c r="D785" s="143"/>
      <c r="E785" s="143"/>
      <c r="F785" s="146"/>
      <c r="G785" s="146"/>
      <c r="H785" s="146"/>
    </row>
    <row r="786" spans="1:8" x14ac:dyDescent="0.2">
      <c r="A786" s="146"/>
      <c r="B786" s="143"/>
      <c r="C786" s="147"/>
      <c r="D786" s="143"/>
      <c r="E786" s="143"/>
      <c r="F786" s="146"/>
      <c r="G786" s="146"/>
      <c r="H786" s="146"/>
    </row>
    <row r="787" spans="1:8" x14ac:dyDescent="0.2">
      <c r="A787" s="146"/>
      <c r="B787" s="143"/>
      <c r="C787" s="147"/>
      <c r="D787" s="143"/>
      <c r="E787" s="143"/>
      <c r="F787" s="146"/>
      <c r="G787" s="146"/>
      <c r="H787" s="146"/>
    </row>
    <row r="788" spans="1:8" x14ac:dyDescent="0.2">
      <c r="A788" s="146"/>
      <c r="B788" s="143"/>
      <c r="C788" s="147"/>
      <c r="D788" s="143"/>
      <c r="E788" s="143"/>
      <c r="F788" s="146"/>
      <c r="G788" s="146"/>
      <c r="H788" s="146"/>
    </row>
    <row r="789" spans="1:8" x14ac:dyDescent="0.2">
      <c r="A789" s="146"/>
      <c r="B789" s="143"/>
      <c r="C789" s="147"/>
      <c r="D789" s="143"/>
      <c r="E789" s="143"/>
      <c r="F789" s="146"/>
      <c r="G789" s="146"/>
      <c r="H789" s="146"/>
    </row>
    <row r="790" spans="1:8" x14ac:dyDescent="0.2">
      <c r="A790" s="146"/>
      <c r="B790" s="143"/>
      <c r="C790" s="147"/>
      <c r="D790" s="143"/>
      <c r="E790" s="143"/>
      <c r="F790" s="146"/>
      <c r="G790" s="146"/>
      <c r="H790" s="146"/>
    </row>
    <row r="791" spans="1:8" x14ac:dyDescent="0.2">
      <c r="A791" s="146"/>
      <c r="B791" s="143"/>
      <c r="C791" s="147"/>
      <c r="D791" s="143"/>
      <c r="E791" s="143"/>
      <c r="F791" s="146"/>
      <c r="G791" s="146"/>
      <c r="H791" s="146"/>
    </row>
    <row r="792" spans="1:8" x14ac:dyDescent="0.2">
      <c r="A792" s="146"/>
      <c r="B792" s="143"/>
      <c r="C792" s="147"/>
      <c r="D792" s="143"/>
      <c r="E792" s="143"/>
      <c r="F792" s="146"/>
      <c r="G792" s="146"/>
      <c r="H792" s="146"/>
    </row>
    <row r="793" spans="1:8" x14ac:dyDescent="0.2">
      <c r="A793" s="146"/>
      <c r="B793" s="143"/>
      <c r="C793" s="147"/>
      <c r="D793" s="143"/>
      <c r="E793" s="143"/>
      <c r="F793" s="146"/>
      <c r="G793" s="146"/>
      <c r="H793" s="146"/>
    </row>
    <row r="794" spans="1:8" x14ac:dyDescent="0.2">
      <c r="A794" s="146"/>
      <c r="B794" s="143"/>
      <c r="C794" s="147"/>
      <c r="D794" s="143"/>
      <c r="E794" s="143"/>
      <c r="F794" s="146"/>
      <c r="G794" s="146"/>
      <c r="H794" s="146"/>
    </row>
    <row r="795" spans="1:8" x14ac:dyDescent="0.2">
      <c r="A795" s="146"/>
      <c r="B795" s="143"/>
      <c r="C795" s="147"/>
      <c r="D795" s="143"/>
      <c r="E795" s="143"/>
      <c r="F795" s="146"/>
      <c r="G795" s="146"/>
      <c r="H795" s="146"/>
    </row>
    <row r="796" spans="1:8" x14ac:dyDescent="0.2">
      <c r="A796" s="146"/>
      <c r="B796" s="143"/>
      <c r="C796" s="147"/>
      <c r="D796" s="143"/>
      <c r="E796" s="143"/>
      <c r="F796" s="146"/>
      <c r="G796" s="146"/>
      <c r="H796" s="146"/>
    </row>
    <row r="797" spans="1:8" x14ac:dyDescent="0.2">
      <c r="A797" s="146"/>
      <c r="B797" s="143"/>
      <c r="C797" s="147"/>
      <c r="D797" s="143"/>
      <c r="E797" s="143"/>
      <c r="F797" s="146"/>
      <c r="G797" s="146"/>
      <c r="H797" s="146"/>
    </row>
    <row r="798" spans="1:8" x14ac:dyDescent="0.2">
      <c r="A798" s="146"/>
      <c r="B798" s="143"/>
      <c r="C798" s="147"/>
      <c r="D798" s="143"/>
      <c r="E798" s="143"/>
      <c r="F798" s="146"/>
      <c r="G798" s="146"/>
      <c r="H798" s="146"/>
    </row>
    <row r="799" spans="1:8" x14ac:dyDescent="0.2">
      <c r="A799" s="146"/>
      <c r="B799" s="143"/>
      <c r="C799" s="147"/>
      <c r="D799" s="143"/>
      <c r="E799" s="143"/>
      <c r="F799" s="146"/>
      <c r="G799" s="146"/>
      <c r="H799" s="146"/>
    </row>
    <row r="800" spans="1:8" x14ac:dyDescent="0.2">
      <c r="A800" s="146"/>
      <c r="B800" s="143"/>
      <c r="C800" s="147"/>
      <c r="D800" s="143"/>
      <c r="E800" s="143"/>
      <c r="F800" s="146"/>
      <c r="G800" s="146"/>
      <c r="H800" s="146"/>
    </row>
    <row r="801" spans="1:8" x14ac:dyDescent="0.2">
      <c r="A801" s="146"/>
      <c r="B801" s="143"/>
      <c r="C801" s="147"/>
      <c r="D801" s="143"/>
      <c r="E801" s="143"/>
      <c r="F801" s="146"/>
      <c r="G801" s="146"/>
      <c r="H801" s="146"/>
    </row>
    <row r="802" spans="1:8" x14ac:dyDescent="0.2">
      <c r="A802" s="146"/>
      <c r="B802" s="143"/>
      <c r="C802" s="147"/>
      <c r="D802" s="143"/>
      <c r="E802" s="143"/>
      <c r="F802" s="146"/>
      <c r="G802" s="146"/>
      <c r="H802" s="146"/>
    </row>
    <row r="803" spans="1:8" x14ac:dyDescent="0.2">
      <c r="A803" s="146"/>
      <c r="B803" s="143"/>
      <c r="C803" s="147"/>
      <c r="D803" s="143"/>
      <c r="E803" s="143"/>
      <c r="F803" s="146"/>
      <c r="G803" s="146"/>
      <c r="H803" s="146"/>
    </row>
    <row r="804" spans="1:8" x14ac:dyDescent="0.2">
      <c r="A804" s="146"/>
      <c r="B804" s="143"/>
      <c r="C804" s="147"/>
      <c r="D804" s="143"/>
      <c r="E804" s="143"/>
      <c r="F804" s="146"/>
      <c r="G804" s="146"/>
      <c r="H804" s="146"/>
    </row>
    <row r="805" spans="1:8" x14ac:dyDescent="0.2">
      <c r="A805" s="146"/>
      <c r="B805" s="143"/>
      <c r="C805" s="147"/>
      <c r="D805" s="143"/>
      <c r="E805" s="143"/>
      <c r="F805" s="146"/>
      <c r="G805" s="146"/>
      <c r="H805" s="146"/>
    </row>
    <row r="806" spans="1:8" x14ac:dyDescent="0.2">
      <c r="A806" s="146"/>
      <c r="B806" s="143"/>
      <c r="C806" s="147"/>
      <c r="D806" s="143"/>
      <c r="E806" s="143"/>
      <c r="F806" s="146"/>
      <c r="G806" s="146"/>
      <c r="H806" s="146"/>
    </row>
    <row r="807" spans="1:8" x14ac:dyDescent="0.2">
      <c r="A807" s="146"/>
      <c r="B807" s="143"/>
      <c r="C807" s="147"/>
      <c r="D807" s="143"/>
      <c r="E807" s="143"/>
      <c r="F807" s="146"/>
      <c r="G807" s="146"/>
      <c r="H807" s="146"/>
    </row>
    <row r="808" spans="1:8" x14ac:dyDescent="0.2">
      <c r="A808" s="146"/>
      <c r="B808" s="143"/>
      <c r="C808" s="147"/>
      <c r="D808" s="143"/>
      <c r="E808" s="143"/>
      <c r="F808" s="146"/>
      <c r="G808" s="146"/>
      <c r="H808" s="146"/>
    </row>
    <row r="809" spans="1:8" x14ac:dyDescent="0.2">
      <c r="A809" s="146"/>
      <c r="B809" s="143"/>
      <c r="C809" s="147"/>
      <c r="D809" s="143"/>
      <c r="E809" s="143"/>
      <c r="F809" s="146"/>
      <c r="G809" s="146"/>
      <c r="H809" s="146"/>
    </row>
    <row r="810" spans="1:8" x14ac:dyDescent="0.2">
      <c r="A810" s="146"/>
      <c r="B810" s="143"/>
      <c r="C810" s="147"/>
      <c r="D810" s="143"/>
      <c r="E810" s="143"/>
      <c r="F810" s="146"/>
      <c r="G810" s="146"/>
      <c r="H810" s="146"/>
    </row>
    <row r="811" spans="1:8" x14ac:dyDescent="0.2">
      <c r="A811" s="146"/>
      <c r="B811" s="143"/>
      <c r="C811" s="147"/>
      <c r="D811" s="143"/>
      <c r="E811" s="143"/>
      <c r="F811" s="146"/>
      <c r="G811" s="146"/>
      <c r="H811" s="146"/>
    </row>
    <row r="812" spans="1:8" x14ac:dyDescent="0.2">
      <c r="A812" s="146"/>
      <c r="B812" s="143"/>
      <c r="C812" s="147"/>
      <c r="D812" s="143"/>
      <c r="E812" s="143"/>
      <c r="F812" s="146"/>
      <c r="G812" s="146"/>
      <c r="H812" s="146"/>
    </row>
    <row r="813" spans="1:8" x14ac:dyDescent="0.2">
      <c r="A813" s="146"/>
      <c r="B813" s="143"/>
      <c r="C813" s="147"/>
      <c r="D813" s="143"/>
      <c r="E813" s="143"/>
      <c r="F813" s="146"/>
      <c r="G813" s="146"/>
      <c r="H813" s="146"/>
    </row>
    <row r="814" spans="1:8" x14ac:dyDescent="0.2">
      <c r="A814" s="146"/>
      <c r="B814" s="143"/>
      <c r="C814" s="147"/>
      <c r="D814" s="143"/>
      <c r="E814" s="143"/>
      <c r="F814" s="146"/>
      <c r="G814" s="146"/>
      <c r="H814" s="146"/>
    </row>
    <row r="815" spans="1:8" x14ac:dyDescent="0.2">
      <c r="A815" s="146"/>
      <c r="B815" s="143"/>
      <c r="C815" s="147"/>
      <c r="D815" s="143"/>
      <c r="E815" s="143"/>
      <c r="F815" s="146"/>
      <c r="G815" s="146"/>
      <c r="H815" s="146"/>
    </row>
    <row r="816" spans="1:8" x14ac:dyDescent="0.2">
      <c r="A816" s="146"/>
      <c r="B816" s="143"/>
      <c r="C816" s="147"/>
      <c r="D816" s="143"/>
      <c r="E816" s="143"/>
      <c r="F816" s="146"/>
      <c r="G816" s="146"/>
      <c r="H816" s="146"/>
    </row>
    <row r="817" spans="1:8" x14ac:dyDescent="0.2">
      <c r="A817" s="146"/>
      <c r="B817" s="143"/>
      <c r="C817" s="147"/>
      <c r="D817" s="143"/>
      <c r="E817" s="143"/>
      <c r="F817" s="146"/>
      <c r="G817" s="146"/>
      <c r="H817" s="146"/>
    </row>
    <row r="818" spans="1:8" x14ac:dyDescent="0.2">
      <c r="A818" s="146"/>
      <c r="B818" s="143"/>
      <c r="C818" s="147"/>
      <c r="D818" s="143"/>
      <c r="E818" s="143"/>
      <c r="F818" s="146"/>
      <c r="G818" s="146"/>
      <c r="H818" s="146"/>
    </row>
    <row r="819" spans="1:8" x14ac:dyDescent="0.2">
      <c r="A819" s="146"/>
      <c r="B819" s="143"/>
      <c r="C819" s="147"/>
      <c r="D819" s="143"/>
      <c r="E819" s="143"/>
      <c r="F819" s="146"/>
      <c r="G819" s="146"/>
      <c r="H819" s="146"/>
    </row>
    <row r="820" spans="1:8" x14ac:dyDescent="0.2">
      <c r="A820" s="146"/>
      <c r="B820" s="143"/>
      <c r="C820" s="147"/>
      <c r="D820" s="143"/>
      <c r="E820" s="143"/>
      <c r="F820" s="146"/>
      <c r="G820" s="146"/>
      <c r="H820" s="146"/>
    </row>
    <row r="821" spans="1:8" x14ac:dyDescent="0.2">
      <c r="A821" s="146"/>
      <c r="B821" s="143"/>
      <c r="C821" s="147"/>
      <c r="D821" s="143"/>
      <c r="E821" s="143"/>
      <c r="F821" s="146"/>
      <c r="G821" s="146"/>
      <c r="H821" s="146"/>
    </row>
    <row r="822" spans="1:8" x14ac:dyDescent="0.2">
      <c r="A822" s="146"/>
      <c r="B822" s="143"/>
      <c r="C822" s="147"/>
      <c r="D822" s="143"/>
      <c r="E822" s="143"/>
      <c r="F822" s="146"/>
      <c r="G822" s="146"/>
      <c r="H822" s="146"/>
    </row>
    <row r="823" spans="1:8" x14ac:dyDescent="0.2">
      <c r="A823" s="146"/>
      <c r="B823" s="143"/>
      <c r="C823" s="147"/>
      <c r="D823" s="143"/>
      <c r="E823" s="143"/>
      <c r="F823" s="146"/>
      <c r="G823" s="146"/>
      <c r="H823" s="146"/>
    </row>
    <row r="824" spans="1:8" x14ac:dyDescent="0.2">
      <c r="A824" s="146"/>
      <c r="B824" s="143"/>
      <c r="C824" s="147"/>
      <c r="D824" s="143"/>
      <c r="E824" s="143"/>
      <c r="F824" s="146"/>
      <c r="G824" s="146"/>
      <c r="H824" s="146"/>
    </row>
    <row r="825" spans="1:8" x14ac:dyDescent="0.2">
      <c r="A825" s="146"/>
      <c r="B825" s="143"/>
      <c r="C825" s="147"/>
      <c r="D825" s="143"/>
      <c r="E825" s="143"/>
      <c r="F825" s="146"/>
      <c r="G825" s="146"/>
      <c r="H825" s="146"/>
    </row>
    <row r="826" spans="1:8" x14ac:dyDescent="0.2">
      <c r="A826" s="146"/>
      <c r="B826" s="143"/>
      <c r="C826" s="147"/>
      <c r="D826" s="143"/>
      <c r="E826" s="143"/>
      <c r="F826" s="146"/>
      <c r="G826" s="146"/>
      <c r="H826" s="146"/>
    </row>
    <row r="827" spans="1:8" x14ac:dyDescent="0.2">
      <c r="A827" s="146"/>
      <c r="B827" s="143"/>
      <c r="C827" s="147"/>
      <c r="D827" s="143"/>
      <c r="E827" s="143"/>
      <c r="F827" s="146"/>
      <c r="G827" s="146"/>
      <c r="H827" s="146"/>
    </row>
    <row r="828" spans="1:8" x14ac:dyDescent="0.2">
      <c r="A828" s="146"/>
      <c r="B828" s="143"/>
      <c r="C828" s="147"/>
      <c r="D828" s="143"/>
      <c r="E828" s="143"/>
      <c r="F828" s="146"/>
      <c r="G828" s="146"/>
      <c r="H828" s="146"/>
    </row>
    <row r="829" spans="1:8" x14ac:dyDescent="0.2">
      <c r="A829" s="146"/>
      <c r="B829" s="143"/>
      <c r="C829" s="147"/>
      <c r="D829" s="143"/>
      <c r="E829" s="143"/>
      <c r="F829" s="146"/>
      <c r="G829" s="146"/>
      <c r="H829" s="146"/>
    </row>
    <row r="830" spans="1:8" x14ac:dyDescent="0.2">
      <c r="A830" s="146"/>
      <c r="B830" s="143"/>
      <c r="C830" s="147"/>
      <c r="D830" s="143"/>
      <c r="E830" s="143"/>
      <c r="F830" s="146"/>
      <c r="G830" s="146"/>
      <c r="H830" s="146"/>
    </row>
    <row r="831" spans="1:8" x14ac:dyDescent="0.2">
      <c r="A831" s="146"/>
      <c r="B831" s="143"/>
      <c r="C831" s="147"/>
      <c r="D831" s="143"/>
      <c r="E831" s="143"/>
      <c r="F831" s="146"/>
      <c r="G831" s="146"/>
      <c r="H831" s="146"/>
    </row>
    <row r="832" spans="1:8" x14ac:dyDescent="0.2">
      <c r="A832" s="146"/>
      <c r="B832" s="143"/>
      <c r="C832" s="147"/>
      <c r="D832" s="143"/>
      <c r="E832" s="143"/>
      <c r="F832" s="146"/>
      <c r="G832" s="146"/>
      <c r="H832" s="146"/>
    </row>
    <row r="833" spans="1:8" x14ac:dyDescent="0.2">
      <c r="A833" s="146"/>
      <c r="B833" s="143"/>
      <c r="C833" s="147"/>
      <c r="D833" s="143"/>
      <c r="E833" s="143"/>
      <c r="F833" s="146"/>
      <c r="G833" s="146"/>
      <c r="H833" s="146"/>
    </row>
    <row r="834" spans="1:8" x14ac:dyDescent="0.2">
      <c r="A834" s="146"/>
      <c r="B834" s="143"/>
      <c r="C834" s="147"/>
      <c r="D834" s="143"/>
      <c r="E834" s="143"/>
      <c r="F834" s="146"/>
      <c r="G834" s="146"/>
      <c r="H834" s="146"/>
    </row>
    <row r="835" spans="1:8" x14ac:dyDescent="0.2">
      <c r="A835" s="146"/>
      <c r="B835" s="143"/>
      <c r="C835" s="147"/>
      <c r="D835" s="143"/>
      <c r="E835" s="143"/>
      <c r="F835" s="146"/>
      <c r="G835" s="146"/>
      <c r="H835" s="146"/>
    </row>
    <row r="836" spans="1:8" x14ac:dyDescent="0.2">
      <c r="A836" s="146"/>
      <c r="B836" s="143"/>
      <c r="C836" s="147"/>
      <c r="D836" s="143"/>
      <c r="E836" s="143"/>
      <c r="F836" s="146"/>
      <c r="G836" s="146"/>
      <c r="H836" s="146"/>
    </row>
    <row r="837" spans="1:8" x14ac:dyDescent="0.2">
      <c r="A837" s="146"/>
      <c r="B837" s="143"/>
      <c r="C837" s="147"/>
      <c r="D837" s="143"/>
      <c r="E837" s="143"/>
      <c r="F837" s="146"/>
      <c r="G837" s="146"/>
      <c r="H837" s="146"/>
    </row>
    <row r="838" spans="1:8" x14ac:dyDescent="0.2">
      <c r="A838" s="146"/>
      <c r="B838" s="143"/>
      <c r="C838" s="147"/>
      <c r="D838" s="143"/>
      <c r="E838" s="143"/>
      <c r="F838" s="146"/>
      <c r="G838" s="146"/>
      <c r="H838" s="146"/>
    </row>
    <row r="839" spans="1:8" x14ac:dyDescent="0.2">
      <c r="A839" s="146"/>
      <c r="B839" s="143"/>
      <c r="C839" s="147"/>
      <c r="D839" s="143"/>
      <c r="E839" s="143"/>
      <c r="F839" s="146"/>
      <c r="G839" s="146"/>
      <c r="H839" s="146"/>
    </row>
    <row r="840" spans="1:8" x14ac:dyDescent="0.2">
      <c r="A840" s="146"/>
      <c r="B840" s="143"/>
      <c r="C840" s="147"/>
      <c r="D840" s="143"/>
      <c r="E840" s="143"/>
      <c r="F840" s="146"/>
      <c r="G840" s="146"/>
      <c r="H840" s="146"/>
    </row>
    <row r="841" spans="1:8" x14ac:dyDescent="0.2">
      <c r="A841" s="146"/>
      <c r="B841" s="143"/>
      <c r="C841" s="147"/>
      <c r="D841" s="143"/>
      <c r="E841" s="143"/>
      <c r="F841" s="146"/>
      <c r="G841" s="146"/>
      <c r="H841" s="146"/>
    </row>
    <row r="842" spans="1:8" x14ac:dyDescent="0.2">
      <c r="A842" s="146"/>
      <c r="B842" s="143"/>
      <c r="C842" s="147"/>
      <c r="D842" s="143"/>
      <c r="E842" s="143"/>
      <c r="F842" s="146"/>
      <c r="G842" s="146"/>
      <c r="H842" s="146"/>
    </row>
    <row r="843" spans="1:8" x14ac:dyDescent="0.2">
      <c r="A843" s="146"/>
      <c r="B843" s="143"/>
      <c r="C843" s="147"/>
      <c r="D843" s="143"/>
      <c r="E843" s="143"/>
      <c r="F843" s="146"/>
      <c r="G843" s="146"/>
      <c r="H843" s="146"/>
    </row>
    <row r="844" spans="1:8" x14ac:dyDescent="0.2">
      <c r="A844" s="146"/>
      <c r="B844" s="143"/>
      <c r="C844" s="147"/>
      <c r="D844" s="143"/>
      <c r="E844" s="143"/>
      <c r="F844" s="146"/>
      <c r="G844" s="146"/>
      <c r="H844" s="146"/>
    </row>
    <row r="845" spans="1:8" x14ac:dyDescent="0.2">
      <c r="A845" s="146"/>
      <c r="B845" s="143"/>
      <c r="C845" s="147"/>
      <c r="D845" s="143"/>
      <c r="E845" s="143"/>
      <c r="F845" s="146"/>
      <c r="G845" s="146"/>
      <c r="H845" s="146"/>
    </row>
    <row r="846" spans="1:8" x14ac:dyDescent="0.2">
      <c r="A846" s="146"/>
      <c r="B846" s="143"/>
      <c r="C846" s="147"/>
      <c r="D846" s="143"/>
      <c r="E846" s="143"/>
      <c r="F846" s="146"/>
      <c r="G846" s="146"/>
      <c r="H846" s="146"/>
    </row>
    <row r="847" spans="1:8" x14ac:dyDescent="0.2">
      <c r="A847" s="146"/>
      <c r="B847" s="143"/>
      <c r="C847" s="147"/>
      <c r="D847" s="143"/>
      <c r="E847" s="143"/>
      <c r="F847" s="146"/>
      <c r="G847" s="146"/>
      <c r="H847" s="146"/>
    </row>
    <row r="848" spans="1:8" x14ac:dyDescent="0.2">
      <c r="A848" s="146"/>
      <c r="B848" s="143"/>
      <c r="C848" s="147"/>
      <c r="D848" s="143"/>
      <c r="E848" s="143"/>
      <c r="F848" s="146"/>
      <c r="G848" s="146"/>
      <c r="H848" s="146"/>
    </row>
    <row r="849" spans="1:8" x14ac:dyDescent="0.2">
      <c r="A849" s="146"/>
      <c r="B849" s="143"/>
      <c r="C849" s="147"/>
      <c r="D849" s="143"/>
      <c r="E849" s="143"/>
      <c r="F849" s="146"/>
      <c r="G849" s="146"/>
      <c r="H849" s="146"/>
    </row>
    <row r="850" spans="1:8" x14ac:dyDescent="0.2">
      <c r="A850" s="146"/>
      <c r="B850" s="143"/>
      <c r="C850" s="147"/>
      <c r="D850" s="143"/>
      <c r="E850" s="143"/>
      <c r="F850" s="146"/>
      <c r="G850" s="146"/>
      <c r="H850" s="146"/>
    </row>
    <row r="851" spans="1:8" x14ac:dyDescent="0.2">
      <c r="A851" s="146"/>
      <c r="B851" s="143"/>
      <c r="C851" s="147"/>
      <c r="D851" s="143"/>
      <c r="E851" s="143"/>
      <c r="F851" s="146"/>
      <c r="G851" s="146"/>
      <c r="H851" s="146"/>
    </row>
    <row r="852" spans="1:8" x14ac:dyDescent="0.2">
      <c r="A852" s="146"/>
      <c r="B852" s="143"/>
      <c r="C852" s="147"/>
      <c r="D852" s="143"/>
      <c r="E852" s="143"/>
      <c r="F852" s="146"/>
      <c r="G852" s="146"/>
      <c r="H852" s="146"/>
    </row>
    <row r="853" spans="1:8" x14ac:dyDescent="0.2">
      <c r="A853" s="146"/>
      <c r="B853" s="143"/>
      <c r="C853" s="147"/>
      <c r="D853" s="143"/>
      <c r="E853" s="143"/>
      <c r="F853" s="146"/>
      <c r="G853" s="146"/>
      <c r="H853" s="146"/>
    </row>
    <row r="854" spans="1:8" x14ac:dyDescent="0.2">
      <c r="A854" s="146"/>
      <c r="B854" s="143"/>
      <c r="C854" s="147"/>
      <c r="D854" s="143"/>
      <c r="E854" s="143"/>
      <c r="F854" s="146"/>
      <c r="G854" s="146"/>
      <c r="H854" s="146"/>
    </row>
    <row r="855" spans="1:8" x14ac:dyDescent="0.2">
      <c r="A855" s="146"/>
      <c r="B855" s="143"/>
      <c r="C855" s="147"/>
      <c r="D855" s="143"/>
      <c r="E855" s="143"/>
      <c r="F855" s="146"/>
      <c r="G855" s="146"/>
      <c r="H855" s="146"/>
    </row>
    <row r="856" spans="1:8" x14ac:dyDescent="0.2">
      <c r="A856" s="146"/>
      <c r="B856" s="143"/>
      <c r="C856" s="147"/>
      <c r="D856" s="143"/>
      <c r="E856" s="143"/>
      <c r="F856" s="146"/>
      <c r="G856" s="146"/>
      <c r="H856" s="146"/>
    </row>
    <row r="857" spans="1:8" x14ac:dyDescent="0.2">
      <c r="A857" s="146"/>
      <c r="B857" s="143"/>
      <c r="C857" s="147"/>
      <c r="D857" s="143"/>
      <c r="E857" s="143"/>
      <c r="F857" s="146"/>
      <c r="G857" s="146"/>
      <c r="H857" s="146"/>
    </row>
    <row r="858" spans="1:8" x14ac:dyDescent="0.2">
      <c r="A858" s="146"/>
      <c r="B858" s="143"/>
      <c r="C858" s="147"/>
      <c r="D858" s="143"/>
      <c r="E858" s="143"/>
      <c r="F858" s="146"/>
      <c r="G858" s="146"/>
      <c r="H858" s="146"/>
    </row>
    <row r="859" spans="1:8" x14ac:dyDescent="0.2">
      <c r="A859" s="146"/>
      <c r="B859" s="143"/>
      <c r="C859" s="147"/>
      <c r="D859" s="143"/>
      <c r="E859" s="143"/>
      <c r="F859" s="146"/>
      <c r="G859" s="146"/>
      <c r="H859" s="146"/>
    </row>
    <row r="860" spans="1:8" x14ac:dyDescent="0.2">
      <c r="A860" s="146"/>
      <c r="B860" s="143"/>
      <c r="C860" s="147"/>
      <c r="D860" s="143"/>
      <c r="E860" s="143"/>
      <c r="F860" s="146"/>
      <c r="G860" s="146"/>
      <c r="H860" s="146"/>
    </row>
    <row r="861" spans="1:8" x14ac:dyDescent="0.2">
      <c r="A861" s="146"/>
      <c r="B861" s="143"/>
      <c r="C861" s="147"/>
      <c r="D861" s="143"/>
      <c r="E861" s="143"/>
      <c r="F861" s="146"/>
      <c r="G861" s="146"/>
      <c r="H861" s="146"/>
    </row>
    <row r="862" spans="1:8" x14ac:dyDescent="0.2">
      <c r="A862" s="146"/>
      <c r="B862" s="143"/>
      <c r="C862" s="147"/>
      <c r="D862" s="143"/>
      <c r="E862" s="143"/>
      <c r="F862" s="146"/>
      <c r="G862" s="146"/>
      <c r="H862" s="146"/>
    </row>
    <row r="863" spans="1:8" x14ac:dyDescent="0.2">
      <c r="A863" s="146"/>
      <c r="B863" s="143"/>
      <c r="C863" s="147"/>
      <c r="D863" s="143"/>
      <c r="E863" s="143"/>
      <c r="F863" s="146"/>
      <c r="G863" s="146"/>
      <c r="H863" s="146"/>
    </row>
    <row r="864" spans="1:8" x14ac:dyDescent="0.2">
      <c r="A864" s="146"/>
      <c r="B864" s="143"/>
      <c r="C864" s="147"/>
      <c r="D864" s="143"/>
      <c r="E864" s="143"/>
      <c r="F864" s="146"/>
      <c r="G864" s="146"/>
      <c r="H864" s="146"/>
    </row>
    <row r="865" spans="1:8" x14ac:dyDescent="0.2">
      <c r="A865" s="146"/>
      <c r="B865" s="143"/>
      <c r="C865" s="147"/>
      <c r="D865" s="143"/>
      <c r="E865" s="143"/>
      <c r="F865" s="146"/>
      <c r="G865" s="146"/>
      <c r="H865" s="146"/>
    </row>
    <row r="866" spans="1:8" x14ac:dyDescent="0.2">
      <c r="A866" s="146"/>
      <c r="B866" s="143"/>
      <c r="C866" s="147"/>
      <c r="D866" s="143"/>
      <c r="E866" s="143"/>
      <c r="F866" s="146"/>
      <c r="G866" s="146"/>
      <c r="H866" s="146"/>
    </row>
    <row r="867" spans="1:8" x14ac:dyDescent="0.2">
      <c r="A867" s="146"/>
      <c r="B867" s="143"/>
      <c r="C867" s="147"/>
      <c r="D867" s="143"/>
      <c r="E867" s="143"/>
      <c r="F867" s="146"/>
      <c r="G867" s="146"/>
      <c r="H867" s="146"/>
    </row>
    <row r="868" spans="1:8" x14ac:dyDescent="0.2">
      <c r="A868" s="146"/>
      <c r="B868" s="143"/>
      <c r="C868" s="147"/>
      <c r="D868" s="143"/>
      <c r="E868" s="143"/>
      <c r="F868" s="146"/>
      <c r="G868" s="146"/>
      <c r="H868" s="146"/>
    </row>
    <row r="869" spans="1:8" x14ac:dyDescent="0.2">
      <c r="A869" s="146"/>
      <c r="B869" s="143"/>
      <c r="C869" s="147"/>
      <c r="D869" s="143"/>
      <c r="E869" s="143"/>
      <c r="F869" s="146"/>
      <c r="G869" s="146"/>
      <c r="H869" s="146"/>
    </row>
    <row r="870" spans="1:8" x14ac:dyDescent="0.2">
      <c r="A870" s="146"/>
      <c r="B870" s="143"/>
      <c r="C870" s="147"/>
      <c r="D870" s="143"/>
      <c r="E870" s="143"/>
      <c r="F870" s="146"/>
      <c r="G870" s="146"/>
      <c r="H870" s="146"/>
    </row>
    <row r="871" spans="1:8" x14ac:dyDescent="0.2">
      <c r="A871" s="146"/>
      <c r="B871" s="143"/>
      <c r="C871" s="147"/>
      <c r="D871" s="143"/>
      <c r="E871" s="143"/>
      <c r="F871" s="146"/>
      <c r="G871" s="146"/>
      <c r="H871" s="146"/>
    </row>
    <row r="872" spans="1:8" x14ac:dyDescent="0.2">
      <c r="A872" s="146"/>
      <c r="B872" s="143"/>
      <c r="C872" s="147"/>
      <c r="D872" s="143"/>
      <c r="E872" s="143"/>
      <c r="F872" s="146"/>
      <c r="G872" s="146"/>
      <c r="H872" s="146"/>
    </row>
    <row r="873" spans="1:8" x14ac:dyDescent="0.2">
      <c r="A873" s="146"/>
      <c r="B873" s="143"/>
      <c r="C873" s="147"/>
      <c r="D873" s="143"/>
      <c r="E873" s="143"/>
      <c r="F873" s="146"/>
      <c r="G873" s="146"/>
      <c r="H873" s="146"/>
    </row>
    <row r="874" spans="1:8" x14ac:dyDescent="0.2">
      <c r="A874" s="146"/>
      <c r="B874" s="143"/>
      <c r="C874" s="147"/>
      <c r="D874" s="143"/>
      <c r="E874" s="143"/>
      <c r="F874" s="146"/>
      <c r="G874" s="146"/>
      <c r="H874" s="146"/>
    </row>
    <row r="875" spans="1:8" x14ac:dyDescent="0.2">
      <c r="A875" s="146"/>
      <c r="B875" s="143"/>
      <c r="C875" s="147"/>
      <c r="D875" s="143"/>
      <c r="E875" s="143"/>
      <c r="F875" s="146"/>
      <c r="G875" s="146"/>
      <c r="H875" s="146"/>
    </row>
    <row r="876" spans="1:8" x14ac:dyDescent="0.2">
      <c r="A876" s="146"/>
      <c r="B876" s="143"/>
      <c r="C876" s="147"/>
      <c r="D876" s="143"/>
      <c r="E876" s="143"/>
      <c r="F876" s="146"/>
      <c r="G876" s="146"/>
      <c r="H876" s="146"/>
    </row>
    <row r="877" spans="1:8" x14ac:dyDescent="0.2">
      <c r="A877" s="146"/>
      <c r="B877" s="143"/>
      <c r="C877" s="147"/>
      <c r="D877" s="143"/>
      <c r="E877" s="143"/>
      <c r="F877" s="146"/>
      <c r="G877" s="146"/>
      <c r="H877" s="146"/>
    </row>
    <row r="878" spans="1:8" x14ac:dyDescent="0.2">
      <c r="A878" s="146"/>
      <c r="B878" s="143"/>
      <c r="C878" s="147"/>
      <c r="D878" s="143"/>
      <c r="E878" s="143"/>
      <c r="F878" s="146"/>
      <c r="G878" s="146"/>
      <c r="H878" s="146"/>
    </row>
    <row r="879" spans="1:8" x14ac:dyDescent="0.2">
      <c r="A879" s="146"/>
      <c r="B879" s="143"/>
      <c r="C879" s="147"/>
      <c r="D879" s="143"/>
      <c r="E879" s="143"/>
      <c r="F879" s="146"/>
      <c r="G879" s="146"/>
      <c r="H879" s="146"/>
    </row>
    <row r="880" spans="1:8" x14ac:dyDescent="0.2">
      <c r="A880" s="146"/>
      <c r="B880" s="143"/>
      <c r="C880" s="147"/>
      <c r="D880" s="143"/>
      <c r="E880" s="143"/>
      <c r="F880" s="146"/>
      <c r="G880" s="146"/>
      <c r="H880" s="146"/>
    </row>
    <row r="881" spans="1:8" x14ac:dyDescent="0.2">
      <c r="A881" s="146"/>
      <c r="B881" s="143"/>
      <c r="C881" s="147"/>
      <c r="D881" s="143"/>
      <c r="E881" s="143"/>
      <c r="F881" s="146"/>
      <c r="G881" s="146"/>
      <c r="H881" s="146"/>
    </row>
    <row r="882" spans="1:8" x14ac:dyDescent="0.2">
      <c r="A882" s="146"/>
      <c r="B882" s="143"/>
      <c r="C882" s="147"/>
      <c r="D882" s="143"/>
      <c r="E882" s="143"/>
      <c r="F882" s="146"/>
      <c r="G882" s="146"/>
      <c r="H882" s="146"/>
    </row>
    <row r="883" spans="1:8" x14ac:dyDescent="0.2">
      <c r="A883" s="146"/>
      <c r="B883" s="143"/>
      <c r="C883" s="147"/>
      <c r="D883" s="143"/>
      <c r="E883" s="143"/>
      <c r="F883" s="146"/>
      <c r="G883" s="146"/>
      <c r="H883" s="146"/>
    </row>
    <row r="884" spans="1:8" x14ac:dyDescent="0.2">
      <c r="A884" s="146"/>
      <c r="B884" s="143"/>
      <c r="C884" s="147"/>
      <c r="D884" s="143"/>
      <c r="E884" s="143"/>
      <c r="F884" s="146"/>
      <c r="G884" s="146"/>
      <c r="H884" s="146"/>
    </row>
    <row r="885" spans="1:8" x14ac:dyDescent="0.2">
      <c r="A885" s="146"/>
      <c r="B885" s="143"/>
      <c r="C885" s="147"/>
      <c r="D885" s="143"/>
      <c r="E885" s="143"/>
      <c r="F885" s="146"/>
      <c r="G885" s="146"/>
      <c r="H885" s="146"/>
    </row>
    <row r="886" spans="1:8" x14ac:dyDescent="0.2">
      <c r="A886" s="146"/>
      <c r="B886" s="143"/>
      <c r="C886" s="147"/>
      <c r="D886" s="143"/>
      <c r="E886" s="143"/>
      <c r="F886" s="146"/>
      <c r="G886" s="146"/>
      <c r="H886" s="146"/>
    </row>
    <row r="887" spans="1:8" x14ac:dyDescent="0.2">
      <c r="A887" s="146"/>
      <c r="B887" s="143"/>
      <c r="C887" s="147"/>
      <c r="D887" s="143"/>
      <c r="E887" s="143"/>
      <c r="F887" s="146"/>
      <c r="G887" s="146"/>
      <c r="H887" s="146"/>
    </row>
    <row r="888" spans="1:8" x14ac:dyDescent="0.2">
      <c r="A888" s="146"/>
      <c r="B888" s="143"/>
      <c r="C888" s="147"/>
      <c r="D888" s="143"/>
      <c r="E888" s="143"/>
      <c r="F888" s="146"/>
      <c r="G888" s="146"/>
      <c r="H888" s="146"/>
    </row>
    <row r="889" spans="1:8" x14ac:dyDescent="0.2">
      <c r="A889" s="146"/>
      <c r="B889" s="143"/>
      <c r="C889" s="147"/>
      <c r="D889" s="143"/>
      <c r="E889" s="143"/>
      <c r="F889" s="146"/>
      <c r="G889" s="146"/>
      <c r="H889" s="146"/>
    </row>
    <row r="890" spans="1:8" x14ac:dyDescent="0.2">
      <c r="A890" s="146"/>
      <c r="B890" s="143"/>
      <c r="C890" s="147"/>
      <c r="D890" s="143"/>
      <c r="E890" s="143"/>
      <c r="F890" s="146"/>
      <c r="G890" s="146"/>
      <c r="H890" s="146"/>
    </row>
    <row r="891" spans="1:8" x14ac:dyDescent="0.2">
      <c r="A891" s="146"/>
      <c r="B891" s="143"/>
      <c r="C891" s="147"/>
      <c r="D891" s="143"/>
      <c r="E891" s="143"/>
      <c r="F891" s="146"/>
      <c r="G891" s="146"/>
      <c r="H891" s="146"/>
    </row>
    <row r="892" spans="1:8" x14ac:dyDescent="0.2">
      <c r="A892" s="146"/>
      <c r="B892" s="143"/>
      <c r="C892" s="147"/>
      <c r="D892" s="143"/>
      <c r="E892" s="143"/>
      <c r="F892" s="146"/>
      <c r="G892" s="146"/>
      <c r="H892" s="146"/>
    </row>
    <row r="893" spans="1:8" x14ac:dyDescent="0.2">
      <c r="A893" s="146"/>
      <c r="B893" s="143"/>
      <c r="C893" s="147"/>
      <c r="D893" s="143"/>
      <c r="E893" s="143"/>
      <c r="F893" s="146"/>
      <c r="G893" s="146"/>
      <c r="H893" s="146"/>
    </row>
    <row r="894" spans="1:8" x14ac:dyDescent="0.2">
      <c r="A894" s="146"/>
      <c r="B894" s="143"/>
      <c r="C894" s="147"/>
      <c r="D894" s="143"/>
      <c r="E894" s="143"/>
      <c r="F894" s="146"/>
      <c r="G894" s="146"/>
      <c r="H894" s="146"/>
    </row>
    <row r="895" spans="1:8" x14ac:dyDescent="0.2">
      <c r="A895" s="146"/>
      <c r="B895" s="143"/>
      <c r="C895" s="147"/>
      <c r="D895" s="143"/>
      <c r="E895" s="143"/>
      <c r="F895" s="146"/>
      <c r="G895" s="146"/>
      <c r="H895" s="146"/>
    </row>
    <row r="896" spans="1:8" x14ac:dyDescent="0.2">
      <c r="A896" s="146"/>
      <c r="B896" s="143"/>
      <c r="C896" s="147"/>
      <c r="D896" s="143"/>
      <c r="E896" s="143"/>
      <c r="F896" s="146"/>
      <c r="G896" s="146"/>
      <c r="H896" s="146"/>
    </row>
    <row r="897" spans="1:8" x14ac:dyDescent="0.2">
      <c r="A897" s="146"/>
      <c r="B897" s="143"/>
      <c r="C897" s="147"/>
      <c r="D897" s="143"/>
      <c r="E897" s="143"/>
      <c r="F897" s="146"/>
      <c r="G897" s="146"/>
      <c r="H897" s="146"/>
    </row>
    <row r="898" spans="1:8" x14ac:dyDescent="0.2">
      <c r="A898" s="146"/>
      <c r="B898" s="143"/>
      <c r="C898" s="147"/>
      <c r="D898" s="143"/>
      <c r="E898" s="143"/>
      <c r="F898" s="146"/>
      <c r="G898" s="146"/>
      <c r="H898" s="146"/>
    </row>
    <row r="899" spans="1:8" x14ac:dyDescent="0.2">
      <c r="A899" s="146"/>
      <c r="B899" s="143"/>
      <c r="C899" s="147"/>
      <c r="D899" s="143"/>
      <c r="E899" s="143"/>
      <c r="F899" s="146"/>
      <c r="G899" s="146"/>
      <c r="H899" s="146"/>
    </row>
    <row r="900" spans="1:8" x14ac:dyDescent="0.2">
      <c r="A900" s="146"/>
      <c r="B900" s="143"/>
      <c r="C900" s="147"/>
      <c r="D900" s="143"/>
      <c r="E900" s="143"/>
      <c r="F900" s="146"/>
      <c r="G900" s="146"/>
      <c r="H900" s="146"/>
    </row>
    <row r="901" spans="1:8" x14ac:dyDescent="0.2">
      <c r="A901" s="146"/>
      <c r="B901" s="143"/>
      <c r="C901" s="147"/>
      <c r="D901" s="143"/>
      <c r="E901" s="143"/>
      <c r="F901" s="146"/>
      <c r="G901" s="146"/>
      <c r="H901" s="146"/>
    </row>
    <row r="902" spans="1:8" x14ac:dyDescent="0.2">
      <c r="A902" s="146"/>
      <c r="B902" s="143"/>
      <c r="C902" s="147"/>
      <c r="D902" s="143"/>
      <c r="E902" s="143"/>
      <c r="F902" s="146"/>
      <c r="G902" s="146"/>
      <c r="H902" s="146"/>
    </row>
    <row r="903" spans="1:8" x14ac:dyDescent="0.2">
      <c r="A903" s="146"/>
      <c r="B903" s="143"/>
      <c r="C903" s="147"/>
      <c r="D903" s="143"/>
      <c r="E903" s="143"/>
      <c r="F903" s="146"/>
      <c r="G903" s="146"/>
      <c r="H903" s="146"/>
    </row>
    <row r="904" spans="1:8" x14ac:dyDescent="0.2">
      <c r="A904" s="146"/>
      <c r="B904" s="143"/>
      <c r="C904" s="147"/>
      <c r="D904" s="143"/>
      <c r="E904" s="143"/>
      <c r="F904" s="146"/>
      <c r="G904" s="146"/>
      <c r="H904" s="146"/>
    </row>
    <row r="905" spans="1:8" x14ac:dyDescent="0.2">
      <c r="A905" s="146"/>
      <c r="B905" s="143"/>
      <c r="C905" s="147"/>
      <c r="D905" s="143"/>
      <c r="E905" s="143"/>
      <c r="F905" s="146"/>
      <c r="G905" s="146"/>
      <c r="H905" s="146"/>
    </row>
    <row r="906" spans="1:8" x14ac:dyDescent="0.2">
      <c r="A906" s="146"/>
      <c r="B906" s="143"/>
      <c r="C906" s="147"/>
      <c r="D906" s="143"/>
      <c r="E906" s="143"/>
      <c r="F906" s="146"/>
      <c r="G906" s="146"/>
      <c r="H906" s="146"/>
    </row>
    <row r="907" spans="1:8" x14ac:dyDescent="0.2">
      <c r="A907" s="146"/>
      <c r="B907" s="143"/>
      <c r="C907" s="147"/>
      <c r="D907" s="143"/>
      <c r="E907" s="143"/>
      <c r="F907" s="146"/>
      <c r="G907" s="146"/>
      <c r="H907" s="146"/>
    </row>
    <row r="908" spans="1:8" x14ac:dyDescent="0.2">
      <c r="A908" s="146"/>
      <c r="B908" s="143"/>
      <c r="C908" s="147"/>
      <c r="D908" s="143"/>
      <c r="E908" s="143"/>
      <c r="F908" s="146"/>
      <c r="G908" s="146"/>
      <c r="H908" s="146"/>
    </row>
    <row r="909" spans="1:8" x14ac:dyDescent="0.2">
      <c r="A909" s="146"/>
      <c r="B909" s="143"/>
      <c r="C909" s="147"/>
      <c r="D909" s="143"/>
      <c r="E909" s="143"/>
      <c r="F909" s="146"/>
      <c r="G909" s="146"/>
      <c r="H909" s="146"/>
    </row>
    <row r="910" spans="1:8" x14ac:dyDescent="0.2">
      <c r="A910" s="146"/>
      <c r="B910" s="143"/>
      <c r="C910" s="147"/>
      <c r="D910" s="143"/>
      <c r="E910" s="143"/>
      <c r="F910" s="146"/>
      <c r="G910" s="146"/>
      <c r="H910" s="146"/>
    </row>
    <row r="911" spans="1:8" x14ac:dyDescent="0.2">
      <c r="A911" s="146"/>
      <c r="B911" s="143"/>
      <c r="C911" s="147"/>
      <c r="D911" s="143"/>
      <c r="E911" s="143"/>
      <c r="F911" s="146"/>
      <c r="G911" s="146"/>
      <c r="H911" s="146"/>
    </row>
    <row r="912" spans="1:8" x14ac:dyDescent="0.2">
      <c r="A912" s="146"/>
      <c r="B912" s="143"/>
      <c r="C912" s="147"/>
      <c r="D912" s="143"/>
      <c r="E912" s="143"/>
      <c r="F912" s="146"/>
      <c r="G912" s="146"/>
      <c r="H912" s="146"/>
    </row>
    <row r="913" spans="1:8" x14ac:dyDescent="0.2">
      <c r="A913" s="146"/>
      <c r="B913" s="143"/>
      <c r="C913" s="147"/>
      <c r="D913" s="143"/>
      <c r="E913" s="143"/>
      <c r="F913" s="146"/>
      <c r="G913" s="146"/>
      <c r="H913" s="146"/>
    </row>
    <row r="914" spans="1:8" x14ac:dyDescent="0.2">
      <c r="A914" s="146"/>
      <c r="B914" s="143"/>
      <c r="C914" s="147"/>
      <c r="D914" s="143"/>
      <c r="E914" s="143"/>
      <c r="F914" s="146"/>
      <c r="G914" s="146"/>
      <c r="H914" s="146"/>
    </row>
    <row r="915" spans="1:8" x14ac:dyDescent="0.2">
      <c r="A915" s="146"/>
      <c r="B915" s="143"/>
      <c r="C915" s="147"/>
      <c r="D915" s="143"/>
      <c r="E915" s="143"/>
      <c r="F915" s="146"/>
      <c r="G915" s="146"/>
      <c r="H915" s="146"/>
    </row>
    <row r="916" spans="1:8" x14ac:dyDescent="0.2">
      <c r="A916" s="146"/>
      <c r="B916" s="143"/>
      <c r="C916" s="147"/>
      <c r="D916" s="143"/>
      <c r="E916" s="143"/>
      <c r="F916" s="146"/>
      <c r="G916" s="146"/>
      <c r="H916" s="146"/>
    </row>
    <row r="917" spans="1:8" x14ac:dyDescent="0.2">
      <c r="A917" s="146"/>
      <c r="B917" s="143"/>
      <c r="C917" s="147"/>
      <c r="D917" s="143"/>
      <c r="E917" s="143"/>
      <c r="F917" s="146"/>
      <c r="G917" s="146"/>
      <c r="H917" s="146"/>
    </row>
    <row r="918" spans="1:8" x14ac:dyDescent="0.2">
      <c r="A918" s="146"/>
      <c r="B918" s="143"/>
      <c r="C918" s="147"/>
      <c r="D918" s="143"/>
      <c r="E918" s="143"/>
      <c r="F918" s="146"/>
      <c r="G918" s="146"/>
      <c r="H918" s="146"/>
    </row>
    <row r="919" spans="1:8" x14ac:dyDescent="0.2">
      <c r="A919" s="146"/>
      <c r="B919" s="143"/>
      <c r="C919" s="147"/>
      <c r="D919" s="143"/>
      <c r="E919" s="143"/>
      <c r="F919" s="146"/>
      <c r="G919" s="146"/>
      <c r="H919" s="146"/>
    </row>
    <row r="920" spans="1:8" x14ac:dyDescent="0.2">
      <c r="A920" s="146"/>
      <c r="B920" s="143"/>
      <c r="C920" s="147"/>
      <c r="D920" s="143"/>
      <c r="E920" s="143"/>
      <c r="F920" s="146"/>
      <c r="G920" s="146"/>
      <c r="H920" s="146"/>
    </row>
    <row r="921" spans="1:8" x14ac:dyDescent="0.2">
      <c r="A921" s="146"/>
      <c r="B921" s="143"/>
      <c r="C921" s="147"/>
      <c r="D921" s="143"/>
      <c r="E921" s="143"/>
      <c r="F921" s="146"/>
      <c r="G921" s="146"/>
      <c r="H921" s="146"/>
    </row>
    <row r="922" spans="1:8" x14ac:dyDescent="0.2">
      <c r="A922" s="146"/>
      <c r="B922" s="143"/>
      <c r="C922" s="147"/>
      <c r="D922" s="143"/>
      <c r="E922" s="143"/>
      <c r="F922" s="146"/>
      <c r="G922" s="146"/>
      <c r="H922" s="146"/>
    </row>
    <row r="923" spans="1:8" x14ac:dyDescent="0.2">
      <c r="A923" s="146"/>
      <c r="B923" s="143"/>
      <c r="C923" s="147"/>
      <c r="D923" s="143"/>
      <c r="E923" s="143"/>
      <c r="F923" s="146"/>
      <c r="G923" s="146"/>
      <c r="H923" s="146"/>
    </row>
    <row r="924" spans="1:8" x14ac:dyDescent="0.2">
      <c r="A924" s="146"/>
      <c r="B924" s="143"/>
      <c r="C924" s="147"/>
      <c r="D924" s="143"/>
      <c r="E924" s="143"/>
      <c r="F924" s="146"/>
      <c r="G924" s="146"/>
      <c r="H924" s="146"/>
    </row>
    <row r="925" spans="1:8" x14ac:dyDescent="0.2">
      <c r="A925" s="146"/>
      <c r="B925" s="143"/>
      <c r="C925" s="147"/>
      <c r="D925" s="143"/>
      <c r="E925" s="143"/>
      <c r="F925" s="146"/>
      <c r="G925" s="146"/>
      <c r="H925" s="146"/>
    </row>
    <row r="926" spans="1:8" x14ac:dyDescent="0.2">
      <c r="A926" s="146"/>
      <c r="B926" s="143"/>
      <c r="C926" s="147"/>
      <c r="D926" s="143"/>
      <c r="E926" s="143"/>
      <c r="F926" s="146"/>
      <c r="G926" s="146"/>
      <c r="H926" s="146"/>
    </row>
    <row r="927" spans="1:8" x14ac:dyDescent="0.2">
      <c r="A927" s="146"/>
      <c r="B927" s="143"/>
      <c r="C927" s="147"/>
      <c r="D927" s="143"/>
      <c r="E927" s="143"/>
      <c r="F927" s="146"/>
      <c r="G927" s="146"/>
      <c r="H927" s="146"/>
    </row>
    <row r="928" spans="1:8" x14ac:dyDescent="0.2">
      <c r="A928" s="146"/>
      <c r="B928" s="143"/>
      <c r="C928" s="147"/>
      <c r="D928" s="143"/>
      <c r="E928" s="143"/>
      <c r="F928" s="146"/>
      <c r="G928" s="146"/>
      <c r="H928" s="146"/>
    </row>
    <row r="929" spans="1:8" x14ac:dyDescent="0.2">
      <c r="A929" s="146"/>
      <c r="B929" s="143"/>
      <c r="C929" s="147"/>
      <c r="D929" s="143"/>
      <c r="E929" s="143"/>
      <c r="F929" s="146"/>
      <c r="G929" s="146"/>
      <c r="H929" s="146"/>
    </row>
    <row r="930" spans="1:8" x14ac:dyDescent="0.2">
      <c r="A930" s="146"/>
      <c r="B930" s="143"/>
      <c r="C930" s="147"/>
      <c r="D930" s="143"/>
      <c r="E930" s="143"/>
      <c r="F930" s="146"/>
      <c r="G930" s="146"/>
      <c r="H930" s="146"/>
    </row>
    <row r="931" spans="1:8" x14ac:dyDescent="0.2">
      <c r="A931" s="146"/>
      <c r="B931" s="143"/>
      <c r="C931" s="147"/>
      <c r="D931" s="143"/>
      <c r="E931" s="143"/>
      <c r="F931" s="146"/>
      <c r="G931" s="146"/>
      <c r="H931" s="146"/>
    </row>
    <row r="932" spans="1:8" x14ac:dyDescent="0.2">
      <c r="A932" s="146"/>
      <c r="B932" s="143"/>
      <c r="C932" s="147"/>
      <c r="D932" s="143"/>
      <c r="E932" s="143"/>
      <c r="F932" s="146"/>
      <c r="G932" s="146"/>
      <c r="H932" s="146"/>
    </row>
    <row r="933" spans="1:8" x14ac:dyDescent="0.2">
      <c r="A933" s="146"/>
      <c r="B933" s="143"/>
      <c r="C933" s="147"/>
      <c r="D933" s="143"/>
      <c r="E933" s="143"/>
      <c r="F933" s="146"/>
      <c r="G933" s="146"/>
      <c r="H933" s="146"/>
    </row>
    <row r="934" spans="1:8" x14ac:dyDescent="0.2">
      <c r="A934" s="146"/>
      <c r="B934" s="143"/>
      <c r="C934" s="147"/>
      <c r="D934" s="143"/>
      <c r="E934" s="143"/>
      <c r="F934" s="146"/>
      <c r="G934" s="146"/>
      <c r="H934" s="146"/>
    </row>
    <row r="935" spans="1:8" x14ac:dyDescent="0.2">
      <c r="A935" s="146"/>
      <c r="B935" s="143"/>
      <c r="C935" s="147"/>
      <c r="D935" s="143"/>
      <c r="E935" s="143"/>
      <c r="F935" s="146"/>
      <c r="G935" s="146"/>
      <c r="H935" s="146"/>
    </row>
    <row r="936" spans="1:8" x14ac:dyDescent="0.2">
      <c r="A936" s="146"/>
      <c r="B936" s="143"/>
      <c r="C936" s="147"/>
      <c r="D936" s="143"/>
      <c r="E936" s="143"/>
      <c r="F936" s="146"/>
      <c r="G936" s="146"/>
      <c r="H936" s="146"/>
    </row>
    <row r="937" spans="1:8" x14ac:dyDescent="0.2">
      <c r="A937" s="146"/>
      <c r="B937" s="143"/>
      <c r="C937" s="147"/>
      <c r="D937" s="143"/>
      <c r="E937" s="143"/>
      <c r="F937" s="146"/>
      <c r="G937" s="146"/>
      <c r="H937" s="146"/>
    </row>
    <row r="938" spans="1:8" x14ac:dyDescent="0.2">
      <c r="A938" s="146"/>
      <c r="B938" s="143"/>
      <c r="C938" s="147"/>
      <c r="D938" s="143"/>
      <c r="E938" s="143"/>
      <c r="F938" s="146"/>
      <c r="G938" s="146"/>
      <c r="H938" s="146"/>
    </row>
    <row r="939" spans="1:8" x14ac:dyDescent="0.2">
      <c r="A939" s="146"/>
      <c r="B939" s="143"/>
      <c r="C939" s="147"/>
      <c r="D939" s="143"/>
      <c r="E939" s="143"/>
      <c r="F939" s="146"/>
      <c r="G939" s="146"/>
      <c r="H939" s="146"/>
    </row>
    <row r="940" spans="1:8" x14ac:dyDescent="0.2">
      <c r="A940" s="146"/>
      <c r="B940" s="143"/>
      <c r="C940" s="147"/>
      <c r="D940" s="143"/>
      <c r="E940" s="143"/>
      <c r="F940" s="146"/>
      <c r="G940" s="146"/>
      <c r="H940" s="146"/>
    </row>
    <row r="941" spans="1:8" x14ac:dyDescent="0.2">
      <c r="A941" s="146"/>
      <c r="B941" s="143"/>
      <c r="C941" s="147"/>
      <c r="D941" s="143"/>
      <c r="E941" s="143"/>
      <c r="F941" s="146"/>
      <c r="G941" s="146"/>
      <c r="H941" s="146"/>
    </row>
    <row r="942" spans="1:8" x14ac:dyDescent="0.2">
      <c r="A942" s="146"/>
      <c r="B942" s="143"/>
      <c r="C942" s="147"/>
      <c r="D942" s="143"/>
      <c r="E942" s="143"/>
      <c r="F942" s="146"/>
      <c r="G942" s="146"/>
      <c r="H942" s="146"/>
    </row>
    <row r="943" spans="1:8" x14ac:dyDescent="0.2">
      <c r="A943" s="146"/>
      <c r="B943" s="143"/>
      <c r="C943" s="147"/>
      <c r="D943" s="143"/>
      <c r="E943" s="143"/>
      <c r="F943" s="146"/>
      <c r="G943" s="146"/>
      <c r="H943" s="146"/>
    </row>
    <row r="944" spans="1:8" x14ac:dyDescent="0.2">
      <c r="A944" s="146"/>
      <c r="B944" s="143"/>
      <c r="C944" s="147"/>
      <c r="D944" s="143"/>
      <c r="E944" s="143"/>
      <c r="F944" s="146"/>
      <c r="G944" s="146"/>
      <c r="H944" s="146"/>
    </row>
    <row r="945" spans="1:8" x14ac:dyDescent="0.2">
      <c r="A945" s="146"/>
      <c r="B945" s="143"/>
      <c r="C945" s="147"/>
      <c r="D945" s="143"/>
      <c r="E945" s="143"/>
      <c r="F945" s="146"/>
      <c r="G945" s="146"/>
      <c r="H945" s="146"/>
    </row>
    <row r="946" spans="1:8" x14ac:dyDescent="0.2">
      <c r="A946" s="146"/>
      <c r="B946" s="143"/>
      <c r="C946" s="147"/>
      <c r="D946" s="143"/>
      <c r="E946" s="143"/>
      <c r="F946" s="146"/>
      <c r="G946" s="146"/>
      <c r="H946" s="146"/>
    </row>
    <row r="947" spans="1:8" x14ac:dyDescent="0.2">
      <c r="A947" s="146"/>
      <c r="B947" s="143"/>
      <c r="C947" s="147"/>
      <c r="D947" s="143"/>
      <c r="E947" s="143"/>
      <c r="F947" s="146"/>
      <c r="G947" s="146"/>
      <c r="H947" s="146"/>
    </row>
    <row r="948" spans="1:8" x14ac:dyDescent="0.2">
      <c r="A948" s="146"/>
      <c r="B948" s="143"/>
      <c r="C948" s="147"/>
      <c r="D948" s="143"/>
      <c r="E948" s="143"/>
      <c r="F948" s="146"/>
      <c r="G948" s="146"/>
      <c r="H948" s="146"/>
    </row>
    <row r="949" spans="1:8" x14ac:dyDescent="0.2">
      <c r="A949" s="146"/>
      <c r="B949" s="143"/>
      <c r="C949" s="147"/>
      <c r="D949" s="143"/>
      <c r="E949" s="143"/>
      <c r="F949" s="146"/>
      <c r="G949" s="146"/>
      <c r="H949" s="146"/>
    </row>
    <row r="950" spans="1:8" x14ac:dyDescent="0.2">
      <c r="A950" s="146"/>
      <c r="B950" s="143"/>
      <c r="C950" s="147"/>
      <c r="D950" s="143"/>
      <c r="E950" s="143"/>
      <c r="F950" s="146"/>
      <c r="G950" s="146"/>
      <c r="H950" s="146"/>
    </row>
    <row r="951" spans="1:8" x14ac:dyDescent="0.2">
      <c r="A951" s="146"/>
      <c r="B951" s="143"/>
      <c r="C951" s="147"/>
      <c r="D951" s="143"/>
      <c r="E951" s="143"/>
      <c r="F951" s="146"/>
      <c r="G951" s="146"/>
      <c r="H951" s="146"/>
    </row>
    <row r="952" spans="1:8" x14ac:dyDescent="0.2">
      <c r="A952" s="146"/>
      <c r="B952" s="143"/>
      <c r="C952" s="147"/>
      <c r="D952" s="143"/>
      <c r="E952" s="143"/>
      <c r="F952" s="146"/>
      <c r="G952" s="146"/>
      <c r="H952" s="146"/>
    </row>
    <row r="953" spans="1:8" x14ac:dyDescent="0.2">
      <c r="A953" s="146"/>
      <c r="B953" s="143"/>
      <c r="C953" s="147"/>
      <c r="D953" s="143"/>
      <c r="E953" s="143"/>
      <c r="F953" s="146"/>
      <c r="G953" s="146"/>
      <c r="H953" s="146"/>
    </row>
    <row r="954" spans="1:8" x14ac:dyDescent="0.2">
      <c r="A954" s="146"/>
      <c r="B954" s="143"/>
      <c r="C954" s="147"/>
      <c r="D954" s="143"/>
      <c r="E954" s="143"/>
      <c r="F954" s="146"/>
      <c r="G954" s="146"/>
      <c r="H954" s="146"/>
    </row>
    <row r="955" spans="1:8" x14ac:dyDescent="0.2">
      <c r="A955" s="146"/>
      <c r="B955" s="143"/>
      <c r="C955" s="147"/>
      <c r="D955" s="143"/>
      <c r="E955" s="143"/>
      <c r="F955" s="146"/>
      <c r="G955" s="146"/>
      <c r="H955" s="146"/>
    </row>
    <row r="956" spans="1:8" x14ac:dyDescent="0.2">
      <c r="A956" s="146"/>
      <c r="B956" s="143"/>
      <c r="C956" s="147"/>
      <c r="D956" s="143"/>
      <c r="E956" s="143"/>
      <c r="F956" s="146"/>
      <c r="G956" s="146"/>
      <c r="H956" s="146"/>
    </row>
    <row r="957" spans="1:8" x14ac:dyDescent="0.2">
      <c r="A957" s="146"/>
      <c r="B957" s="143"/>
      <c r="C957" s="147"/>
      <c r="D957" s="143"/>
      <c r="E957" s="143"/>
      <c r="F957" s="146"/>
      <c r="G957" s="146"/>
      <c r="H957" s="146"/>
    </row>
    <row r="958" spans="1:8" x14ac:dyDescent="0.2">
      <c r="A958" s="146"/>
      <c r="B958" s="143"/>
      <c r="C958" s="147"/>
      <c r="D958" s="143"/>
      <c r="E958" s="143"/>
      <c r="F958" s="146"/>
      <c r="G958" s="146"/>
      <c r="H958" s="146"/>
    </row>
    <row r="959" spans="1:8" x14ac:dyDescent="0.2">
      <c r="A959" s="146"/>
      <c r="B959" s="143"/>
      <c r="C959" s="147"/>
      <c r="D959" s="143"/>
      <c r="E959" s="143"/>
      <c r="F959" s="146"/>
      <c r="G959" s="146"/>
      <c r="H959" s="146"/>
    </row>
    <row r="960" spans="1:8" x14ac:dyDescent="0.2">
      <c r="A960" s="146"/>
      <c r="B960" s="143"/>
      <c r="C960" s="147"/>
      <c r="D960" s="143"/>
      <c r="E960" s="143"/>
      <c r="F960" s="146"/>
      <c r="G960" s="146"/>
      <c r="H960" s="146"/>
    </row>
    <row r="961" spans="1:8" x14ac:dyDescent="0.2">
      <c r="A961" s="146"/>
      <c r="B961" s="143"/>
      <c r="C961" s="147"/>
      <c r="D961" s="143"/>
      <c r="E961" s="143"/>
      <c r="F961" s="146"/>
      <c r="G961" s="146"/>
      <c r="H961" s="146"/>
    </row>
    <row r="962" spans="1:8" x14ac:dyDescent="0.2">
      <c r="A962" s="146"/>
      <c r="B962" s="143"/>
      <c r="C962" s="147"/>
      <c r="D962" s="143"/>
      <c r="E962" s="143"/>
      <c r="F962" s="146"/>
      <c r="G962" s="146"/>
      <c r="H962" s="146"/>
    </row>
    <row r="963" spans="1:8" x14ac:dyDescent="0.2">
      <c r="A963" s="146"/>
      <c r="B963" s="143"/>
      <c r="C963" s="147"/>
      <c r="D963" s="143"/>
      <c r="E963" s="143"/>
      <c r="F963" s="146"/>
      <c r="G963" s="146"/>
      <c r="H963" s="146"/>
    </row>
    <row r="964" spans="1:8" x14ac:dyDescent="0.2">
      <c r="A964" s="146"/>
      <c r="B964" s="143"/>
      <c r="C964" s="147"/>
      <c r="D964" s="143"/>
      <c r="E964" s="143"/>
      <c r="F964" s="146"/>
      <c r="G964" s="146"/>
      <c r="H964" s="146"/>
    </row>
    <row r="965" spans="1:8" x14ac:dyDescent="0.2">
      <c r="A965" s="146"/>
      <c r="B965" s="143"/>
      <c r="C965" s="147"/>
      <c r="D965" s="143"/>
      <c r="E965" s="143"/>
      <c r="F965" s="146"/>
      <c r="G965" s="146"/>
      <c r="H965" s="146"/>
    </row>
    <row r="966" spans="1:8" x14ac:dyDescent="0.2">
      <c r="A966" s="146"/>
      <c r="B966" s="143"/>
      <c r="C966" s="147"/>
      <c r="D966" s="143"/>
      <c r="E966" s="143"/>
      <c r="F966" s="146"/>
      <c r="G966" s="146"/>
      <c r="H966" s="146"/>
    </row>
    <row r="967" spans="1:8" x14ac:dyDescent="0.2">
      <c r="A967" s="146"/>
      <c r="B967" s="143"/>
      <c r="C967" s="147"/>
      <c r="D967" s="143"/>
      <c r="E967" s="143"/>
      <c r="F967" s="146"/>
      <c r="G967" s="146"/>
      <c r="H967" s="146"/>
    </row>
    <row r="968" spans="1:8" x14ac:dyDescent="0.2">
      <c r="A968" s="146"/>
      <c r="B968" s="143"/>
      <c r="C968" s="147"/>
      <c r="D968" s="143"/>
      <c r="E968" s="143"/>
      <c r="F968" s="146"/>
      <c r="G968" s="146"/>
      <c r="H968" s="146"/>
    </row>
    <row r="969" spans="1:8" x14ac:dyDescent="0.2">
      <c r="A969" s="146"/>
      <c r="B969" s="143"/>
      <c r="C969" s="147"/>
      <c r="D969" s="143"/>
      <c r="E969" s="143"/>
      <c r="F969" s="146"/>
      <c r="G969" s="146"/>
      <c r="H969" s="146"/>
    </row>
    <row r="970" spans="1:8" x14ac:dyDescent="0.2">
      <c r="A970" s="146"/>
      <c r="B970" s="143"/>
      <c r="C970" s="147"/>
      <c r="D970" s="143"/>
      <c r="E970" s="143"/>
      <c r="F970" s="146"/>
      <c r="G970" s="146"/>
      <c r="H970" s="146"/>
    </row>
    <row r="971" spans="1:8" x14ac:dyDescent="0.2">
      <c r="A971" s="146"/>
      <c r="B971" s="143"/>
      <c r="C971" s="147"/>
      <c r="D971" s="143"/>
      <c r="E971" s="143"/>
      <c r="F971" s="146"/>
      <c r="G971" s="146"/>
      <c r="H971" s="146"/>
    </row>
    <row r="972" spans="1:8" x14ac:dyDescent="0.2">
      <c r="A972" s="146"/>
      <c r="B972" s="143"/>
      <c r="C972" s="147"/>
      <c r="D972" s="143"/>
      <c r="E972" s="143"/>
      <c r="F972" s="146"/>
      <c r="G972" s="146"/>
      <c r="H972" s="146"/>
    </row>
    <row r="973" spans="1:8" x14ac:dyDescent="0.2">
      <c r="A973" s="146"/>
      <c r="B973" s="143"/>
      <c r="C973" s="147"/>
      <c r="D973" s="143"/>
      <c r="E973" s="143"/>
      <c r="F973" s="146"/>
      <c r="G973" s="146"/>
      <c r="H973" s="146"/>
    </row>
    <row r="974" spans="1:8" x14ac:dyDescent="0.2">
      <c r="A974" s="146"/>
      <c r="B974" s="143"/>
      <c r="C974" s="147"/>
      <c r="D974" s="143"/>
      <c r="E974" s="143"/>
      <c r="F974" s="146"/>
      <c r="G974" s="146"/>
      <c r="H974" s="146"/>
    </row>
    <row r="975" spans="1:8" x14ac:dyDescent="0.2">
      <c r="A975" s="146"/>
      <c r="B975" s="143"/>
      <c r="C975" s="147"/>
      <c r="D975" s="143"/>
      <c r="E975" s="143"/>
      <c r="F975" s="146"/>
      <c r="G975" s="146"/>
      <c r="H975" s="146"/>
    </row>
    <row r="976" spans="1:8" x14ac:dyDescent="0.2">
      <c r="A976" s="146"/>
      <c r="B976" s="143"/>
      <c r="C976" s="147"/>
      <c r="D976" s="143"/>
      <c r="E976" s="143"/>
      <c r="F976" s="146"/>
      <c r="G976" s="146"/>
      <c r="H976" s="146"/>
    </row>
    <row r="977" spans="1:8" x14ac:dyDescent="0.2">
      <c r="A977" s="146"/>
      <c r="B977" s="143"/>
      <c r="C977" s="147"/>
      <c r="D977" s="143"/>
      <c r="E977" s="143"/>
      <c r="F977" s="146"/>
      <c r="G977" s="146"/>
      <c r="H977" s="146"/>
    </row>
    <row r="978" spans="1:8" x14ac:dyDescent="0.2">
      <c r="A978" s="146"/>
      <c r="B978" s="143"/>
      <c r="C978" s="147"/>
      <c r="D978" s="143"/>
      <c r="E978" s="143"/>
      <c r="F978" s="146"/>
      <c r="G978" s="146"/>
      <c r="H978" s="146"/>
    </row>
    <row r="979" spans="1:8" x14ac:dyDescent="0.2">
      <c r="A979" s="146"/>
      <c r="B979" s="143"/>
      <c r="C979" s="147"/>
      <c r="D979" s="143"/>
      <c r="E979" s="143"/>
      <c r="F979" s="146"/>
      <c r="G979" s="146"/>
      <c r="H979" s="146"/>
    </row>
    <row r="980" spans="1:8" x14ac:dyDescent="0.2">
      <c r="A980" s="146"/>
      <c r="B980" s="143"/>
      <c r="C980" s="147"/>
      <c r="D980" s="143"/>
      <c r="E980" s="143"/>
      <c r="F980" s="146"/>
      <c r="G980" s="146"/>
      <c r="H980" s="146"/>
    </row>
    <row r="981" spans="1:8" x14ac:dyDescent="0.2">
      <c r="A981" s="146"/>
      <c r="B981" s="143"/>
      <c r="C981" s="147"/>
      <c r="D981" s="143"/>
      <c r="E981" s="143"/>
      <c r="F981" s="146"/>
      <c r="G981" s="146"/>
      <c r="H981" s="146"/>
    </row>
    <row r="982" spans="1:8" x14ac:dyDescent="0.2">
      <c r="A982" s="146"/>
      <c r="B982" s="143"/>
      <c r="C982" s="147"/>
      <c r="D982" s="143"/>
      <c r="E982" s="143"/>
      <c r="F982" s="146"/>
      <c r="G982" s="146"/>
      <c r="H982" s="146"/>
    </row>
    <row r="983" spans="1:8" x14ac:dyDescent="0.2">
      <c r="A983" s="146"/>
      <c r="B983" s="143"/>
      <c r="C983" s="147"/>
      <c r="D983" s="143"/>
      <c r="E983" s="143"/>
      <c r="F983" s="146"/>
      <c r="G983" s="146"/>
      <c r="H983" s="146"/>
    </row>
    <row r="984" spans="1:8" x14ac:dyDescent="0.2">
      <c r="A984" s="146"/>
      <c r="B984" s="143"/>
      <c r="C984" s="147"/>
      <c r="D984" s="143"/>
      <c r="E984" s="143"/>
      <c r="F984" s="146"/>
      <c r="G984" s="146"/>
      <c r="H984" s="146"/>
    </row>
    <row r="985" spans="1:8" x14ac:dyDescent="0.2">
      <c r="A985" s="146"/>
      <c r="B985" s="143"/>
      <c r="C985" s="147"/>
      <c r="D985" s="143"/>
      <c r="E985" s="143"/>
      <c r="F985" s="146"/>
      <c r="G985" s="146"/>
      <c r="H985" s="146"/>
    </row>
    <row r="986" spans="1:8" x14ac:dyDescent="0.2">
      <c r="A986" s="146"/>
      <c r="B986" s="143"/>
      <c r="C986" s="147"/>
      <c r="D986" s="143"/>
      <c r="E986" s="143"/>
      <c r="F986" s="146"/>
      <c r="G986" s="146"/>
      <c r="H986" s="146"/>
    </row>
    <row r="987" spans="1:8" x14ac:dyDescent="0.2">
      <c r="A987" s="146"/>
      <c r="B987" s="143"/>
      <c r="C987" s="147"/>
      <c r="D987" s="143"/>
      <c r="E987" s="143"/>
      <c r="F987" s="146"/>
      <c r="G987" s="146"/>
      <c r="H987" s="146"/>
    </row>
    <row r="988" spans="1:8" x14ac:dyDescent="0.2">
      <c r="A988" s="146"/>
      <c r="B988" s="143"/>
      <c r="C988" s="147"/>
      <c r="D988" s="143"/>
      <c r="E988" s="143"/>
      <c r="F988" s="146"/>
      <c r="G988" s="146"/>
      <c r="H988" s="146"/>
    </row>
    <row r="989" spans="1:8" x14ac:dyDescent="0.2">
      <c r="A989" s="146"/>
      <c r="B989" s="143"/>
      <c r="C989" s="147"/>
      <c r="D989" s="143"/>
      <c r="E989" s="143"/>
      <c r="F989" s="146"/>
      <c r="G989" s="146"/>
      <c r="H989" s="146"/>
    </row>
    <row r="990" spans="1:8" x14ac:dyDescent="0.2">
      <c r="A990" s="146"/>
      <c r="B990" s="143"/>
      <c r="C990" s="147"/>
      <c r="D990" s="143"/>
      <c r="E990" s="143"/>
      <c r="F990" s="146"/>
      <c r="G990" s="146"/>
      <c r="H990" s="146"/>
    </row>
    <row r="991" spans="1:8" x14ac:dyDescent="0.2">
      <c r="A991" s="146"/>
      <c r="B991" s="143"/>
      <c r="C991" s="147"/>
      <c r="D991" s="143"/>
      <c r="E991" s="143"/>
      <c r="F991" s="146"/>
      <c r="G991" s="146"/>
      <c r="H991" s="146"/>
    </row>
    <row r="992" spans="1:8" x14ac:dyDescent="0.2">
      <c r="A992" s="146"/>
      <c r="B992" s="143"/>
      <c r="C992" s="147"/>
      <c r="D992" s="143"/>
      <c r="E992" s="143"/>
      <c r="F992" s="146"/>
      <c r="G992" s="146"/>
      <c r="H992" s="146"/>
    </row>
    <row r="993" spans="1:8" x14ac:dyDescent="0.2">
      <c r="A993" s="146"/>
      <c r="B993" s="143"/>
      <c r="C993" s="147"/>
      <c r="D993" s="143"/>
      <c r="E993" s="143"/>
      <c r="F993" s="146"/>
      <c r="G993" s="146"/>
      <c r="H993" s="146"/>
    </row>
    <row r="994" spans="1:8" x14ac:dyDescent="0.2">
      <c r="A994" s="146"/>
      <c r="B994" s="143"/>
      <c r="C994" s="147"/>
      <c r="D994" s="143"/>
      <c r="E994" s="143"/>
      <c r="F994" s="146"/>
      <c r="G994" s="146"/>
      <c r="H994" s="146"/>
    </row>
    <row r="995" spans="1:8" x14ac:dyDescent="0.2">
      <c r="A995" s="146"/>
      <c r="B995" s="143"/>
      <c r="C995" s="147"/>
      <c r="D995" s="143"/>
      <c r="E995" s="143"/>
      <c r="F995" s="146"/>
      <c r="G995" s="146"/>
      <c r="H995" s="146"/>
    </row>
    <row r="996" spans="1:8" x14ac:dyDescent="0.2">
      <c r="A996" s="146"/>
      <c r="B996" s="143"/>
      <c r="C996" s="147"/>
      <c r="D996" s="143"/>
      <c r="E996" s="143"/>
      <c r="F996" s="146"/>
      <c r="G996" s="146"/>
      <c r="H996" s="146"/>
    </row>
    <row r="997" spans="1:8" x14ac:dyDescent="0.2">
      <c r="A997" s="146"/>
      <c r="B997" s="143"/>
      <c r="C997" s="147"/>
      <c r="D997" s="143"/>
      <c r="E997" s="143"/>
      <c r="F997" s="146"/>
      <c r="G997" s="146"/>
      <c r="H997" s="146"/>
    </row>
    <row r="998" spans="1:8" x14ac:dyDescent="0.2">
      <c r="A998" s="146"/>
      <c r="B998" s="143"/>
      <c r="C998" s="147"/>
      <c r="D998" s="143"/>
      <c r="E998" s="143"/>
      <c r="F998" s="146"/>
      <c r="G998" s="146"/>
      <c r="H998" s="146"/>
    </row>
    <row r="999" spans="1:8" x14ac:dyDescent="0.2">
      <c r="A999" s="146"/>
      <c r="B999" s="143"/>
      <c r="C999" s="147"/>
      <c r="D999" s="143"/>
      <c r="E999" s="143"/>
      <c r="F999" s="146"/>
      <c r="G999" s="146"/>
      <c r="H999" s="146"/>
    </row>
    <row r="1000" spans="1:8" x14ac:dyDescent="0.2">
      <c r="A1000" s="146"/>
      <c r="B1000" s="143"/>
      <c r="C1000" s="147"/>
      <c r="D1000" s="143"/>
      <c r="E1000" s="143"/>
      <c r="F1000" s="146"/>
      <c r="G1000" s="146"/>
      <c r="H1000" s="146"/>
    </row>
    <row r="1001" spans="1:8" x14ac:dyDescent="0.2">
      <c r="A1001" s="146"/>
      <c r="B1001" s="143"/>
      <c r="C1001" s="147"/>
      <c r="D1001" s="143"/>
      <c r="E1001" s="143"/>
      <c r="F1001" s="146"/>
      <c r="G1001" s="146"/>
      <c r="H1001" s="146"/>
    </row>
    <row r="1002" spans="1:8" x14ac:dyDescent="0.2">
      <c r="A1002" s="146"/>
      <c r="B1002" s="143"/>
      <c r="C1002" s="147"/>
      <c r="D1002" s="143"/>
      <c r="E1002" s="143"/>
      <c r="F1002" s="146"/>
      <c r="G1002" s="146"/>
      <c r="H1002" s="146"/>
    </row>
    <row r="1003" spans="1:8" x14ac:dyDescent="0.2">
      <c r="A1003" s="146"/>
      <c r="B1003" s="143"/>
      <c r="C1003" s="147"/>
      <c r="D1003" s="143"/>
      <c r="E1003" s="143"/>
      <c r="F1003" s="146"/>
      <c r="G1003" s="146"/>
      <c r="H1003" s="146"/>
    </row>
    <row r="1004" spans="1:8" x14ac:dyDescent="0.2">
      <c r="A1004" s="146"/>
      <c r="B1004" s="143"/>
      <c r="C1004" s="147"/>
      <c r="D1004" s="143"/>
      <c r="E1004" s="143"/>
      <c r="F1004" s="146"/>
      <c r="G1004" s="146"/>
      <c r="H1004" s="146"/>
    </row>
    <row r="1005" spans="1:8" x14ac:dyDescent="0.2">
      <c r="A1005" s="146"/>
      <c r="B1005" s="143"/>
      <c r="C1005" s="147"/>
      <c r="D1005" s="143"/>
      <c r="E1005" s="143"/>
      <c r="F1005" s="146"/>
      <c r="G1005" s="146"/>
      <c r="H1005" s="146"/>
    </row>
    <row r="1006" spans="1:8" x14ac:dyDescent="0.2">
      <c r="A1006" s="146"/>
      <c r="B1006" s="143"/>
      <c r="C1006" s="147"/>
      <c r="D1006" s="143"/>
      <c r="E1006" s="143"/>
      <c r="F1006" s="146"/>
      <c r="G1006" s="146"/>
      <c r="H1006" s="146"/>
    </row>
    <row r="1007" spans="1:8" x14ac:dyDescent="0.2">
      <c r="A1007" s="146"/>
      <c r="B1007" s="143"/>
      <c r="C1007" s="147"/>
      <c r="D1007" s="143"/>
      <c r="E1007" s="143"/>
      <c r="F1007" s="146"/>
      <c r="G1007" s="146"/>
      <c r="H1007" s="146"/>
    </row>
    <row r="1008" spans="1:8" x14ac:dyDescent="0.2">
      <c r="A1008" s="146"/>
      <c r="B1008" s="143"/>
      <c r="C1008" s="147"/>
      <c r="D1008" s="143"/>
      <c r="E1008" s="143"/>
      <c r="F1008" s="146"/>
      <c r="G1008" s="146"/>
      <c r="H1008" s="146"/>
    </row>
    <row r="1009" spans="1:8" x14ac:dyDescent="0.2">
      <c r="A1009" s="146"/>
      <c r="B1009" s="143"/>
      <c r="C1009" s="147"/>
      <c r="D1009" s="143"/>
      <c r="E1009" s="143"/>
      <c r="F1009" s="146"/>
      <c r="G1009" s="146"/>
      <c r="H1009" s="146"/>
    </row>
    <row r="1010" spans="1:8" x14ac:dyDescent="0.2">
      <c r="A1010" s="146"/>
      <c r="B1010" s="143"/>
      <c r="C1010" s="147"/>
      <c r="D1010" s="143"/>
      <c r="E1010" s="143"/>
      <c r="F1010" s="146"/>
      <c r="G1010" s="146"/>
      <c r="H1010" s="146"/>
    </row>
    <row r="1011" spans="1:8" x14ac:dyDescent="0.2">
      <c r="A1011" s="146"/>
      <c r="B1011" s="143"/>
      <c r="C1011" s="147"/>
      <c r="D1011" s="143"/>
      <c r="E1011" s="143"/>
      <c r="F1011" s="146"/>
      <c r="G1011" s="146"/>
      <c r="H1011" s="146"/>
    </row>
    <row r="1012" spans="1:8" x14ac:dyDescent="0.2">
      <c r="A1012" s="146"/>
      <c r="B1012" s="143"/>
      <c r="C1012" s="147"/>
      <c r="D1012" s="143"/>
      <c r="E1012" s="143"/>
      <c r="F1012" s="146"/>
      <c r="G1012" s="146"/>
      <c r="H1012" s="146"/>
    </row>
    <row r="1013" spans="1:8" x14ac:dyDescent="0.2">
      <c r="A1013" s="146"/>
      <c r="B1013" s="143"/>
      <c r="C1013" s="147"/>
      <c r="D1013" s="143"/>
      <c r="E1013" s="143"/>
      <c r="F1013" s="146"/>
      <c r="G1013" s="146"/>
      <c r="H1013" s="146"/>
    </row>
    <row r="1014" spans="1:8" x14ac:dyDescent="0.2">
      <c r="A1014" s="146"/>
      <c r="B1014" s="143"/>
      <c r="C1014" s="147"/>
      <c r="D1014" s="143"/>
      <c r="E1014" s="143"/>
      <c r="F1014" s="146"/>
      <c r="G1014" s="146"/>
      <c r="H1014" s="146"/>
    </row>
    <row r="1015" spans="1:8" x14ac:dyDescent="0.2">
      <c r="A1015" s="146"/>
      <c r="B1015" s="143"/>
      <c r="C1015" s="147"/>
      <c r="D1015" s="143"/>
      <c r="E1015" s="143"/>
      <c r="F1015" s="146"/>
      <c r="G1015" s="146"/>
      <c r="H1015" s="146"/>
    </row>
    <row r="1016" spans="1:8" x14ac:dyDescent="0.2">
      <c r="A1016" s="146"/>
      <c r="B1016" s="143"/>
      <c r="C1016" s="147"/>
      <c r="D1016" s="143"/>
      <c r="E1016" s="143"/>
      <c r="F1016" s="146"/>
      <c r="G1016" s="146"/>
      <c r="H1016" s="146"/>
    </row>
    <row r="1017" spans="1:8" x14ac:dyDescent="0.2">
      <c r="A1017" s="146"/>
      <c r="B1017" s="143"/>
      <c r="C1017" s="147"/>
      <c r="D1017" s="143"/>
      <c r="E1017" s="143"/>
      <c r="F1017" s="146"/>
      <c r="G1017" s="146"/>
      <c r="H1017" s="146"/>
    </row>
    <row r="1018" spans="1:8" x14ac:dyDescent="0.2">
      <c r="A1018" s="146"/>
      <c r="B1018" s="143"/>
      <c r="C1018" s="147"/>
      <c r="D1018" s="143"/>
      <c r="E1018" s="143"/>
      <c r="F1018" s="146"/>
      <c r="G1018" s="146"/>
      <c r="H1018" s="146"/>
    </row>
    <row r="1019" spans="1:8" x14ac:dyDescent="0.2">
      <c r="A1019" s="146"/>
      <c r="B1019" s="143"/>
      <c r="C1019" s="147"/>
      <c r="D1019" s="143"/>
      <c r="E1019" s="143"/>
      <c r="F1019" s="146"/>
      <c r="G1019" s="146"/>
      <c r="H1019" s="146"/>
    </row>
    <row r="1020" spans="1:8" x14ac:dyDescent="0.2">
      <c r="A1020" s="146"/>
      <c r="B1020" s="143"/>
      <c r="C1020" s="147"/>
      <c r="D1020" s="143"/>
      <c r="E1020" s="143"/>
      <c r="F1020" s="146"/>
      <c r="G1020" s="146"/>
      <c r="H1020" s="146"/>
    </row>
    <row r="1021" spans="1:8" x14ac:dyDescent="0.2">
      <c r="A1021" s="146"/>
      <c r="B1021" s="143"/>
      <c r="C1021" s="147"/>
      <c r="D1021" s="143"/>
      <c r="E1021" s="143"/>
      <c r="F1021" s="146"/>
      <c r="G1021" s="146"/>
      <c r="H1021" s="146"/>
    </row>
    <row r="1022" spans="1:8" x14ac:dyDescent="0.2">
      <c r="A1022" s="146"/>
      <c r="B1022" s="143"/>
      <c r="C1022" s="147"/>
      <c r="D1022" s="143"/>
      <c r="E1022" s="143"/>
      <c r="F1022" s="146"/>
      <c r="G1022" s="146"/>
      <c r="H1022" s="146"/>
    </row>
    <row r="1023" spans="1:8" x14ac:dyDescent="0.2">
      <c r="A1023" s="146"/>
      <c r="B1023" s="143"/>
      <c r="C1023" s="147"/>
      <c r="D1023" s="143"/>
      <c r="E1023" s="143"/>
      <c r="F1023" s="146"/>
      <c r="G1023" s="146"/>
      <c r="H1023" s="146"/>
    </row>
    <row r="1024" spans="1:8" x14ac:dyDescent="0.2">
      <c r="A1024" s="146"/>
      <c r="B1024" s="143"/>
      <c r="C1024" s="147"/>
      <c r="D1024" s="143"/>
      <c r="E1024" s="143"/>
      <c r="F1024" s="146"/>
      <c r="G1024" s="146"/>
      <c r="H1024" s="146"/>
    </row>
    <row r="1025" spans="1:8" x14ac:dyDescent="0.2">
      <c r="A1025" s="146"/>
      <c r="B1025" s="143"/>
      <c r="C1025" s="147"/>
      <c r="D1025" s="143"/>
      <c r="E1025" s="143"/>
      <c r="F1025" s="146"/>
      <c r="G1025" s="146"/>
      <c r="H1025" s="146"/>
    </row>
    <row r="1026" spans="1:8" x14ac:dyDescent="0.2">
      <c r="A1026" s="146"/>
      <c r="B1026" s="143"/>
      <c r="C1026" s="147"/>
      <c r="D1026" s="143"/>
      <c r="E1026" s="143"/>
      <c r="F1026" s="146"/>
      <c r="G1026" s="146"/>
      <c r="H1026" s="146"/>
    </row>
    <row r="1027" spans="1:8" x14ac:dyDescent="0.2">
      <c r="A1027" s="146"/>
      <c r="B1027" s="143"/>
      <c r="C1027" s="147"/>
      <c r="D1027" s="143"/>
      <c r="E1027" s="143"/>
      <c r="F1027" s="146"/>
      <c r="G1027" s="146"/>
      <c r="H1027" s="146"/>
    </row>
    <row r="1028" spans="1:8" x14ac:dyDescent="0.2">
      <c r="A1028" s="146"/>
      <c r="B1028" s="143"/>
      <c r="C1028" s="147"/>
      <c r="D1028" s="143"/>
      <c r="E1028" s="143"/>
      <c r="F1028" s="146"/>
      <c r="G1028" s="146"/>
      <c r="H1028" s="146"/>
    </row>
    <row r="1029" spans="1:8" x14ac:dyDescent="0.2">
      <c r="A1029" s="146"/>
      <c r="B1029" s="143"/>
      <c r="C1029" s="147"/>
      <c r="D1029" s="143"/>
      <c r="E1029" s="143"/>
      <c r="F1029" s="146"/>
      <c r="G1029" s="146"/>
      <c r="H1029" s="146"/>
    </row>
    <row r="1030" spans="1:8" x14ac:dyDescent="0.2">
      <c r="A1030" s="146"/>
      <c r="B1030" s="143"/>
      <c r="C1030" s="147"/>
      <c r="D1030" s="143"/>
      <c r="E1030" s="143"/>
      <c r="F1030" s="146"/>
      <c r="G1030" s="146"/>
      <c r="H1030" s="146"/>
    </row>
    <row r="1031" spans="1:8" x14ac:dyDescent="0.2">
      <c r="A1031" s="146"/>
      <c r="B1031" s="143"/>
      <c r="C1031" s="147"/>
      <c r="D1031" s="143"/>
      <c r="E1031" s="143"/>
      <c r="F1031" s="146"/>
      <c r="G1031" s="146"/>
      <c r="H1031" s="146"/>
    </row>
    <row r="1032" spans="1:8" x14ac:dyDescent="0.2">
      <c r="A1032" s="146"/>
      <c r="B1032" s="143"/>
      <c r="C1032" s="147"/>
      <c r="D1032" s="143"/>
      <c r="E1032" s="143"/>
      <c r="F1032" s="146"/>
      <c r="G1032" s="146"/>
      <c r="H1032" s="146"/>
    </row>
    <row r="1033" spans="1:8" x14ac:dyDescent="0.2">
      <c r="A1033" s="146"/>
      <c r="B1033" s="143"/>
      <c r="C1033" s="147"/>
      <c r="D1033" s="143"/>
      <c r="E1033" s="143"/>
      <c r="F1033" s="146"/>
      <c r="G1033" s="146"/>
      <c r="H1033" s="146"/>
    </row>
    <row r="1034" spans="1:8" x14ac:dyDescent="0.2">
      <c r="A1034" s="146"/>
      <c r="B1034" s="143"/>
      <c r="C1034" s="147"/>
      <c r="D1034" s="143"/>
      <c r="E1034" s="143"/>
      <c r="F1034" s="146"/>
      <c r="G1034" s="146"/>
      <c r="H1034" s="146"/>
    </row>
    <row r="1035" spans="1:8" x14ac:dyDescent="0.2">
      <c r="A1035" s="146"/>
      <c r="B1035" s="143"/>
      <c r="C1035" s="147"/>
      <c r="D1035" s="143"/>
      <c r="E1035" s="143"/>
      <c r="F1035" s="146"/>
      <c r="G1035" s="146"/>
      <c r="H1035" s="146"/>
    </row>
    <row r="1036" spans="1:8" x14ac:dyDescent="0.2">
      <c r="A1036" s="146"/>
      <c r="B1036" s="143"/>
      <c r="C1036" s="147"/>
      <c r="D1036" s="143"/>
      <c r="E1036" s="143"/>
      <c r="F1036" s="146"/>
      <c r="G1036" s="146"/>
      <c r="H1036" s="146"/>
    </row>
    <row r="1037" spans="1:8" x14ac:dyDescent="0.2">
      <c r="A1037" s="146"/>
      <c r="B1037" s="143"/>
      <c r="C1037" s="147"/>
      <c r="D1037" s="143"/>
      <c r="E1037" s="143"/>
      <c r="F1037" s="146"/>
      <c r="G1037" s="146"/>
      <c r="H1037" s="146"/>
    </row>
    <row r="1038" spans="1:8" x14ac:dyDescent="0.2">
      <c r="A1038" s="146"/>
      <c r="B1038" s="143"/>
      <c r="C1038" s="147"/>
      <c r="D1038" s="143"/>
      <c r="E1038" s="143"/>
      <c r="F1038" s="146"/>
      <c r="G1038" s="146"/>
      <c r="H1038" s="146"/>
    </row>
    <row r="1039" spans="1:8" x14ac:dyDescent="0.2">
      <c r="A1039" s="146"/>
      <c r="B1039" s="143"/>
      <c r="C1039" s="147"/>
      <c r="D1039" s="143"/>
      <c r="E1039" s="143"/>
      <c r="F1039" s="146"/>
      <c r="G1039" s="146"/>
      <c r="H1039" s="146"/>
    </row>
    <row r="1040" spans="1:8" x14ac:dyDescent="0.2">
      <c r="A1040" s="146"/>
      <c r="B1040" s="143"/>
      <c r="C1040" s="147"/>
      <c r="D1040" s="143"/>
      <c r="E1040" s="143"/>
      <c r="F1040" s="146"/>
      <c r="G1040" s="146"/>
      <c r="H1040" s="146"/>
    </row>
    <row r="1041" spans="1:8" x14ac:dyDescent="0.2">
      <c r="A1041" s="146"/>
      <c r="B1041" s="143"/>
      <c r="C1041" s="147"/>
      <c r="D1041" s="143"/>
      <c r="E1041" s="143"/>
      <c r="F1041" s="146"/>
      <c r="G1041" s="146"/>
      <c r="H1041" s="146"/>
    </row>
    <row r="1042" spans="1:8" x14ac:dyDescent="0.2">
      <c r="A1042" s="146"/>
      <c r="B1042" s="143"/>
      <c r="C1042" s="147"/>
      <c r="D1042" s="143"/>
      <c r="E1042" s="143"/>
      <c r="F1042" s="146"/>
      <c r="G1042" s="146"/>
      <c r="H1042" s="146"/>
    </row>
    <row r="1043" spans="1:8" x14ac:dyDescent="0.2">
      <c r="A1043" s="146"/>
      <c r="B1043" s="143"/>
      <c r="C1043" s="147"/>
      <c r="D1043" s="143"/>
      <c r="E1043" s="143"/>
      <c r="F1043" s="146"/>
      <c r="G1043" s="146"/>
      <c r="H1043" s="146"/>
    </row>
    <row r="1044" spans="1:8" x14ac:dyDescent="0.2">
      <c r="A1044" s="146"/>
      <c r="B1044" s="143"/>
      <c r="C1044" s="147"/>
      <c r="D1044" s="143"/>
      <c r="E1044" s="143"/>
      <c r="F1044" s="146"/>
      <c r="G1044" s="146"/>
      <c r="H1044" s="146"/>
    </row>
    <row r="1045" spans="1:8" x14ac:dyDescent="0.2">
      <c r="A1045" s="146"/>
      <c r="B1045" s="143"/>
      <c r="C1045" s="147"/>
      <c r="D1045" s="143"/>
      <c r="E1045" s="143"/>
      <c r="F1045" s="146"/>
      <c r="G1045" s="146"/>
      <c r="H1045" s="146"/>
    </row>
    <row r="1046" spans="1:8" x14ac:dyDescent="0.2">
      <c r="A1046" s="146"/>
      <c r="B1046" s="143"/>
      <c r="C1046" s="147"/>
      <c r="D1046" s="143"/>
      <c r="E1046" s="143"/>
      <c r="F1046" s="146"/>
      <c r="G1046" s="146"/>
      <c r="H1046" s="146"/>
    </row>
    <row r="1047" spans="1:8" x14ac:dyDescent="0.2">
      <c r="A1047" s="146"/>
      <c r="B1047" s="143"/>
      <c r="C1047" s="147"/>
      <c r="D1047" s="143"/>
      <c r="E1047" s="143"/>
      <c r="F1047" s="146"/>
      <c r="G1047" s="146"/>
      <c r="H1047" s="146"/>
    </row>
    <row r="1048" spans="1:8" x14ac:dyDescent="0.2">
      <c r="A1048" s="146"/>
      <c r="B1048" s="143"/>
      <c r="C1048" s="147"/>
      <c r="D1048" s="143"/>
      <c r="E1048" s="143"/>
      <c r="F1048" s="146"/>
      <c r="G1048" s="146"/>
      <c r="H1048" s="146"/>
    </row>
    <row r="1049" spans="1:8" x14ac:dyDescent="0.2">
      <c r="A1049" s="146"/>
      <c r="B1049" s="143"/>
      <c r="C1049" s="147"/>
      <c r="D1049" s="143"/>
      <c r="E1049" s="143"/>
      <c r="F1049" s="146"/>
      <c r="G1049" s="146"/>
      <c r="H1049" s="146"/>
    </row>
    <row r="1050" spans="1:8" x14ac:dyDescent="0.2">
      <c r="A1050" s="146"/>
      <c r="B1050" s="143"/>
      <c r="C1050" s="147"/>
      <c r="D1050" s="143"/>
      <c r="E1050" s="143"/>
      <c r="F1050" s="146"/>
      <c r="G1050" s="146"/>
      <c r="H1050" s="146"/>
    </row>
    <row r="1051" spans="1:8" x14ac:dyDescent="0.2">
      <c r="A1051" s="146"/>
      <c r="B1051" s="143"/>
      <c r="C1051" s="147"/>
      <c r="D1051" s="143"/>
      <c r="E1051" s="143"/>
      <c r="F1051" s="146"/>
      <c r="G1051" s="146"/>
      <c r="H1051" s="146"/>
    </row>
    <row r="1052" spans="1:8" x14ac:dyDescent="0.2">
      <c r="A1052" s="146"/>
      <c r="B1052" s="143"/>
      <c r="C1052" s="147"/>
      <c r="D1052" s="143"/>
      <c r="E1052" s="143"/>
      <c r="F1052" s="146"/>
      <c r="G1052" s="146"/>
      <c r="H1052" s="146"/>
    </row>
    <row r="1053" spans="1:8" x14ac:dyDescent="0.2">
      <c r="A1053" s="146"/>
      <c r="B1053" s="143"/>
      <c r="C1053" s="147"/>
      <c r="D1053" s="143"/>
      <c r="E1053" s="143"/>
      <c r="F1053" s="146"/>
      <c r="G1053" s="146"/>
      <c r="H1053" s="146"/>
    </row>
    <row r="1054" spans="1:8" x14ac:dyDescent="0.2">
      <c r="A1054" s="146"/>
      <c r="B1054" s="143"/>
      <c r="C1054" s="147"/>
      <c r="D1054" s="143"/>
      <c r="E1054" s="143"/>
      <c r="F1054" s="146"/>
      <c r="G1054" s="146"/>
      <c r="H1054" s="146"/>
    </row>
    <row r="1055" spans="1:8" x14ac:dyDescent="0.2">
      <c r="A1055" s="146"/>
      <c r="B1055" s="143"/>
      <c r="C1055" s="147"/>
      <c r="D1055" s="143"/>
      <c r="E1055" s="143"/>
      <c r="F1055" s="146"/>
      <c r="G1055" s="146"/>
      <c r="H1055" s="146"/>
    </row>
    <row r="1056" spans="1:8" x14ac:dyDescent="0.2">
      <c r="A1056" s="146"/>
      <c r="B1056" s="143"/>
      <c r="C1056" s="147"/>
      <c r="D1056" s="143"/>
      <c r="E1056" s="143"/>
      <c r="F1056" s="146"/>
      <c r="G1056" s="146"/>
      <c r="H1056" s="146"/>
    </row>
    <row r="1057" spans="1:8" x14ac:dyDescent="0.2">
      <c r="A1057" s="146"/>
      <c r="B1057" s="143"/>
      <c r="C1057" s="147"/>
      <c r="D1057" s="143"/>
      <c r="E1057" s="143"/>
      <c r="F1057" s="146"/>
      <c r="G1057" s="146"/>
      <c r="H1057" s="146"/>
    </row>
    <row r="1058" spans="1:8" x14ac:dyDescent="0.2">
      <c r="A1058" s="146"/>
      <c r="B1058" s="143"/>
      <c r="C1058" s="147"/>
      <c r="D1058" s="143"/>
      <c r="E1058" s="143"/>
      <c r="F1058" s="146"/>
      <c r="G1058" s="146"/>
      <c r="H1058" s="146"/>
    </row>
    <row r="1059" spans="1:8" x14ac:dyDescent="0.2">
      <c r="A1059" s="146"/>
      <c r="B1059" s="143"/>
      <c r="C1059" s="147"/>
      <c r="D1059" s="143"/>
      <c r="E1059" s="143"/>
      <c r="F1059" s="146"/>
      <c r="G1059" s="146"/>
      <c r="H1059" s="146"/>
    </row>
    <row r="1060" spans="1:8" x14ac:dyDescent="0.2">
      <c r="A1060" s="146"/>
      <c r="B1060" s="143"/>
      <c r="C1060" s="147"/>
      <c r="D1060" s="143"/>
      <c r="E1060" s="143"/>
      <c r="F1060" s="146"/>
      <c r="G1060" s="146"/>
      <c r="H1060" s="146"/>
    </row>
    <row r="1061" spans="1:8" x14ac:dyDescent="0.2">
      <c r="A1061" s="146"/>
      <c r="B1061" s="143"/>
      <c r="C1061" s="147"/>
      <c r="D1061" s="143"/>
      <c r="E1061" s="143"/>
      <c r="F1061" s="146"/>
      <c r="G1061" s="146"/>
      <c r="H1061" s="146"/>
    </row>
    <row r="1062" spans="1:8" x14ac:dyDescent="0.2">
      <c r="A1062" s="146"/>
      <c r="B1062" s="143"/>
      <c r="C1062" s="147"/>
      <c r="D1062" s="143"/>
      <c r="E1062" s="143"/>
      <c r="F1062" s="146"/>
      <c r="G1062" s="146"/>
      <c r="H1062" s="146"/>
    </row>
    <row r="1063" spans="1:8" x14ac:dyDescent="0.2">
      <c r="A1063" s="146"/>
      <c r="B1063" s="143"/>
      <c r="C1063" s="147"/>
      <c r="D1063" s="143"/>
      <c r="E1063" s="143"/>
      <c r="F1063" s="146"/>
      <c r="G1063" s="146"/>
      <c r="H1063" s="146"/>
    </row>
    <row r="1064" spans="1:8" x14ac:dyDescent="0.2">
      <c r="A1064" s="146"/>
      <c r="B1064" s="143"/>
      <c r="C1064" s="147"/>
      <c r="D1064" s="143"/>
      <c r="E1064" s="143"/>
      <c r="F1064" s="146"/>
      <c r="G1064" s="146"/>
      <c r="H1064" s="146"/>
    </row>
    <row r="1065" spans="1:8" x14ac:dyDescent="0.2">
      <c r="A1065" s="146"/>
      <c r="B1065" s="143"/>
      <c r="C1065" s="147"/>
      <c r="D1065" s="143"/>
      <c r="E1065" s="143"/>
      <c r="F1065" s="146"/>
      <c r="G1065" s="146"/>
      <c r="H1065" s="146"/>
    </row>
    <row r="1066" spans="1:8" x14ac:dyDescent="0.2">
      <c r="A1066" s="146"/>
      <c r="B1066" s="143"/>
      <c r="C1066" s="147"/>
      <c r="D1066" s="143"/>
      <c r="E1066" s="143"/>
      <c r="F1066" s="146"/>
      <c r="G1066" s="146"/>
      <c r="H1066" s="146"/>
    </row>
    <row r="1067" spans="1:8" x14ac:dyDescent="0.2">
      <c r="A1067" s="146"/>
      <c r="B1067" s="143"/>
      <c r="C1067" s="147"/>
      <c r="D1067" s="143"/>
      <c r="E1067" s="143"/>
      <c r="F1067" s="146"/>
      <c r="G1067" s="146"/>
      <c r="H1067" s="146"/>
    </row>
    <row r="1068" spans="1:8" x14ac:dyDescent="0.2">
      <c r="A1068" s="146"/>
      <c r="B1068" s="143"/>
      <c r="C1068" s="147"/>
      <c r="D1068" s="143"/>
      <c r="E1068" s="143"/>
      <c r="F1068" s="146"/>
      <c r="G1068" s="146"/>
      <c r="H1068" s="146"/>
    </row>
    <row r="1069" spans="1:8" x14ac:dyDescent="0.2">
      <c r="A1069" s="146"/>
      <c r="B1069" s="143"/>
      <c r="C1069" s="147"/>
      <c r="D1069" s="143"/>
      <c r="E1069" s="143"/>
      <c r="F1069" s="146"/>
      <c r="G1069" s="146"/>
      <c r="H1069" s="146"/>
    </row>
    <row r="1070" spans="1:8" x14ac:dyDescent="0.2">
      <c r="A1070" s="146"/>
      <c r="B1070" s="143"/>
      <c r="C1070" s="147"/>
      <c r="D1070" s="143"/>
      <c r="E1070" s="143"/>
      <c r="F1070" s="146"/>
      <c r="G1070" s="146"/>
      <c r="H1070" s="146"/>
    </row>
    <row r="1071" spans="1:8" x14ac:dyDescent="0.2">
      <c r="A1071" s="146"/>
      <c r="B1071" s="143"/>
      <c r="C1071" s="147"/>
      <c r="D1071" s="143"/>
      <c r="E1071" s="143"/>
      <c r="F1071" s="146"/>
      <c r="G1071" s="146"/>
      <c r="H1071" s="146"/>
    </row>
    <row r="1072" spans="1:8" x14ac:dyDescent="0.2">
      <c r="A1072" s="146"/>
      <c r="B1072" s="143"/>
      <c r="C1072" s="147"/>
      <c r="D1072" s="143"/>
      <c r="E1072" s="143"/>
      <c r="F1072" s="146"/>
      <c r="G1072" s="146"/>
      <c r="H1072" s="146"/>
    </row>
    <row r="1073" spans="1:8" x14ac:dyDescent="0.2">
      <c r="A1073" s="146"/>
      <c r="B1073" s="143"/>
      <c r="C1073" s="147"/>
      <c r="D1073" s="143"/>
      <c r="E1073" s="143"/>
      <c r="F1073" s="146"/>
      <c r="G1073" s="146"/>
      <c r="H1073" s="146"/>
    </row>
    <row r="1074" spans="1:8" x14ac:dyDescent="0.2">
      <c r="A1074" s="146"/>
      <c r="B1074" s="143"/>
      <c r="C1074" s="147"/>
      <c r="D1074" s="143"/>
      <c r="E1074" s="143"/>
      <c r="F1074" s="146"/>
      <c r="G1074" s="146"/>
      <c r="H1074" s="146"/>
    </row>
    <row r="1075" spans="1:8" x14ac:dyDescent="0.2">
      <c r="A1075" s="146"/>
      <c r="B1075" s="143"/>
      <c r="C1075" s="147"/>
      <c r="D1075" s="143"/>
      <c r="E1075" s="143"/>
      <c r="F1075" s="146"/>
      <c r="G1075" s="146"/>
      <c r="H1075" s="146"/>
    </row>
    <row r="1076" spans="1:8" x14ac:dyDescent="0.2">
      <c r="A1076" s="146"/>
      <c r="B1076" s="143"/>
      <c r="C1076" s="147"/>
      <c r="D1076" s="143"/>
      <c r="E1076" s="143"/>
      <c r="F1076" s="146"/>
      <c r="G1076" s="146"/>
      <c r="H1076" s="146"/>
    </row>
    <row r="1077" spans="1:8" x14ac:dyDescent="0.2">
      <c r="A1077" s="146"/>
      <c r="B1077" s="143"/>
      <c r="C1077" s="147"/>
      <c r="D1077" s="143"/>
      <c r="E1077" s="143"/>
      <c r="F1077" s="146"/>
      <c r="G1077" s="146"/>
      <c r="H1077" s="146"/>
    </row>
    <row r="1078" spans="1:8" x14ac:dyDescent="0.2">
      <c r="A1078" s="146"/>
      <c r="B1078" s="143"/>
      <c r="C1078" s="147"/>
      <c r="D1078" s="143"/>
      <c r="E1078" s="143"/>
      <c r="F1078" s="146"/>
      <c r="G1078" s="146"/>
      <c r="H1078" s="146"/>
    </row>
    <row r="1079" spans="1:8" x14ac:dyDescent="0.2">
      <c r="A1079" s="146"/>
      <c r="B1079" s="143"/>
      <c r="C1079" s="147"/>
      <c r="D1079" s="143"/>
      <c r="E1079" s="143"/>
      <c r="F1079" s="146"/>
      <c r="G1079" s="146"/>
      <c r="H1079" s="146"/>
    </row>
    <row r="1080" spans="1:8" x14ac:dyDescent="0.2">
      <c r="A1080" s="146"/>
      <c r="B1080" s="143"/>
      <c r="C1080" s="147"/>
      <c r="D1080" s="143"/>
      <c r="E1080" s="143"/>
      <c r="F1080" s="146"/>
      <c r="G1080" s="146"/>
      <c r="H1080" s="146"/>
    </row>
    <row r="1081" spans="1:8" x14ac:dyDescent="0.2">
      <c r="A1081" s="146"/>
      <c r="B1081" s="143"/>
      <c r="C1081" s="147"/>
      <c r="D1081" s="143"/>
      <c r="E1081" s="143"/>
      <c r="F1081" s="146"/>
      <c r="G1081" s="146"/>
      <c r="H1081" s="146"/>
    </row>
    <row r="1082" spans="1:8" x14ac:dyDescent="0.2">
      <c r="A1082" s="146"/>
      <c r="B1082" s="143"/>
      <c r="C1082" s="147"/>
      <c r="D1082" s="143"/>
      <c r="E1082" s="143"/>
      <c r="F1082" s="146"/>
      <c r="G1082" s="146"/>
      <c r="H1082" s="146"/>
    </row>
    <row r="1083" spans="1:8" x14ac:dyDescent="0.2">
      <c r="A1083" s="146"/>
      <c r="B1083" s="143"/>
      <c r="C1083" s="147"/>
      <c r="D1083" s="143"/>
      <c r="E1083" s="143"/>
      <c r="F1083" s="146"/>
      <c r="G1083" s="146"/>
      <c r="H1083" s="146"/>
    </row>
    <row r="1084" spans="1:8" x14ac:dyDescent="0.2">
      <c r="A1084" s="146"/>
      <c r="B1084" s="143"/>
      <c r="C1084" s="147"/>
      <c r="D1084" s="143"/>
      <c r="E1084" s="143"/>
      <c r="F1084" s="146"/>
      <c r="G1084" s="146"/>
      <c r="H1084" s="146"/>
    </row>
    <row r="1085" spans="1:8" x14ac:dyDescent="0.2">
      <c r="A1085" s="146"/>
      <c r="B1085" s="143"/>
      <c r="C1085" s="147"/>
      <c r="D1085" s="143"/>
      <c r="E1085" s="143"/>
      <c r="F1085" s="146"/>
      <c r="G1085" s="146"/>
      <c r="H1085" s="146"/>
    </row>
    <row r="1086" spans="1:8" x14ac:dyDescent="0.2">
      <c r="A1086" s="146"/>
      <c r="B1086" s="143"/>
      <c r="C1086" s="147"/>
      <c r="D1086" s="143"/>
      <c r="E1086" s="143"/>
      <c r="F1086" s="146"/>
      <c r="G1086" s="146"/>
      <c r="H1086" s="146"/>
    </row>
    <row r="1087" spans="1:8" x14ac:dyDescent="0.2">
      <c r="A1087" s="146"/>
      <c r="B1087" s="143"/>
      <c r="C1087" s="147"/>
      <c r="D1087" s="143"/>
      <c r="E1087" s="143"/>
      <c r="F1087" s="146"/>
      <c r="G1087" s="146"/>
      <c r="H1087" s="146"/>
    </row>
    <row r="1088" spans="1:8" x14ac:dyDescent="0.2">
      <c r="A1088" s="146"/>
      <c r="B1088" s="143"/>
      <c r="C1088" s="147"/>
      <c r="D1088" s="143"/>
      <c r="E1088" s="143"/>
      <c r="F1088" s="146"/>
      <c r="G1088" s="146"/>
      <c r="H1088" s="146"/>
    </row>
    <row r="1089" spans="1:8" x14ac:dyDescent="0.2">
      <c r="A1089" s="146"/>
      <c r="B1089" s="143"/>
      <c r="C1089" s="147"/>
      <c r="D1089" s="143"/>
      <c r="E1089" s="143"/>
      <c r="F1089" s="146"/>
      <c r="G1089" s="146"/>
      <c r="H1089" s="146"/>
    </row>
    <row r="1090" spans="1:8" x14ac:dyDescent="0.2">
      <c r="A1090" s="146"/>
      <c r="B1090" s="143"/>
      <c r="C1090" s="147"/>
      <c r="D1090" s="143"/>
      <c r="E1090" s="143"/>
      <c r="F1090" s="146"/>
      <c r="G1090" s="146"/>
      <c r="H1090" s="146"/>
    </row>
    <row r="1091" spans="1:8" x14ac:dyDescent="0.2">
      <c r="A1091" s="146"/>
      <c r="B1091" s="143"/>
      <c r="C1091" s="147"/>
      <c r="D1091" s="143"/>
      <c r="E1091" s="143"/>
      <c r="F1091" s="146"/>
      <c r="G1091" s="146"/>
      <c r="H1091" s="146"/>
    </row>
    <row r="1092" spans="1:8" x14ac:dyDescent="0.2">
      <c r="A1092" s="146"/>
      <c r="B1092" s="143"/>
      <c r="C1092" s="147"/>
      <c r="D1092" s="143"/>
      <c r="E1092" s="143"/>
      <c r="F1092" s="146"/>
      <c r="G1092" s="146"/>
      <c r="H1092" s="146"/>
    </row>
    <row r="1093" spans="1:8" x14ac:dyDescent="0.2">
      <c r="A1093" s="146"/>
      <c r="B1093" s="143"/>
      <c r="C1093" s="147"/>
      <c r="D1093" s="143"/>
      <c r="E1093" s="143"/>
      <c r="F1093" s="146"/>
      <c r="G1093" s="146"/>
      <c r="H1093" s="146"/>
    </row>
    <row r="1094" spans="1:8" x14ac:dyDescent="0.2">
      <c r="A1094" s="146"/>
      <c r="B1094" s="143"/>
      <c r="C1094" s="147"/>
      <c r="D1094" s="143"/>
      <c r="E1094" s="143"/>
      <c r="F1094" s="146"/>
      <c r="G1094" s="146"/>
      <c r="H1094" s="146"/>
    </row>
    <row r="1095" spans="1:8" x14ac:dyDescent="0.2">
      <c r="A1095" s="146"/>
      <c r="B1095" s="143"/>
      <c r="C1095" s="147"/>
      <c r="D1095" s="143"/>
      <c r="E1095" s="143"/>
      <c r="F1095" s="146"/>
      <c r="G1095" s="146"/>
      <c r="H1095" s="146"/>
    </row>
    <row r="1096" spans="1:8" x14ac:dyDescent="0.2">
      <c r="A1096" s="146"/>
      <c r="B1096" s="143"/>
      <c r="C1096" s="147"/>
      <c r="D1096" s="143"/>
      <c r="E1096" s="143"/>
      <c r="F1096" s="146"/>
      <c r="G1096" s="146"/>
      <c r="H1096" s="146"/>
    </row>
    <row r="1097" spans="1:8" x14ac:dyDescent="0.2">
      <c r="A1097" s="146"/>
      <c r="B1097" s="143"/>
      <c r="C1097" s="147"/>
      <c r="D1097" s="143"/>
      <c r="E1097" s="143"/>
      <c r="F1097" s="146"/>
      <c r="G1097" s="146"/>
      <c r="H1097" s="146"/>
    </row>
    <row r="1098" spans="1:8" x14ac:dyDescent="0.2">
      <c r="A1098" s="146"/>
      <c r="B1098" s="143"/>
      <c r="C1098" s="147"/>
      <c r="D1098" s="143"/>
      <c r="E1098" s="143"/>
      <c r="F1098" s="146"/>
      <c r="G1098" s="146"/>
      <c r="H1098" s="146"/>
    </row>
    <row r="1099" spans="1:8" x14ac:dyDescent="0.2">
      <c r="A1099" s="146"/>
      <c r="B1099" s="143"/>
      <c r="C1099" s="147"/>
      <c r="D1099" s="143"/>
      <c r="E1099" s="143"/>
      <c r="F1099" s="146"/>
      <c r="G1099" s="146"/>
      <c r="H1099" s="146"/>
    </row>
    <row r="1100" spans="1:8" x14ac:dyDescent="0.2">
      <c r="A1100" s="146"/>
      <c r="B1100" s="143"/>
      <c r="C1100" s="147"/>
      <c r="D1100" s="143"/>
      <c r="E1100" s="143"/>
      <c r="F1100" s="146"/>
      <c r="G1100" s="146"/>
      <c r="H1100" s="146"/>
    </row>
    <row r="1101" spans="1:8" x14ac:dyDescent="0.2">
      <c r="A1101" s="146"/>
      <c r="B1101" s="143"/>
      <c r="C1101" s="147"/>
      <c r="D1101" s="143"/>
      <c r="E1101" s="143"/>
      <c r="F1101" s="146"/>
      <c r="G1101" s="146"/>
      <c r="H1101" s="146"/>
    </row>
    <row r="1102" spans="1:8" x14ac:dyDescent="0.2">
      <c r="A1102" s="146"/>
      <c r="B1102" s="143"/>
      <c r="C1102" s="147"/>
      <c r="D1102" s="143"/>
      <c r="E1102" s="143"/>
      <c r="F1102" s="146"/>
      <c r="G1102" s="146"/>
      <c r="H1102" s="146"/>
    </row>
    <row r="1103" spans="1:8" x14ac:dyDescent="0.2">
      <c r="A1103" s="146"/>
      <c r="B1103" s="143"/>
      <c r="C1103" s="147"/>
      <c r="D1103" s="143"/>
      <c r="E1103" s="143"/>
      <c r="F1103" s="146"/>
      <c r="G1103" s="146"/>
      <c r="H1103" s="146"/>
    </row>
    <row r="1104" spans="1:8" x14ac:dyDescent="0.2">
      <c r="A1104" s="146"/>
      <c r="B1104" s="143"/>
      <c r="C1104" s="147"/>
      <c r="D1104" s="143"/>
      <c r="E1104" s="143"/>
      <c r="F1104" s="146"/>
      <c r="G1104" s="146"/>
      <c r="H1104" s="146"/>
    </row>
    <row r="1105" spans="1:8" x14ac:dyDescent="0.2">
      <c r="A1105" s="146"/>
      <c r="B1105" s="143"/>
      <c r="C1105" s="147"/>
      <c r="D1105" s="143"/>
      <c r="E1105" s="143"/>
      <c r="F1105" s="146"/>
      <c r="G1105" s="146"/>
      <c r="H1105" s="146"/>
    </row>
    <row r="1106" spans="1:8" x14ac:dyDescent="0.2">
      <c r="A1106" s="146"/>
      <c r="B1106" s="143"/>
      <c r="C1106" s="147"/>
      <c r="D1106" s="143"/>
      <c r="E1106" s="143"/>
      <c r="F1106" s="146"/>
      <c r="G1106" s="146"/>
      <c r="H1106" s="146"/>
    </row>
    <row r="1107" spans="1:8" x14ac:dyDescent="0.2">
      <c r="A1107" s="146"/>
      <c r="B1107" s="143"/>
      <c r="C1107" s="147"/>
      <c r="D1107" s="143"/>
      <c r="E1107" s="143"/>
      <c r="F1107" s="146"/>
      <c r="G1107" s="146"/>
      <c r="H1107" s="146"/>
    </row>
    <row r="1108" spans="1:8" x14ac:dyDescent="0.2">
      <c r="A1108" s="146"/>
      <c r="B1108" s="143"/>
      <c r="C1108" s="147"/>
      <c r="D1108" s="143"/>
      <c r="E1108" s="143"/>
      <c r="F1108" s="146"/>
      <c r="G1108" s="146"/>
      <c r="H1108" s="146"/>
    </row>
    <row r="1109" spans="1:8" x14ac:dyDescent="0.2">
      <c r="A1109" s="146"/>
      <c r="B1109" s="143"/>
      <c r="C1109" s="147"/>
      <c r="D1109" s="143"/>
      <c r="E1109" s="143"/>
      <c r="F1109" s="146"/>
      <c r="G1109" s="146"/>
      <c r="H1109" s="146"/>
    </row>
    <row r="1110" spans="1:8" x14ac:dyDescent="0.2">
      <c r="A1110" s="146"/>
      <c r="B1110" s="143"/>
      <c r="C1110" s="147"/>
      <c r="D1110" s="143"/>
      <c r="E1110" s="143"/>
      <c r="F1110" s="146"/>
      <c r="G1110" s="146"/>
      <c r="H1110" s="146"/>
    </row>
    <row r="1111" spans="1:8" x14ac:dyDescent="0.2">
      <c r="A1111" s="146"/>
      <c r="B1111" s="143"/>
      <c r="C1111" s="147"/>
      <c r="D1111" s="143"/>
      <c r="E1111" s="143"/>
      <c r="F1111" s="146"/>
      <c r="G1111" s="146"/>
      <c r="H1111" s="146"/>
    </row>
    <row r="1112" spans="1:8" x14ac:dyDescent="0.2">
      <c r="A1112" s="146"/>
      <c r="B1112" s="143"/>
      <c r="C1112" s="147"/>
      <c r="D1112" s="143"/>
      <c r="E1112" s="143"/>
      <c r="F1112" s="146"/>
      <c r="G1112" s="146"/>
      <c r="H1112" s="146"/>
    </row>
    <row r="1113" spans="1:8" x14ac:dyDescent="0.2">
      <c r="A1113" s="146"/>
      <c r="B1113" s="143"/>
      <c r="C1113" s="147"/>
      <c r="D1113" s="143"/>
      <c r="E1113" s="143"/>
      <c r="F1113" s="146"/>
      <c r="G1113" s="146"/>
      <c r="H1113" s="146"/>
    </row>
    <row r="1114" spans="1:8" x14ac:dyDescent="0.2">
      <c r="A1114" s="146"/>
      <c r="B1114" s="143"/>
      <c r="C1114" s="147"/>
      <c r="D1114" s="143"/>
      <c r="E1114" s="143"/>
      <c r="F1114" s="146"/>
      <c r="G1114" s="146"/>
      <c r="H1114" s="146"/>
    </row>
    <row r="1115" spans="1:8" x14ac:dyDescent="0.2">
      <c r="A1115" s="146"/>
      <c r="B1115" s="143"/>
      <c r="C1115" s="147"/>
      <c r="D1115" s="143"/>
      <c r="E1115" s="143"/>
      <c r="F1115" s="146"/>
      <c r="G1115" s="146"/>
      <c r="H1115" s="146"/>
    </row>
    <row r="1116" spans="1:8" x14ac:dyDescent="0.2">
      <c r="A1116" s="146"/>
      <c r="B1116" s="143"/>
      <c r="C1116" s="147"/>
      <c r="D1116" s="143"/>
      <c r="E1116" s="143"/>
      <c r="F1116" s="146"/>
      <c r="G1116" s="146"/>
      <c r="H1116" s="146"/>
    </row>
    <row r="1117" spans="1:8" x14ac:dyDescent="0.2">
      <c r="A1117" s="146"/>
      <c r="B1117" s="143"/>
      <c r="C1117" s="147"/>
      <c r="D1117" s="143"/>
      <c r="E1117" s="143"/>
      <c r="F1117" s="146"/>
      <c r="G1117" s="146"/>
      <c r="H1117" s="146"/>
    </row>
    <row r="1118" spans="1:8" x14ac:dyDescent="0.2">
      <c r="A1118" s="146"/>
      <c r="B1118" s="143"/>
      <c r="C1118" s="147"/>
      <c r="D1118" s="143"/>
      <c r="E1118" s="143"/>
      <c r="F1118" s="146"/>
      <c r="G1118" s="146"/>
      <c r="H1118" s="146"/>
    </row>
    <row r="1119" spans="1:8" x14ac:dyDescent="0.2">
      <c r="A1119" s="146"/>
      <c r="B1119" s="143"/>
      <c r="C1119" s="147"/>
      <c r="D1119" s="143"/>
      <c r="E1119" s="143"/>
      <c r="F1119" s="146"/>
      <c r="G1119" s="146"/>
      <c r="H1119" s="146"/>
    </row>
    <row r="1120" spans="1:8" x14ac:dyDescent="0.2">
      <c r="A1120" s="146"/>
      <c r="B1120" s="143"/>
      <c r="C1120" s="147"/>
      <c r="D1120" s="143"/>
      <c r="E1120" s="143"/>
      <c r="F1120" s="146"/>
      <c r="G1120" s="146"/>
      <c r="H1120" s="146"/>
    </row>
    <row r="1121" spans="1:8" x14ac:dyDescent="0.2">
      <c r="A1121" s="146"/>
      <c r="B1121" s="143"/>
      <c r="C1121" s="147"/>
      <c r="D1121" s="143"/>
      <c r="E1121" s="143"/>
      <c r="F1121" s="146"/>
      <c r="G1121" s="146"/>
      <c r="H1121" s="146"/>
    </row>
    <row r="1122" spans="1:8" x14ac:dyDescent="0.2">
      <c r="A1122" s="146"/>
      <c r="B1122" s="143"/>
      <c r="C1122" s="147"/>
      <c r="D1122" s="143"/>
      <c r="E1122" s="143"/>
      <c r="F1122" s="146"/>
      <c r="G1122" s="146"/>
      <c r="H1122" s="146"/>
    </row>
    <row r="1123" spans="1:8" x14ac:dyDescent="0.2">
      <c r="A1123" s="146"/>
      <c r="B1123" s="143"/>
      <c r="C1123" s="147"/>
      <c r="D1123" s="143"/>
      <c r="E1123" s="143"/>
      <c r="F1123" s="146"/>
      <c r="G1123" s="146"/>
      <c r="H1123" s="146"/>
    </row>
    <row r="1124" spans="1:8" x14ac:dyDescent="0.2">
      <c r="A1124" s="146"/>
      <c r="B1124" s="143"/>
      <c r="C1124" s="147"/>
      <c r="D1124" s="143"/>
      <c r="E1124" s="143"/>
      <c r="F1124" s="146"/>
      <c r="G1124" s="146"/>
      <c r="H1124" s="146"/>
    </row>
    <row r="1125" spans="1:8" x14ac:dyDescent="0.2">
      <c r="A1125" s="146"/>
      <c r="B1125" s="143"/>
      <c r="C1125" s="147"/>
      <c r="D1125" s="143"/>
      <c r="E1125" s="143"/>
      <c r="F1125" s="146"/>
      <c r="G1125" s="146"/>
      <c r="H1125" s="146"/>
    </row>
    <row r="1126" spans="1:8" x14ac:dyDescent="0.2">
      <c r="A1126" s="146"/>
      <c r="B1126" s="143"/>
      <c r="C1126" s="147"/>
      <c r="D1126" s="143"/>
      <c r="E1126" s="143"/>
      <c r="F1126" s="146"/>
      <c r="G1126" s="146"/>
      <c r="H1126" s="146"/>
    </row>
    <row r="1127" spans="1:8" x14ac:dyDescent="0.2">
      <c r="A1127" s="146"/>
      <c r="B1127" s="143"/>
      <c r="C1127" s="147"/>
      <c r="D1127" s="143"/>
      <c r="E1127" s="143"/>
      <c r="F1127" s="146"/>
      <c r="G1127" s="146"/>
      <c r="H1127" s="146"/>
    </row>
    <row r="1128" spans="1:8" x14ac:dyDescent="0.2">
      <c r="A1128" s="146"/>
      <c r="B1128" s="143"/>
      <c r="C1128" s="147"/>
      <c r="D1128" s="143"/>
      <c r="E1128" s="143"/>
      <c r="F1128" s="146"/>
      <c r="G1128" s="146"/>
      <c r="H1128" s="146"/>
    </row>
    <row r="1129" spans="1:8" x14ac:dyDescent="0.2">
      <c r="A1129" s="146"/>
      <c r="B1129" s="143"/>
      <c r="C1129" s="147"/>
      <c r="D1129" s="143"/>
      <c r="E1129" s="143"/>
      <c r="F1129" s="146"/>
      <c r="G1129" s="146"/>
      <c r="H1129" s="146"/>
    </row>
    <row r="1130" spans="1:8" x14ac:dyDescent="0.2">
      <c r="A1130" s="146"/>
      <c r="B1130" s="143"/>
      <c r="C1130" s="147"/>
      <c r="D1130" s="143"/>
      <c r="E1130" s="143"/>
      <c r="F1130" s="146"/>
      <c r="G1130" s="146"/>
      <c r="H1130" s="146"/>
    </row>
    <row r="1131" spans="1:8" x14ac:dyDescent="0.2">
      <c r="A1131" s="146"/>
      <c r="B1131" s="143"/>
      <c r="C1131" s="147"/>
      <c r="D1131" s="143"/>
      <c r="E1131" s="143"/>
      <c r="F1131" s="146"/>
      <c r="G1131" s="146"/>
      <c r="H1131" s="146"/>
    </row>
    <row r="1132" spans="1:8" x14ac:dyDescent="0.2">
      <c r="A1132" s="146"/>
      <c r="B1132" s="143"/>
      <c r="C1132" s="147"/>
      <c r="D1132" s="143"/>
      <c r="E1132" s="143"/>
      <c r="F1132" s="146"/>
      <c r="G1132" s="146"/>
      <c r="H1132" s="146"/>
    </row>
    <row r="1133" spans="1:8" x14ac:dyDescent="0.2">
      <c r="A1133" s="146"/>
      <c r="B1133" s="143"/>
      <c r="C1133" s="147"/>
      <c r="D1133" s="143"/>
      <c r="E1133" s="143"/>
      <c r="F1133" s="146"/>
      <c r="G1133" s="146"/>
      <c r="H1133" s="146"/>
    </row>
    <row r="1134" spans="1:8" x14ac:dyDescent="0.2">
      <c r="A1134" s="146"/>
      <c r="B1134" s="143"/>
      <c r="C1134" s="147"/>
      <c r="D1134" s="143"/>
      <c r="E1134" s="143"/>
      <c r="F1134" s="146"/>
      <c r="G1134" s="146"/>
      <c r="H1134" s="146"/>
    </row>
    <row r="1135" spans="1:8" x14ac:dyDescent="0.2">
      <c r="A1135" s="146"/>
      <c r="B1135" s="143"/>
      <c r="C1135" s="147"/>
      <c r="D1135" s="143"/>
      <c r="E1135" s="143"/>
      <c r="F1135" s="146"/>
      <c r="G1135" s="146"/>
      <c r="H1135" s="146"/>
    </row>
    <row r="1136" spans="1:8" x14ac:dyDescent="0.2">
      <c r="A1136" s="146"/>
      <c r="B1136" s="143"/>
      <c r="C1136" s="147"/>
      <c r="D1136" s="143"/>
      <c r="E1136" s="143"/>
      <c r="F1136" s="146"/>
      <c r="G1136" s="146"/>
      <c r="H1136" s="146"/>
    </row>
    <row r="1137" spans="1:8" x14ac:dyDescent="0.2">
      <c r="A1137" s="146"/>
      <c r="B1137" s="143"/>
      <c r="C1137" s="147"/>
      <c r="D1137" s="143"/>
      <c r="E1137" s="143"/>
      <c r="F1137" s="146"/>
      <c r="G1137" s="146"/>
      <c r="H1137" s="146"/>
    </row>
    <row r="1138" spans="1:8" x14ac:dyDescent="0.2">
      <c r="A1138" s="146"/>
      <c r="B1138" s="143"/>
      <c r="C1138" s="147"/>
      <c r="D1138" s="143"/>
      <c r="E1138" s="143"/>
      <c r="F1138" s="146"/>
      <c r="G1138" s="146"/>
      <c r="H1138" s="146"/>
    </row>
    <row r="1139" spans="1:8" x14ac:dyDescent="0.2">
      <c r="A1139" s="146"/>
      <c r="B1139" s="143"/>
      <c r="C1139" s="147"/>
      <c r="D1139" s="143"/>
      <c r="E1139" s="143"/>
      <c r="F1139" s="146"/>
      <c r="G1139" s="146"/>
      <c r="H1139" s="146"/>
    </row>
    <row r="1140" spans="1:8" x14ac:dyDescent="0.2">
      <c r="A1140" s="146"/>
      <c r="B1140" s="143"/>
      <c r="C1140" s="147"/>
      <c r="D1140" s="143"/>
      <c r="E1140" s="143"/>
      <c r="F1140" s="146"/>
      <c r="G1140" s="146"/>
      <c r="H1140" s="146"/>
    </row>
    <row r="1141" spans="1:8" x14ac:dyDescent="0.2">
      <c r="A1141" s="146"/>
      <c r="B1141" s="143"/>
      <c r="C1141" s="147"/>
      <c r="D1141" s="143"/>
      <c r="E1141" s="143"/>
      <c r="F1141" s="146"/>
      <c r="G1141" s="146"/>
      <c r="H1141" s="146"/>
    </row>
    <row r="1142" spans="1:8" x14ac:dyDescent="0.2">
      <c r="A1142" s="146"/>
      <c r="B1142" s="143"/>
      <c r="C1142" s="147"/>
      <c r="D1142" s="143"/>
      <c r="E1142" s="143"/>
      <c r="F1142" s="146"/>
      <c r="G1142" s="146"/>
      <c r="H1142" s="146"/>
    </row>
    <row r="1143" spans="1:8" x14ac:dyDescent="0.2">
      <c r="A1143" s="146"/>
      <c r="B1143" s="143"/>
      <c r="C1143" s="147"/>
      <c r="D1143" s="143"/>
      <c r="E1143" s="143"/>
      <c r="F1143" s="146"/>
      <c r="G1143" s="146"/>
      <c r="H1143" s="146"/>
    </row>
    <row r="1144" spans="1:8" x14ac:dyDescent="0.2">
      <c r="A1144" s="146"/>
      <c r="B1144" s="143"/>
      <c r="C1144" s="147"/>
      <c r="D1144" s="143"/>
      <c r="E1144" s="143"/>
      <c r="F1144" s="146"/>
      <c r="G1144" s="146"/>
      <c r="H1144" s="146"/>
    </row>
    <row r="1145" spans="1:8" x14ac:dyDescent="0.2">
      <c r="A1145" s="146"/>
      <c r="B1145" s="143"/>
      <c r="C1145" s="147"/>
      <c r="D1145" s="143"/>
      <c r="E1145" s="143"/>
      <c r="F1145" s="146"/>
      <c r="G1145" s="146"/>
      <c r="H1145" s="146"/>
    </row>
    <row r="1146" spans="1:8" x14ac:dyDescent="0.2">
      <c r="A1146" s="146"/>
      <c r="B1146" s="143"/>
      <c r="C1146" s="147"/>
      <c r="D1146" s="143"/>
      <c r="E1146" s="143"/>
      <c r="F1146" s="146"/>
      <c r="G1146" s="146"/>
      <c r="H1146" s="146"/>
    </row>
    <row r="1147" spans="1:8" x14ac:dyDescent="0.2">
      <c r="A1147" s="146"/>
      <c r="B1147" s="143"/>
      <c r="C1147" s="147"/>
      <c r="D1147" s="143"/>
      <c r="E1147" s="143"/>
      <c r="F1147" s="146"/>
      <c r="G1147" s="146"/>
      <c r="H1147" s="146"/>
    </row>
    <row r="1148" spans="1:8" x14ac:dyDescent="0.2">
      <c r="A1148" s="146"/>
      <c r="B1148" s="143"/>
      <c r="C1148" s="147"/>
      <c r="D1148" s="143"/>
      <c r="E1148" s="143"/>
      <c r="F1148" s="146"/>
      <c r="G1148" s="146"/>
      <c r="H1148" s="146"/>
    </row>
    <row r="1149" spans="1:8" x14ac:dyDescent="0.2">
      <c r="A1149" s="146"/>
      <c r="B1149" s="143"/>
      <c r="C1149" s="147"/>
      <c r="D1149" s="143"/>
      <c r="E1149" s="143"/>
      <c r="F1149" s="146"/>
      <c r="G1149" s="146"/>
      <c r="H1149" s="146"/>
    </row>
    <row r="1150" spans="1:8" x14ac:dyDescent="0.2">
      <c r="A1150" s="146"/>
      <c r="B1150" s="143"/>
      <c r="C1150" s="147"/>
      <c r="D1150" s="143"/>
      <c r="E1150" s="143"/>
      <c r="F1150" s="146"/>
      <c r="G1150" s="146"/>
      <c r="H1150" s="146"/>
    </row>
    <row r="1151" spans="1:8" x14ac:dyDescent="0.2">
      <c r="A1151" s="146"/>
      <c r="B1151" s="143"/>
      <c r="C1151" s="147"/>
      <c r="D1151" s="143"/>
      <c r="E1151" s="143"/>
      <c r="F1151" s="146"/>
      <c r="G1151" s="146"/>
      <c r="H1151" s="146"/>
    </row>
    <row r="1152" spans="1:8" x14ac:dyDescent="0.2">
      <c r="A1152" s="146"/>
      <c r="B1152" s="143"/>
      <c r="C1152" s="147"/>
      <c r="D1152" s="143"/>
      <c r="E1152" s="143"/>
      <c r="F1152" s="146"/>
      <c r="G1152" s="146"/>
      <c r="H1152" s="146"/>
    </row>
    <row r="1153" spans="1:8" x14ac:dyDescent="0.2">
      <c r="A1153" s="146"/>
      <c r="B1153" s="143"/>
      <c r="C1153" s="147"/>
      <c r="D1153" s="143"/>
      <c r="E1153" s="143"/>
      <c r="F1153" s="146"/>
      <c r="G1153" s="146"/>
      <c r="H1153" s="146"/>
    </row>
    <row r="1154" spans="1:8" x14ac:dyDescent="0.2">
      <c r="A1154" s="146"/>
      <c r="B1154" s="143"/>
      <c r="C1154" s="147"/>
      <c r="D1154" s="143"/>
      <c r="E1154" s="143"/>
      <c r="F1154" s="146"/>
      <c r="G1154" s="146"/>
      <c r="H1154" s="146"/>
    </row>
    <row r="1155" spans="1:8" x14ac:dyDescent="0.2">
      <c r="A1155" s="146"/>
      <c r="B1155" s="143"/>
      <c r="C1155" s="147"/>
      <c r="D1155" s="143"/>
      <c r="E1155" s="143"/>
      <c r="F1155" s="146"/>
      <c r="G1155" s="146"/>
      <c r="H1155" s="146"/>
    </row>
    <row r="1156" spans="1:8" x14ac:dyDescent="0.2">
      <c r="A1156" s="146"/>
      <c r="B1156" s="143"/>
      <c r="C1156" s="147"/>
      <c r="D1156" s="143"/>
      <c r="E1156" s="143"/>
      <c r="F1156" s="146"/>
      <c r="G1156" s="146"/>
      <c r="H1156" s="146"/>
    </row>
    <row r="1157" spans="1:8" x14ac:dyDescent="0.2">
      <c r="A1157" s="146"/>
      <c r="B1157" s="143"/>
      <c r="C1157" s="147"/>
      <c r="D1157" s="143"/>
      <c r="E1157" s="143"/>
      <c r="F1157" s="146"/>
      <c r="G1157" s="146"/>
      <c r="H1157" s="146"/>
    </row>
    <row r="1158" spans="1:8" x14ac:dyDescent="0.2">
      <c r="A1158" s="146"/>
      <c r="B1158" s="143"/>
      <c r="C1158" s="147"/>
      <c r="D1158" s="143"/>
      <c r="E1158" s="143"/>
      <c r="F1158" s="146"/>
      <c r="G1158" s="146"/>
      <c r="H1158" s="146"/>
    </row>
    <row r="1159" spans="1:8" x14ac:dyDescent="0.2">
      <c r="A1159" s="146"/>
      <c r="B1159" s="143"/>
      <c r="C1159" s="147"/>
      <c r="D1159" s="143"/>
      <c r="E1159" s="143"/>
      <c r="F1159" s="146"/>
      <c r="G1159" s="146"/>
      <c r="H1159" s="146"/>
    </row>
    <row r="1160" spans="1:8" x14ac:dyDescent="0.2">
      <c r="A1160" s="146"/>
      <c r="B1160" s="143"/>
      <c r="C1160" s="147"/>
      <c r="D1160" s="143"/>
      <c r="E1160" s="143"/>
      <c r="F1160" s="146"/>
      <c r="G1160" s="146"/>
      <c r="H1160" s="146"/>
    </row>
    <row r="1161" spans="1:8" x14ac:dyDescent="0.2">
      <c r="A1161" s="146"/>
      <c r="B1161" s="143"/>
      <c r="C1161" s="147"/>
      <c r="D1161" s="143"/>
      <c r="E1161" s="143"/>
      <c r="F1161" s="146"/>
      <c r="G1161" s="146"/>
      <c r="H1161" s="146"/>
    </row>
    <row r="1162" spans="1:8" x14ac:dyDescent="0.2">
      <c r="A1162" s="146"/>
      <c r="B1162" s="143"/>
      <c r="C1162" s="147"/>
      <c r="D1162" s="143"/>
      <c r="E1162" s="143"/>
      <c r="F1162" s="146"/>
      <c r="G1162" s="146"/>
      <c r="H1162" s="146"/>
    </row>
    <row r="1163" spans="1:8" x14ac:dyDescent="0.2">
      <c r="A1163" s="146"/>
      <c r="B1163" s="143"/>
      <c r="C1163" s="147"/>
      <c r="D1163" s="143"/>
      <c r="E1163" s="143"/>
      <c r="F1163" s="146"/>
      <c r="G1163" s="146"/>
      <c r="H1163" s="146"/>
    </row>
    <row r="1164" spans="1:8" x14ac:dyDescent="0.2">
      <c r="A1164" s="146"/>
      <c r="B1164" s="143"/>
      <c r="C1164" s="147"/>
      <c r="D1164" s="143"/>
      <c r="E1164" s="143"/>
      <c r="F1164" s="146"/>
      <c r="G1164" s="146"/>
      <c r="H1164" s="146"/>
    </row>
    <row r="1165" spans="1:8" x14ac:dyDescent="0.2">
      <c r="A1165" s="146"/>
      <c r="B1165" s="143"/>
      <c r="C1165" s="147"/>
      <c r="D1165" s="143"/>
      <c r="E1165" s="143"/>
      <c r="F1165" s="146"/>
      <c r="G1165" s="146"/>
      <c r="H1165" s="146"/>
    </row>
    <row r="1166" spans="1:8" x14ac:dyDescent="0.2">
      <c r="A1166" s="146"/>
      <c r="B1166" s="143"/>
      <c r="C1166" s="147"/>
      <c r="D1166" s="143"/>
      <c r="E1166" s="143"/>
      <c r="F1166" s="146"/>
      <c r="G1166" s="146"/>
      <c r="H1166" s="146"/>
    </row>
    <row r="1167" spans="1:8" x14ac:dyDescent="0.2">
      <c r="A1167" s="146"/>
      <c r="B1167" s="143"/>
      <c r="C1167" s="147"/>
      <c r="D1167" s="143"/>
      <c r="E1167" s="143"/>
      <c r="F1167" s="146"/>
      <c r="G1167" s="146"/>
      <c r="H1167" s="146"/>
    </row>
    <row r="1168" spans="1:8" x14ac:dyDescent="0.2">
      <c r="A1168" s="146"/>
      <c r="B1168" s="143"/>
      <c r="C1168" s="147"/>
      <c r="D1168" s="143"/>
      <c r="E1168" s="143"/>
      <c r="F1168" s="146"/>
      <c r="G1168" s="146"/>
      <c r="H1168" s="146"/>
    </row>
    <row r="1169" spans="1:8" x14ac:dyDescent="0.2">
      <c r="A1169" s="146"/>
      <c r="B1169" s="143"/>
      <c r="C1169" s="147"/>
      <c r="D1169" s="143"/>
      <c r="E1169" s="143"/>
      <c r="F1169" s="146"/>
      <c r="G1169" s="146"/>
      <c r="H1169" s="146"/>
    </row>
    <row r="1170" spans="1:8" x14ac:dyDescent="0.2">
      <c r="A1170" s="146"/>
      <c r="B1170" s="143"/>
      <c r="C1170" s="147"/>
      <c r="D1170" s="143"/>
      <c r="E1170" s="143"/>
      <c r="F1170" s="146"/>
      <c r="G1170" s="146"/>
      <c r="H1170" s="146"/>
    </row>
    <row r="1171" spans="1:8" x14ac:dyDescent="0.2">
      <c r="A1171" s="146"/>
      <c r="B1171" s="143"/>
      <c r="C1171" s="147"/>
      <c r="D1171" s="143"/>
      <c r="E1171" s="143"/>
      <c r="F1171" s="146"/>
      <c r="G1171" s="146"/>
      <c r="H1171" s="146"/>
    </row>
    <row r="1172" spans="1:8" x14ac:dyDescent="0.2">
      <c r="A1172" s="146"/>
      <c r="B1172" s="143"/>
      <c r="C1172" s="147"/>
      <c r="D1172" s="143"/>
      <c r="E1172" s="143"/>
      <c r="F1172" s="146"/>
      <c r="G1172" s="146"/>
      <c r="H1172" s="146"/>
    </row>
    <row r="1173" spans="1:8" x14ac:dyDescent="0.2">
      <c r="A1173" s="146"/>
      <c r="B1173" s="143"/>
      <c r="C1173" s="147"/>
      <c r="D1173" s="143"/>
      <c r="E1173" s="143"/>
      <c r="F1173" s="146"/>
      <c r="G1173" s="146"/>
      <c r="H1173" s="146"/>
    </row>
    <row r="1174" spans="1:8" x14ac:dyDescent="0.2">
      <c r="A1174" s="146"/>
      <c r="B1174" s="143"/>
      <c r="C1174" s="147"/>
      <c r="D1174" s="143"/>
      <c r="E1174" s="143"/>
      <c r="F1174" s="146"/>
      <c r="G1174" s="146"/>
      <c r="H1174" s="146"/>
    </row>
    <row r="1175" spans="1:8" x14ac:dyDescent="0.2">
      <c r="A1175" s="146"/>
      <c r="B1175" s="143"/>
      <c r="C1175" s="147"/>
      <c r="D1175" s="143"/>
      <c r="E1175" s="143"/>
      <c r="F1175" s="146"/>
      <c r="G1175" s="146"/>
      <c r="H1175" s="146"/>
    </row>
    <row r="1176" spans="1:8" x14ac:dyDescent="0.2">
      <c r="A1176" s="146"/>
      <c r="B1176" s="143"/>
      <c r="C1176" s="147"/>
      <c r="D1176" s="143"/>
      <c r="E1176" s="143"/>
      <c r="F1176" s="146"/>
      <c r="G1176" s="146"/>
      <c r="H1176" s="146"/>
    </row>
    <row r="1177" spans="1:8" x14ac:dyDescent="0.2">
      <c r="A1177" s="146"/>
      <c r="B1177" s="143"/>
      <c r="C1177" s="147"/>
      <c r="D1177" s="143"/>
      <c r="E1177" s="143"/>
      <c r="F1177" s="146"/>
      <c r="G1177" s="146"/>
      <c r="H1177" s="146"/>
    </row>
    <row r="1178" spans="1:8" x14ac:dyDescent="0.2">
      <c r="A1178" s="146"/>
      <c r="B1178" s="143"/>
      <c r="C1178" s="147"/>
      <c r="D1178" s="143"/>
      <c r="E1178" s="143"/>
      <c r="F1178" s="146"/>
      <c r="G1178" s="146"/>
      <c r="H1178" s="146"/>
    </row>
    <row r="1179" spans="1:8" x14ac:dyDescent="0.2">
      <c r="A1179" s="146"/>
      <c r="B1179" s="143"/>
      <c r="C1179" s="147"/>
      <c r="D1179" s="143"/>
      <c r="E1179" s="143"/>
      <c r="F1179" s="146"/>
      <c r="G1179" s="146"/>
      <c r="H1179" s="146"/>
    </row>
    <row r="1180" spans="1:8" x14ac:dyDescent="0.2">
      <c r="A1180" s="146"/>
      <c r="B1180" s="143"/>
      <c r="C1180" s="147"/>
      <c r="D1180" s="143"/>
      <c r="E1180" s="143"/>
      <c r="F1180" s="146"/>
      <c r="G1180" s="146"/>
      <c r="H1180" s="146"/>
    </row>
    <row r="1181" spans="1:8" x14ac:dyDescent="0.2">
      <c r="A1181" s="146"/>
      <c r="B1181" s="143"/>
      <c r="C1181" s="147"/>
      <c r="D1181" s="143"/>
      <c r="E1181" s="143"/>
      <c r="F1181" s="146"/>
      <c r="G1181" s="146"/>
      <c r="H1181" s="146"/>
    </row>
    <row r="1182" spans="1:8" x14ac:dyDescent="0.2">
      <c r="A1182" s="146"/>
      <c r="B1182" s="143"/>
      <c r="C1182" s="147"/>
      <c r="D1182" s="143"/>
      <c r="E1182" s="143"/>
      <c r="F1182" s="146"/>
      <c r="G1182" s="146"/>
      <c r="H1182" s="146"/>
    </row>
    <row r="1183" spans="1:8" x14ac:dyDescent="0.2">
      <c r="A1183" s="146"/>
      <c r="B1183" s="143"/>
      <c r="C1183" s="147"/>
      <c r="D1183" s="143"/>
      <c r="E1183" s="143"/>
      <c r="F1183" s="146"/>
      <c r="G1183" s="146"/>
      <c r="H1183" s="146"/>
    </row>
    <row r="1184" spans="1:8" x14ac:dyDescent="0.2">
      <c r="A1184" s="146"/>
      <c r="B1184" s="143"/>
      <c r="C1184" s="147"/>
      <c r="D1184" s="143"/>
      <c r="E1184" s="143"/>
      <c r="F1184" s="146"/>
      <c r="G1184" s="146"/>
      <c r="H1184" s="146"/>
    </row>
    <row r="1185" spans="1:8" x14ac:dyDescent="0.2">
      <c r="A1185" s="146"/>
      <c r="B1185" s="143"/>
      <c r="C1185" s="147"/>
      <c r="D1185" s="143"/>
      <c r="E1185" s="143"/>
      <c r="F1185" s="146"/>
      <c r="G1185" s="146"/>
      <c r="H1185" s="146"/>
    </row>
    <row r="1186" spans="1:8" x14ac:dyDescent="0.2">
      <c r="A1186" s="146"/>
      <c r="B1186" s="143"/>
      <c r="C1186" s="147"/>
      <c r="D1186" s="143"/>
      <c r="E1186" s="143"/>
      <c r="F1186" s="146"/>
      <c r="G1186" s="146"/>
      <c r="H1186" s="146"/>
    </row>
    <row r="1187" spans="1:8" x14ac:dyDescent="0.2">
      <c r="A1187" s="146"/>
      <c r="B1187" s="143"/>
      <c r="C1187" s="147"/>
      <c r="D1187" s="143"/>
      <c r="E1187" s="143"/>
      <c r="F1187" s="146"/>
      <c r="G1187" s="146"/>
      <c r="H1187" s="146"/>
    </row>
    <row r="1188" spans="1:8" x14ac:dyDescent="0.2">
      <c r="A1188" s="146"/>
      <c r="B1188" s="143"/>
      <c r="C1188" s="147"/>
      <c r="D1188" s="143"/>
      <c r="E1188" s="143"/>
      <c r="F1188" s="146"/>
      <c r="G1188" s="146"/>
      <c r="H1188" s="146"/>
    </row>
    <row r="1189" spans="1:8" x14ac:dyDescent="0.2">
      <c r="A1189" s="146"/>
      <c r="B1189" s="143"/>
      <c r="C1189" s="147"/>
      <c r="D1189" s="143"/>
      <c r="E1189" s="143"/>
      <c r="F1189" s="146"/>
      <c r="G1189" s="146"/>
      <c r="H1189" s="146"/>
    </row>
    <row r="1190" spans="1:8" x14ac:dyDescent="0.2">
      <c r="A1190" s="146"/>
      <c r="B1190" s="143"/>
      <c r="C1190" s="147"/>
      <c r="D1190" s="143"/>
      <c r="E1190" s="143"/>
      <c r="F1190" s="146"/>
      <c r="G1190" s="146"/>
      <c r="H1190" s="146"/>
    </row>
    <row r="1191" spans="1:8" x14ac:dyDescent="0.2">
      <c r="A1191" s="146"/>
      <c r="B1191" s="143"/>
      <c r="C1191" s="147"/>
      <c r="D1191" s="143"/>
      <c r="E1191" s="143"/>
      <c r="F1191" s="146"/>
      <c r="G1191" s="146"/>
      <c r="H1191" s="146"/>
    </row>
    <row r="1192" spans="1:8" x14ac:dyDescent="0.2">
      <c r="A1192" s="146"/>
      <c r="B1192" s="143"/>
      <c r="C1192" s="147"/>
      <c r="D1192" s="143"/>
      <c r="E1192" s="143"/>
      <c r="F1192" s="146"/>
      <c r="G1192" s="146"/>
      <c r="H1192" s="146"/>
    </row>
    <row r="1193" spans="1:8" x14ac:dyDescent="0.2">
      <c r="A1193" s="146"/>
      <c r="B1193" s="143"/>
      <c r="C1193" s="147"/>
      <c r="D1193" s="143"/>
      <c r="E1193" s="143"/>
      <c r="F1193" s="146"/>
      <c r="G1193" s="146"/>
      <c r="H1193" s="146"/>
    </row>
    <row r="1194" spans="1:8" x14ac:dyDescent="0.2">
      <c r="A1194" s="146"/>
      <c r="B1194" s="143"/>
      <c r="C1194" s="147"/>
      <c r="D1194" s="143"/>
      <c r="E1194" s="143"/>
      <c r="F1194" s="146"/>
      <c r="G1194" s="146"/>
      <c r="H1194" s="146"/>
    </row>
    <row r="1195" spans="1:8" x14ac:dyDescent="0.2">
      <c r="A1195" s="146"/>
      <c r="B1195" s="143"/>
      <c r="C1195" s="147"/>
      <c r="D1195" s="143"/>
      <c r="E1195" s="143"/>
      <c r="F1195" s="146"/>
      <c r="G1195" s="146"/>
      <c r="H1195" s="146"/>
    </row>
    <row r="1196" spans="1:8" x14ac:dyDescent="0.2">
      <c r="A1196" s="146"/>
      <c r="B1196" s="143"/>
      <c r="C1196" s="147"/>
      <c r="D1196" s="143"/>
      <c r="E1196" s="143"/>
      <c r="F1196" s="146"/>
      <c r="G1196" s="146"/>
      <c r="H1196" s="146"/>
    </row>
    <row r="1197" spans="1:8" x14ac:dyDescent="0.2">
      <c r="A1197" s="146"/>
      <c r="B1197" s="143"/>
      <c r="C1197" s="147"/>
      <c r="D1197" s="143"/>
      <c r="E1197" s="143"/>
      <c r="F1197" s="146"/>
      <c r="G1197" s="146"/>
      <c r="H1197" s="146"/>
    </row>
    <row r="1198" spans="1:8" x14ac:dyDescent="0.2">
      <c r="A1198" s="146"/>
      <c r="B1198" s="143"/>
      <c r="C1198" s="147"/>
      <c r="D1198" s="143"/>
      <c r="E1198" s="143"/>
      <c r="F1198" s="146"/>
      <c r="G1198" s="146"/>
      <c r="H1198" s="146"/>
    </row>
    <row r="1199" spans="1:8" x14ac:dyDescent="0.2">
      <c r="A1199" s="146"/>
      <c r="B1199" s="143"/>
      <c r="C1199" s="147"/>
      <c r="D1199" s="143"/>
      <c r="E1199" s="143"/>
      <c r="F1199" s="146"/>
      <c r="G1199" s="146"/>
      <c r="H1199" s="146"/>
    </row>
    <row r="1200" spans="1:8" x14ac:dyDescent="0.2">
      <c r="A1200" s="146"/>
      <c r="B1200" s="143"/>
      <c r="C1200" s="147"/>
      <c r="D1200" s="143"/>
      <c r="E1200" s="143"/>
      <c r="F1200" s="146"/>
      <c r="G1200" s="146"/>
      <c r="H1200" s="146"/>
    </row>
    <row r="1201" spans="1:8" x14ac:dyDescent="0.2">
      <c r="A1201" s="146"/>
      <c r="B1201" s="143"/>
      <c r="C1201" s="147"/>
      <c r="D1201" s="143"/>
      <c r="E1201" s="143"/>
      <c r="F1201" s="146"/>
      <c r="G1201" s="146"/>
      <c r="H1201" s="146"/>
    </row>
    <row r="1202" spans="1:8" x14ac:dyDescent="0.2">
      <c r="A1202" s="146"/>
      <c r="B1202" s="143"/>
      <c r="C1202" s="147"/>
      <c r="D1202" s="143"/>
      <c r="E1202" s="143"/>
      <c r="F1202" s="146"/>
      <c r="G1202" s="146"/>
      <c r="H1202" s="146"/>
    </row>
    <row r="1203" spans="1:8" x14ac:dyDescent="0.2">
      <c r="A1203" s="146"/>
      <c r="B1203" s="143"/>
      <c r="C1203" s="147"/>
      <c r="D1203" s="143"/>
      <c r="E1203" s="143"/>
      <c r="F1203" s="146"/>
      <c r="G1203" s="146"/>
      <c r="H1203" s="146"/>
    </row>
    <row r="1204" spans="1:8" x14ac:dyDescent="0.2">
      <c r="A1204" s="146"/>
      <c r="B1204" s="143"/>
      <c r="C1204" s="147"/>
      <c r="D1204" s="143"/>
      <c r="E1204" s="143"/>
      <c r="F1204" s="146"/>
      <c r="G1204" s="146"/>
      <c r="H1204" s="146"/>
    </row>
    <row r="1205" spans="1:8" x14ac:dyDescent="0.2">
      <c r="A1205" s="146"/>
      <c r="B1205" s="143"/>
      <c r="C1205" s="147"/>
      <c r="D1205" s="143"/>
      <c r="E1205" s="143"/>
      <c r="F1205" s="146"/>
      <c r="G1205" s="146"/>
      <c r="H1205" s="146"/>
    </row>
    <row r="1206" spans="1:8" x14ac:dyDescent="0.2">
      <c r="A1206" s="146"/>
      <c r="B1206" s="143"/>
      <c r="C1206" s="147"/>
      <c r="D1206" s="143"/>
      <c r="E1206" s="143"/>
      <c r="F1206" s="146"/>
      <c r="G1206" s="146"/>
      <c r="H1206" s="146"/>
    </row>
    <row r="1207" spans="1:8" x14ac:dyDescent="0.2">
      <c r="A1207" s="146"/>
      <c r="B1207" s="143"/>
      <c r="C1207" s="147"/>
      <c r="D1207" s="143"/>
      <c r="E1207" s="143"/>
      <c r="F1207" s="146"/>
      <c r="G1207" s="146"/>
      <c r="H1207" s="146"/>
    </row>
    <row r="1208" spans="1:8" x14ac:dyDescent="0.2">
      <c r="A1208" s="146"/>
      <c r="B1208" s="143"/>
      <c r="C1208" s="147"/>
      <c r="D1208" s="143"/>
      <c r="E1208" s="143"/>
      <c r="F1208" s="146"/>
      <c r="G1208" s="146"/>
      <c r="H1208" s="146"/>
    </row>
    <row r="1209" spans="1:8" x14ac:dyDescent="0.2">
      <c r="A1209" s="146"/>
      <c r="B1209" s="143"/>
      <c r="C1209" s="147"/>
      <c r="D1209" s="143"/>
      <c r="E1209" s="143"/>
      <c r="F1209" s="146"/>
      <c r="G1209" s="146"/>
      <c r="H1209" s="146"/>
    </row>
    <row r="1210" spans="1:8" x14ac:dyDescent="0.2">
      <c r="A1210" s="146"/>
      <c r="B1210" s="143"/>
      <c r="C1210" s="147"/>
      <c r="D1210" s="143"/>
      <c r="E1210" s="143"/>
      <c r="F1210" s="146"/>
      <c r="G1210" s="146"/>
      <c r="H1210" s="146"/>
    </row>
    <row r="1211" spans="1:8" x14ac:dyDescent="0.2">
      <c r="A1211" s="146"/>
      <c r="B1211" s="143"/>
      <c r="C1211" s="147"/>
      <c r="D1211" s="143"/>
      <c r="E1211" s="143"/>
      <c r="F1211" s="146"/>
      <c r="G1211" s="146"/>
      <c r="H1211" s="146"/>
    </row>
    <row r="1212" spans="1:8" x14ac:dyDescent="0.2">
      <c r="A1212" s="146"/>
      <c r="B1212" s="143"/>
      <c r="C1212" s="147"/>
      <c r="D1212" s="143"/>
      <c r="E1212" s="143"/>
      <c r="F1212" s="146"/>
      <c r="G1212" s="146"/>
      <c r="H1212" s="146"/>
    </row>
    <row r="1213" spans="1:8" x14ac:dyDescent="0.2">
      <c r="A1213" s="146"/>
      <c r="B1213" s="143"/>
      <c r="C1213" s="147"/>
      <c r="D1213" s="143"/>
      <c r="E1213" s="143"/>
      <c r="F1213" s="146"/>
      <c r="G1213" s="146"/>
      <c r="H1213" s="146"/>
    </row>
    <row r="1214" spans="1:8" x14ac:dyDescent="0.2">
      <c r="A1214" s="146"/>
      <c r="B1214" s="143"/>
      <c r="C1214" s="147"/>
      <c r="D1214" s="143"/>
      <c r="E1214" s="143"/>
      <c r="F1214" s="146"/>
      <c r="G1214" s="146"/>
      <c r="H1214" s="146"/>
    </row>
    <row r="1215" spans="1:8" x14ac:dyDescent="0.2">
      <c r="A1215" s="146"/>
      <c r="B1215" s="143"/>
      <c r="C1215" s="147"/>
      <c r="D1215" s="143"/>
      <c r="E1215" s="143"/>
      <c r="F1215" s="146"/>
      <c r="G1215" s="146"/>
      <c r="H1215" s="146"/>
    </row>
    <row r="1216" spans="1:8" x14ac:dyDescent="0.2">
      <c r="A1216" s="146"/>
      <c r="B1216" s="143"/>
      <c r="C1216" s="147"/>
      <c r="D1216" s="143"/>
      <c r="E1216" s="143"/>
      <c r="F1216" s="146"/>
      <c r="G1216" s="146"/>
      <c r="H1216" s="146"/>
    </row>
    <row r="1217" spans="1:8" x14ac:dyDescent="0.2">
      <c r="A1217" s="146"/>
      <c r="B1217" s="143"/>
      <c r="C1217" s="147"/>
      <c r="D1217" s="143"/>
      <c r="E1217" s="143"/>
      <c r="F1217" s="146"/>
      <c r="G1217" s="146"/>
      <c r="H1217" s="146"/>
    </row>
    <row r="1218" spans="1:8" x14ac:dyDescent="0.2">
      <c r="A1218" s="146"/>
      <c r="B1218" s="143"/>
      <c r="C1218" s="147"/>
      <c r="D1218" s="143"/>
      <c r="E1218" s="143"/>
      <c r="F1218" s="146"/>
      <c r="G1218" s="146"/>
      <c r="H1218" s="146"/>
    </row>
    <row r="1219" spans="1:8" x14ac:dyDescent="0.2">
      <c r="A1219" s="146"/>
      <c r="B1219" s="143"/>
      <c r="C1219" s="147"/>
      <c r="D1219" s="143"/>
      <c r="E1219" s="143"/>
      <c r="F1219" s="146"/>
      <c r="G1219" s="146"/>
      <c r="H1219" s="146"/>
    </row>
    <row r="1220" spans="1:8" x14ac:dyDescent="0.2">
      <c r="A1220" s="146"/>
      <c r="B1220" s="143"/>
      <c r="C1220" s="147"/>
      <c r="D1220" s="143"/>
      <c r="E1220" s="143"/>
      <c r="F1220" s="146"/>
      <c r="G1220" s="146"/>
      <c r="H1220" s="146"/>
    </row>
    <row r="1221" spans="1:8" x14ac:dyDescent="0.2">
      <c r="A1221" s="146"/>
      <c r="B1221" s="143"/>
      <c r="C1221" s="147"/>
      <c r="D1221" s="143"/>
      <c r="E1221" s="143"/>
      <c r="F1221" s="146"/>
      <c r="G1221" s="146"/>
      <c r="H1221" s="146"/>
    </row>
    <row r="1222" spans="1:8" x14ac:dyDescent="0.2">
      <c r="A1222" s="146"/>
      <c r="B1222" s="143"/>
      <c r="C1222" s="147"/>
      <c r="D1222" s="143"/>
      <c r="E1222" s="143"/>
      <c r="F1222" s="146"/>
      <c r="G1222" s="146"/>
      <c r="H1222" s="146"/>
    </row>
    <row r="1223" spans="1:8" x14ac:dyDescent="0.2">
      <c r="A1223" s="146"/>
      <c r="B1223" s="143"/>
      <c r="C1223" s="147"/>
      <c r="D1223" s="143"/>
      <c r="E1223" s="143"/>
      <c r="F1223" s="146"/>
      <c r="G1223" s="146"/>
      <c r="H1223" s="146"/>
    </row>
    <row r="1224" spans="1:8" x14ac:dyDescent="0.2">
      <c r="A1224" s="146"/>
      <c r="B1224" s="143"/>
      <c r="C1224" s="147"/>
      <c r="D1224" s="143"/>
      <c r="E1224" s="143"/>
      <c r="F1224" s="146"/>
      <c r="G1224" s="146"/>
      <c r="H1224" s="146"/>
    </row>
    <row r="1225" spans="1:8" x14ac:dyDescent="0.2">
      <c r="A1225" s="146"/>
      <c r="B1225" s="143"/>
      <c r="C1225" s="147"/>
      <c r="D1225" s="143"/>
      <c r="E1225" s="143"/>
      <c r="F1225" s="146"/>
      <c r="G1225" s="146"/>
      <c r="H1225" s="146"/>
    </row>
    <row r="1226" spans="1:8" x14ac:dyDescent="0.2">
      <c r="A1226" s="146"/>
      <c r="B1226" s="143"/>
      <c r="C1226" s="147"/>
      <c r="D1226" s="143"/>
      <c r="E1226" s="143"/>
      <c r="F1226" s="146"/>
      <c r="G1226" s="146"/>
      <c r="H1226" s="146"/>
    </row>
    <row r="1227" spans="1:8" x14ac:dyDescent="0.2">
      <c r="A1227" s="146"/>
      <c r="B1227" s="143"/>
      <c r="C1227" s="147"/>
      <c r="D1227" s="143"/>
      <c r="E1227" s="143"/>
      <c r="F1227" s="146"/>
      <c r="G1227" s="146"/>
      <c r="H1227" s="146"/>
    </row>
    <row r="1228" spans="1:8" x14ac:dyDescent="0.2">
      <c r="A1228" s="146"/>
      <c r="B1228" s="143"/>
      <c r="C1228" s="147"/>
      <c r="D1228" s="143"/>
      <c r="E1228" s="143"/>
      <c r="F1228" s="146"/>
      <c r="G1228" s="146"/>
      <c r="H1228" s="146"/>
    </row>
    <row r="1229" spans="1:8" x14ac:dyDescent="0.2">
      <c r="A1229" s="146"/>
      <c r="B1229" s="143"/>
      <c r="C1229" s="147"/>
      <c r="D1229" s="143"/>
      <c r="E1229" s="143"/>
      <c r="F1229" s="146"/>
      <c r="G1229" s="146"/>
      <c r="H1229" s="146"/>
    </row>
    <row r="1230" spans="1:8" x14ac:dyDescent="0.2">
      <c r="A1230" s="146"/>
      <c r="B1230" s="143"/>
      <c r="C1230" s="147"/>
      <c r="D1230" s="143"/>
      <c r="E1230" s="143"/>
      <c r="F1230" s="146"/>
      <c r="G1230" s="146"/>
      <c r="H1230" s="146"/>
    </row>
    <row r="1231" spans="1:8" x14ac:dyDescent="0.2">
      <c r="A1231" s="146"/>
      <c r="B1231" s="143"/>
      <c r="C1231" s="147"/>
      <c r="D1231" s="143"/>
      <c r="E1231" s="143"/>
      <c r="F1231" s="146"/>
      <c r="G1231" s="146"/>
      <c r="H1231" s="146"/>
    </row>
    <row r="1232" spans="1:8" x14ac:dyDescent="0.2">
      <c r="A1232" s="146"/>
      <c r="B1232" s="143"/>
      <c r="C1232" s="147"/>
      <c r="D1232" s="143"/>
      <c r="E1232" s="143"/>
      <c r="F1232" s="146"/>
      <c r="G1232" s="146"/>
      <c r="H1232" s="146"/>
    </row>
    <row r="1233" spans="1:8" x14ac:dyDescent="0.2">
      <c r="A1233" s="146"/>
      <c r="B1233" s="143"/>
      <c r="C1233" s="147"/>
      <c r="D1233" s="143"/>
      <c r="E1233" s="143"/>
      <c r="F1233" s="146"/>
      <c r="G1233" s="146"/>
      <c r="H1233" s="146"/>
    </row>
    <row r="1234" spans="1:8" x14ac:dyDescent="0.2">
      <c r="A1234" s="146"/>
      <c r="B1234" s="143"/>
      <c r="C1234" s="147"/>
      <c r="D1234" s="143"/>
      <c r="E1234" s="143"/>
      <c r="F1234" s="146"/>
      <c r="G1234" s="146"/>
      <c r="H1234" s="146"/>
    </row>
    <row r="1235" spans="1:8" x14ac:dyDescent="0.2">
      <c r="A1235" s="146"/>
      <c r="B1235" s="143"/>
      <c r="C1235" s="147"/>
      <c r="D1235" s="143"/>
      <c r="E1235" s="143"/>
      <c r="F1235" s="146"/>
      <c r="G1235" s="146"/>
      <c r="H1235" s="146"/>
    </row>
    <row r="1236" spans="1:8" x14ac:dyDescent="0.2">
      <c r="A1236" s="146"/>
      <c r="B1236" s="143"/>
      <c r="C1236" s="147"/>
      <c r="D1236" s="143"/>
      <c r="E1236" s="143"/>
      <c r="F1236" s="146"/>
      <c r="G1236" s="146"/>
      <c r="H1236" s="146"/>
    </row>
    <row r="1237" spans="1:8" x14ac:dyDescent="0.2">
      <c r="A1237" s="146"/>
      <c r="B1237" s="143"/>
      <c r="C1237" s="147"/>
      <c r="D1237" s="143"/>
      <c r="E1237" s="143"/>
      <c r="F1237" s="146"/>
      <c r="G1237" s="146"/>
      <c r="H1237" s="146"/>
    </row>
    <row r="1238" spans="1:8" x14ac:dyDescent="0.2">
      <c r="A1238" s="146"/>
      <c r="B1238" s="143"/>
      <c r="C1238" s="147"/>
      <c r="D1238" s="143"/>
      <c r="E1238" s="143"/>
      <c r="F1238" s="146"/>
      <c r="G1238" s="146"/>
      <c r="H1238" s="146"/>
    </row>
    <row r="1239" spans="1:8" x14ac:dyDescent="0.2">
      <c r="A1239" s="146"/>
      <c r="B1239" s="143"/>
      <c r="C1239" s="147"/>
      <c r="D1239" s="143"/>
      <c r="E1239" s="143"/>
      <c r="F1239" s="146"/>
      <c r="G1239" s="146"/>
      <c r="H1239" s="146"/>
    </row>
    <row r="1240" spans="1:8" x14ac:dyDescent="0.2">
      <c r="A1240" s="146"/>
      <c r="B1240" s="143"/>
      <c r="C1240" s="147"/>
      <c r="D1240" s="143"/>
      <c r="E1240" s="143"/>
      <c r="F1240" s="146"/>
      <c r="G1240" s="146"/>
      <c r="H1240" s="146"/>
    </row>
    <row r="1241" spans="1:8" x14ac:dyDescent="0.2">
      <c r="A1241" s="146"/>
      <c r="B1241" s="143"/>
      <c r="C1241" s="147"/>
      <c r="D1241" s="143"/>
      <c r="E1241" s="143"/>
      <c r="F1241" s="146"/>
      <c r="G1241" s="146"/>
      <c r="H1241" s="146"/>
    </row>
    <row r="1242" spans="1:8" x14ac:dyDescent="0.2">
      <c r="A1242" s="146"/>
      <c r="B1242" s="143"/>
      <c r="C1242" s="147"/>
      <c r="D1242" s="143"/>
      <c r="E1242" s="143"/>
      <c r="F1242" s="146"/>
      <c r="G1242" s="146"/>
      <c r="H1242" s="146"/>
    </row>
    <row r="1243" spans="1:8" x14ac:dyDescent="0.2">
      <c r="A1243" s="146"/>
      <c r="B1243" s="143"/>
      <c r="C1243" s="147"/>
      <c r="D1243" s="143"/>
      <c r="E1243" s="143"/>
      <c r="F1243" s="146"/>
      <c r="G1243" s="146"/>
      <c r="H1243" s="146"/>
    </row>
    <row r="1244" spans="1:8" x14ac:dyDescent="0.2">
      <c r="A1244" s="146"/>
      <c r="B1244" s="143"/>
      <c r="C1244" s="147"/>
      <c r="D1244" s="143"/>
      <c r="E1244" s="143"/>
      <c r="F1244" s="146"/>
      <c r="G1244" s="146"/>
      <c r="H1244" s="146"/>
    </row>
    <row r="1245" spans="1:8" x14ac:dyDescent="0.2">
      <c r="A1245" s="146"/>
      <c r="B1245" s="143"/>
      <c r="C1245" s="147"/>
      <c r="D1245" s="143"/>
      <c r="E1245" s="143"/>
      <c r="F1245" s="146"/>
      <c r="G1245" s="146"/>
      <c r="H1245" s="146"/>
    </row>
    <row r="1246" spans="1:8" x14ac:dyDescent="0.2">
      <c r="A1246" s="146"/>
      <c r="B1246" s="143"/>
      <c r="C1246" s="147"/>
      <c r="D1246" s="143"/>
      <c r="E1246" s="143"/>
      <c r="F1246" s="146"/>
      <c r="G1246" s="146"/>
      <c r="H1246" s="146"/>
    </row>
    <row r="1247" spans="1:8" x14ac:dyDescent="0.2">
      <c r="A1247" s="146"/>
      <c r="B1247" s="143"/>
      <c r="C1247" s="147"/>
      <c r="D1247" s="143"/>
      <c r="E1247" s="143"/>
      <c r="F1247" s="146"/>
      <c r="G1247" s="146"/>
      <c r="H1247" s="146"/>
    </row>
    <row r="1248" spans="1:8" x14ac:dyDescent="0.2">
      <c r="A1248" s="146"/>
      <c r="B1248" s="143"/>
      <c r="C1248" s="147"/>
      <c r="D1248" s="143"/>
      <c r="E1248" s="143"/>
      <c r="F1248" s="146"/>
      <c r="G1248" s="146"/>
      <c r="H1248" s="146"/>
    </row>
    <row r="1249" spans="1:8" x14ac:dyDescent="0.2">
      <c r="A1249" s="146"/>
      <c r="B1249" s="143"/>
      <c r="C1249" s="147"/>
      <c r="D1249" s="143"/>
      <c r="E1249" s="143"/>
      <c r="F1249" s="146"/>
      <c r="G1249" s="146"/>
      <c r="H1249" s="146"/>
    </row>
    <row r="1250" spans="1:8" x14ac:dyDescent="0.2">
      <c r="A1250" s="146"/>
      <c r="B1250" s="143"/>
      <c r="C1250" s="147"/>
      <c r="D1250" s="143"/>
      <c r="E1250" s="143"/>
      <c r="F1250" s="146"/>
      <c r="G1250" s="146"/>
      <c r="H1250" s="146"/>
    </row>
    <row r="1251" spans="1:8" x14ac:dyDescent="0.2">
      <c r="A1251" s="146"/>
      <c r="B1251" s="143"/>
      <c r="C1251" s="147"/>
      <c r="D1251" s="143"/>
      <c r="E1251" s="143"/>
      <c r="F1251" s="146"/>
      <c r="G1251" s="146"/>
      <c r="H1251" s="146"/>
    </row>
    <row r="1252" spans="1:8" x14ac:dyDescent="0.2">
      <c r="A1252" s="146"/>
      <c r="B1252" s="143"/>
      <c r="C1252" s="147"/>
      <c r="D1252" s="143"/>
      <c r="E1252" s="143"/>
      <c r="F1252" s="146"/>
      <c r="G1252" s="146"/>
      <c r="H1252" s="146"/>
    </row>
    <row r="1253" spans="1:8" x14ac:dyDescent="0.2">
      <c r="A1253" s="146"/>
      <c r="B1253" s="143"/>
      <c r="C1253" s="147"/>
      <c r="D1253" s="143"/>
      <c r="E1253" s="143"/>
      <c r="F1253" s="146"/>
      <c r="G1253" s="146"/>
      <c r="H1253" s="146"/>
    </row>
    <row r="1254" spans="1:8" x14ac:dyDescent="0.2">
      <c r="A1254" s="146"/>
      <c r="B1254" s="143"/>
      <c r="C1254" s="147"/>
      <c r="D1254" s="143"/>
      <c r="E1254" s="143"/>
      <c r="F1254" s="146"/>
      <c r="G1254" s="146"/>
      <c r="H1254" s="146"/>
    </row>
    <row r="1255" spans="1:8" x14ac:dyDescent="0.2">
      <c r="A1255" s="146"/>
      <c r="B1255" s="143"/>
      <c r="C1255" s="147"/>
      <c r="D1255" s="143"/>
      <c r="E1255" s="143"/>
      <c r="F1255" s="146"/>
      <c r="G1255" s="146"/>
      <c r="H1255" s="146"/>
    </row>
    <row r="1256" spans="1:8" x14ac:dyDescent="0.2">
      <c r="A1256" s="146"/>
      <c r="B1256" s="143"/>
      <c r="C1256" s="147"/>
      <c r="D1256" s="143"/>
      <c r="E1256" s="143"/>
      <c r="F1256" s="146"/>
      <c r="G1256" s="146"/>
      <c r="H1256" s="146"/>
    </row>
    <row r="1257" spans="1:8" x14ac:dyDescent="0.2">
      <c r="A1257" s="146"/>
      <c r="B1257" s="143"/>
      <c r="C1257" s="147"/>
      <c r="D1257" s="143"/>
      <c r="E1257" s="143"/>
      <c r="F1257" s="146"/>
      <c r="G1257" s="146"/>
      <c r="H1257" s="146"/>
    </row>
    <row r="1258" spans="1:8" x14ac:dyDescent="0.2">
      <c r="A1258" s="146"/>
      <c r="B1258" s="143"/>
      <c r="C1258" s="147"/>
      <c r="D1258" s="143"/>
      <c r="E1258" s="143"/>
      <c r="F1258" s="146"/>
      <c r="G1258" s="146"/>
      <c r="H1258" s="146"/>
    </row>
    <row r="1259" spans="1:8" x14ac:dyDescent="0.2">
      <c r="A1259" s="146"/>
      <c r="B1259" s="143"/>
      <c r="C1259" s="147"/>
      <c r="D1259" s="143"/>
      <c r="E1259" s="143"/>
      <c r="F1259" s="146"/>
      <c r="G1259" s="146"/>
      <c r="H1259" s="146"/>
    </row>
    <row r="1260" spans="1:8" x14ac:dyDescent="0.2">
      <c r="A1260" s="146"/>
      <c r="B1260" s="143"/>
      <c r="C1260" s="147"/>
      <c r="D1260" s="143"/>
      <c r="E1260" s="143"/>
      <c r="F1260" s="146"/>
      <c r="G1260" s="146"/>
      <c r="H1260" s="146"/>
    </row>
    <row r="1261" spans="1:8" x14ac:dyDescent="0.2">
      <c r="A1261" s="146"/>
      <c r="B1261" s="143"/>
      <c r="C1261" s="147"/>
      <c r="D1261" s="143"/>
      <c r="E1261" s="143"/>
      <c r="F1261" s="146"/>
      <c r="G1261" s="146"/>
      <c r="H1261" s="146"/>
    </row>
    <row r="1262" spans="1:8" x14ac:dyDescent="0.2">
      <c r="A1262" s="146"/>
      <c r="B1262" s="143"/>
      <c r="C1262" s="147"/>
      <c r="D1262" s="143"/>
      <c r="E1262" s="143"/>
      <c r="F1262" s="146"/>
      <c r="G1262" s="146"/>
      <c r="H1262" s="146"/>
    </row>
    <row r="1263" spans="1:8" x14ac:dyDescent="0.2">
      <c r="A1263" s="146"/>
      <c r="B1263" s="143"/>
      <c r="C1263" s="147"/>
      <c r="D1263" s="143"/>
      <c r="E1263" s="143"/>
      <c r="F1263" s="146"/>
      <c r="G1263" s="146"/>
      <c r="H1263" s="146"/>
    </row>
    <row r="1264" spans="1:8" x14ac:dyDescent="0.2">
      <c r="A1264" s="146"/>
      <c r="B1264" s="143"/>
      <c r="C1264" s="147"/>
      <c r="D1264" s="143"/>
      <c r="E1264" s="143"/>
      <c r="F1264" s="146"/>
      <c r="G1264" s="146"/>
      <c r="H1264" s="146"/>
    </row>
    <row r="1265" spans="1:8" x14ac:dyDescent="0.2">
      <c r="A1265" s="146"/>
      <c r="B1265" s="143"/>
      <c r="C1265" s="147"/>
      <c r="D1265" s="143"/>
      <c r="E1265" s="143"/>
      <c r="F1265" s="146"/>
      <c r="G1265" s="146"/>
      <c r="H1265" s="146"/>
    </row>
    <row r="1266" spans="1:8" x14ac:dyDescent="0.2">
      <c r="A1266" s="146"/>
      <c r="B1266" s="143"/>
      <c r="C1266" s="147"/>
      <c r="D1266" s="143"/>
      <c r="E1266" s="143"/>
      <c r="F1266" s="146"/>
      <c r="G1266" s="146"/>
      <c r="H1266" s="146"/>
    </row>
    <row r="1267" spans="1:8" x14ac:dyDescent="0.2">
      <c r="A1267" s="146"/>
      <c r="B1267" s="143"/>
      <c r="C1267" s="147"/>
      <c r="D1267" s="143"/>
      <c r="E1267" s="143"/>
      <c r="F1267" s="146"/>
      <c r="G1267" s="146"/>
      <c r="H1267" s="146"/>
    </row>
    <row r="1268" spans="1:8" x14ac:dyDescent="0.2">
      <c r="A1268" s="146"/>
      <c r="B1268" s="143"/>
      <c r="C1268" s="147"/>
      <c r="D1268" s="143"/>
      <c r="E1268" s="143"/>
      <c r="F1268" s="146"/>
      <c r="G1268" s="146"/>
      <c r="H1268" s="146"/>
    </row>
    <row r="1269" spans="1:8" x14ac:dyDescent="0.2">
      <c r="A1269" s="146"/>
      <c r="B1269" s="143"/>
      <c r="C1269" s="147"/>
      <c r="D1269" s="143"/>
      <c r="E1269" s="143"/>
      <c r="F1269" s="146"/>
      <c r="G1269" s="146"/>
      <c r="H1269" s="146"/>
    </row>
    <row r="1270" spans="1:8" x14ac:dyDescent="0.2">
      <c r="A1270" s="146"/>
      <c r="B1270" s="143"/>
      <c r="C1270" s="147"/>
      <c r="D1270" s="143"/>
      <c r="E1270" s="143"/>
      <c r="F1270" s="146"/>
      <c r="G1270" s="146"/>
      <c r="H1270" s="146"/>
    </row>
    <row r="1271" spans="1:8" x14ac:dyDescent="0.2">
      <c r="A1271" s="146"/>
      <c r="B1271" s="143"/>
      <c r="C1271" s="147"/>
      <c r="D1271" s="143"/>
      <c r="E1271" s="143"/>
      <c r="F1271" s="146"/>
      <c r="G1271" s="146"/>
      <c r="H1271" s="146"/>
    </row>
    <row r="1272" spans="1:8" x14ac:dyDescent="0.2">
      <c r="A1272" s="146"/>
      <c r="B1272" s="143"/>
      <c r="C1272" s="147"/>
      <c r="D1272" s="143"/>
      <c r="E1272" s="143"/>
      <c r="F1272" s="146"/>
      <c r="G1272" s="146"/>
      <c r="H1272" s="146"/>
    </row>
    <row r="1273" spans="1:8" x14ac:dyDescent="0.2">
      <c r="A1273" s="146"/>
      <c r="B1273" s="143"/>
      <c r="C1273" s="147"/>
      <c r="D1273" s="143"/>
      <c r="E1273" s="143"/>
      <c r="F1273" s="146"/>
      <c r="G1273" s="146"/>
      <c r="H1273" s="146"/>
    </row>
    <row r="1274" spans="1:8" x14ac:dyDescent="0.2">
      <c r="A1274" s="146"/>
      <c r="B1274" s="143"/>
      <c r="C1274" s="147"/>
      <c r="D1274" s="143"/>
      <c r="E1274" s="143"/>
      <c r="F1274" s="146"/>
      <c r="G1274" s="146"/>
      <c r="H1274" s="146"/>
    </row>
    <row r="1275" spans="1:8" x14ac:dyDescent="0.2">
      <c r="A1275" s="146"/>
      <c r="B1275" s="143"/>
      <c r="C1275" s="147"/>
      <c r="D1275" s="143"/>
      <c r="E1275" s="143"/>
      <c r="F1275" s="146"/>
      <c r="G1275" s="146"/>
      <c r="H1275" s="146"/>
    </row>
    <row r="1276" spans="1:8" x14ac:dyDescent="0.2">
      <c r="A1276" s="146"/>
      <c r="B1276" s="143"/>
      <c r="C1276" s="147"/>
      <c r="D1276" s="143"/>
      <c r="E1276" s="143"/>
      <c r="F1276" s="146"/>
      <c r="G1276" s="146"/>
      <c r="H1276" s="146"/>
    </row>
    <row r="1277" spans="1:8" x14ac:dyDescent="0.2">
      <c r="A1277" s="146"/>
      <c r="B1277" s="143"/>
      <c r="C1277" s="147"/>
      <c r="D1277" s="143"/>
      <c r="E1277" s="143"/>
      <c r="F1277" s="146"/>
      <c r="G1277" s="146"/>
      <c r="H1277" s="146"/>
    </row>
    <row r="1278" spans="1:8" x14ac:dyDescent="0.2">
      <c r="A1278" s="146"/>
      <c r="B1278" s="143"/>
      <c r="C1278" s="147"/>
      <c r="D1278" s="143"/>
      <c r="E1278" s="143"/>
      <c r="F1278" s="146"/>
      <c r="G1278" s="146"/>
      <c r="H1278" s="146"/>
    </row>
    <row r="1279" spans="1:8" x14ac:dyDescent="0.2">
      <c r="A1279" s="146"/>
      <c r="B1279" s="143"/>
      <c r="C1279" s="147"/>
      <c r="D1279" s="143"/>
      <c r="E1279" s="143"/>
      <c r="F1279" s="146"/>
      <c r="G1279" s="146"/>
      <c r="H1279" s="146"/>
    </row>
    <row r="1280" spans="1:8" x14ac:dyDescent="0.2">
      <c r="A1280" s="146"/>
      <c r="B1280" s="143"/>
      <c r="C1280" s="147"/>
      <c r="D1280" s="143"/>
      <c r="E1280" s="143"/>
      <c r="F1280" s="146"/>
      <c r="G1280" s="146"/>
      <c r="H1280" s="146"/>
    </row>
    <row r="1281" spans="1:8" x14ac:dyDescent="0.2">
      <c r="A1281" s="146"/>
      <c r="B1281" s="143"/>
      <c r="C1281" s="147"/>
      <c r="D1281" s="143"/>
      <c r="E1281" s="143"/>
      <c r="F1281" s="146"/>
      <c r="G1281" s="146"/>
      <c r="H1281" s="146"/>
    </row>
    <row r="1282" spans="1:8" x14ac:dyDescent="0.2">
      <c r="A1282" s="146"/>
      <c r="B1282" s="143"/>
      <c r="C1282" s="147"/>
      <c r="D1282" s="143"/>
      <c r="E1282" s="143"/>
      <c r="F1282" s="146"/>
      <c r="G1282" s="146"/>
      <c r="H1282" s="146"/>
    </row>
    <row r="1283" spans="1:8" x14ac:dyDescent="0.2">
      <c r="A1283" s="146"/>
      <c r="B1283" s="143"/>
      <c r="C1283" s="147"/>
      <c r="D1283" s="143"/>
      <c r="E1283" s="143"/>
      <c r="F1283" s="146"/>
      <c r="G1283" s="146"/>
      <c r="H1283" s="146"/>
    </row>
    <row r="1284" spans="1:8" x14ac:dyDescent="0.2">
      <c r="A1284" s="146"/>
      <c r="B1284" s="143"/>
      <c r="C1284" s="147"/>
      <c r="D1284" s="143"/>
      <c r="E1284" s="143"/>
      <c r="F1284" s="146"/>
      <c r="G1284" s="146"/>
      <c r="H1284" s="146"/>
    </row>
    <row r="1285" spans="1:8" x14ac:dyDescent="0.2">
      <c r="A1285" s="146"/>
      <c r="B1285" s="143"/>
      <c r="C1285" s="147"/>
      <c r="D1285" s="143"/>
      <c r="E1285" s="143"/>
      <c r="F1285" s="146"/>
      <c r="G1285" s="146"/>
      <c r="H1285" s="146"/>
    </row>
    <row r="1286" spans="1:8" x14ac:dyDescent="0.2">
      <c r="A1286" s="146"/>
      <c r="B1286" s="143"/>
      <c r="C1286" s="147"/>
      <c r="D1286" s="143"/>
      <c r="E1286" s="143"/>
      <c r="F1286" s="146"/>
      <c r="G1286" s="146"/>
      <c r="H1286" s="146"/>
    </row>
    <row r="1287" spans="1:8" x14ac:dyDescent="0.2">
      <c r="A1287" s="146"/>
      <c r="B1287" s="143"/>
      <c r="C1287" s="147"/>
      <c r="D1287" s="143"/>
      <c r="E1287" s="143"/>
      <c r="F1287" s="146"/>
      <c r="G1287" s="146"/>
      <c r="H1287" s="146"/>
    </row>
    <row r="1288" spans="1:8" x14ac:dyDescent="0.2">
      <c r="A1288" s="146"/>
      <c r="B1288" s="143"/>
      <c r="C1288" s="147"/>
      <c r="D1288" s="143"/>
      <c r="E1288" s="143"/>
      <c r="F1288" s="146"/>
      <c r="G1288" s="146"/>
      <c r="H1288" s="146"/>
    </row>
    <row r="1289" spans="1:8" x14ac:dyDescent="0.2">
      <c r="A1289" s="146"/>
      <c r="B1289" s="143"/>
      <c r="C1289" s="147"/>
      <c r="D1289" s="143"/>
      <c r="E1289" s="143"/>
      <c r="F1289" s="146"/>
      <c r="G1289" s="146"/>
      <c r="H1289" s="146"/>
    </row>
    <row r="1290" spans="1:8" x14ac:dyDescent="0.2">
      <c r="A1290" s="146"/>
      <c r="B1290" s="143"/>
      <c r="C1290" s="147"/>
      <c r="D1290" s="143"/>
      <c r="E1290" s="143"/>
      <c r="F1290" s="146"/>
      <c r="G1290" s="146"/>
      <c r="H1290" s="146"/>
    </row>
    <row r="1291" spans="1:8" x14ac:dyDescent="0.2">
      <c r="A1291" s="146"/>
      <c r="B1291" s="143"/>
      <c r="C1291" s="147"/>
      <c r="D1291" s="143"/>
      <c r="E1291" s="143"/>
      <c r="F1291" s="146"/>
      <c r="G1291" s="146"/>
      <c r="H1291" s="146"/>
    </row>
    <row r="1292" spans="1:8" x14ac:dyDescent="0.2">
      <c r="A1292" s="146"/>
      <c r="B1292" s="143"/>
      <c r="C1292" s="147"/>
      <c r="D1292" s="143"/>
      <c r="E1292" s="143"/>
      <c r="F1292" s="146"/>
      <c r="G1292" s="146"/>
      <c r="H1292" s="146"/>
    </row>
    <row r="1293" spans="1:8" x14ac:dyDescent="0.2">
      <c r="A1293" s="146"/>
      <c r="B1293" s="143"/>
      <c r="C1293" s="147"/>
      <c r="D1293" s="143"/>
      <c r="E1293" s="143"/>
      <c r="F1293" s="146"/>
      <c r="G1293" s="146"/>
      <c r="H1293" s="146"/>
    </row>
    <row r="1294" spans="1:8" x14ac:dyDescent="0.2">
      <c r="A1294" s="146"/>
      <c r="B1294" s="143"/>
      <c r="C1294" s="147"/>
      <c r="D1294" s="143"/>
      <c r="E1294" s="143"/>
      <c r="F1294" s="146"/>
      <c r="G1294" s="146"/>
      <c r="H1294" s="146"/>
    </row>
    <row r="1295" spans="1:8" x14ac:dyDescent="0.2">
      <c r="A1295" s="146"/>
      <c r="B1295" s="143"/>
      <c r="C1295" s="147"/>
      <c r="D1295" s="143"/>
      <c r="E1295" s="143"/>
      <c r="F1295" s="146"/>
      <c r="G1295" s="146"/>
      <c r="H1295" s="146"/>
    </row>
    <row r="1296" spans="1:8" x14ac:dyDescent="0.2">
      <c r="A1296" s="146"/>
      <c r="B1296" s="143"/>
      <c r="C1296" s="147"/>
      <c r="D1296" s="143"/>
      <c r="E1296" s="143"/>
      <c r="F1296" s="146"/>
      <c r="G1296" s="146"/>
      <c r="H1296" s="146"/>
    </row>
    <row r="1297" spans="1:8" x14ac:dyDescent="0.2">
      <c r="A1297" s="146"/>
      <c r="B1297" s="143"/>
      <c r="C1297" s="147"/>
      <c r="D1297" s="143"/>
      <c r="E1297" s="143"/>
      <c r="F1297" s="146"/>
      <c r="G1297" s="146"/>
      <c r="H1297" s="146"/>
    </row>
    <row r="1298" spans="1:8" x14ac:dyDescent="0.2">
      <c r="A1298" s="146"/>
      <c r="B1298" s="143"/>
      <c r="C1298" s="147"/>
      <c r="D1298" s="143"/>
      <c r="E1298" s="143"/>
      <c r="F1298" s="146"/>
      <c r="G1298" s="146"/>
      <c r="H1298" s="146"/>
    </row>
    <row r="1299" spans="1:8" x14ac:dyDescent="0.2">
      <c r="A1299" s="146"/>
      <c r="B1299" s="143"/>
      <c r="C1299" s="147"/>
      <c r="D1299" s="143"/>
      <c r="E1299" s="143"/>
      <c r="F1299" s="146"/>
      <c r="G1299" s="146"/>
      <c r="H1299" s="146"/>
    </row>
    <row r="1300" spans="1:8" x14ac:dyDescent="0.2">
      <c r="A1300" s="146"/>
      <c r="B1300" s="143"/>
      <c r="C1300" s="147"/>
      <c r="D1300" s="143"/>
      <c r="E1300" s="143"/>
      <c r="F1300" s="146"/>
      <c r="G1300" s="146"/>
      <c r="H1300" s="146"/>
    </row>
    <row r="1301" spans="1:8" x14ac:dyDescent="0.2">
      <c r="A1301" s="146"/>
      <c r="B1301" s="143"/>
      <c r="C1301" s="147"/>
      <c r="D1301" s="143"/>
      <c r="E1301" s="143"/>
      <c r="F1301" s="146"/>
      <c r="G1301" s="146"/>
      <c r="H1301" s="146"/>
    </row>
    <row r="1302" spans="1:8" x14ac:dyDescent="0.2">
      <c r="A1302" s="146"/>
      <c r="B1302" s="143"/>
      <c r="C1302" s="147"/>
      <c r="D1302" s="143"/>
      <c r="E1302" s="143"/>
      <c r="F1302" s="146"/>
      <c r="G1302" s="146"/>
      <c r="H1302" s="146"/>
    </row>
    <row r="1303" spans="1:8" x14ac:dyDescent="0.2">
      <c r="A1303" s="146"/>
      <c r="B1303" s="143"/>
      <c r="C1303" s="147"/>
      <c r="D1303" s="143"/>
      <c r="E1303" s="143"/>
      <c r="F1303" s="146"/>
      <c r="G1303" s="146"/>
      <c r="H1303" s="146"/>
    </row>
    <row r="1304" spans="1:8" x14ac:dyDescent="0.2">
      <c r="A1304" s="146"/>
      <c r="B1304" s="143"/>
      <c r="C1304" s="147"/>
      <c r="D1304" s="143"/>
      <c r="E1304" s="143"/>
      <c r="F1304" s="146"/>
      <c r="G1304" s="146"/>
      <c r="H1304" s="146"/>
    </row>
    <row r="1305" spans="1:8" x14ac:dyDescent="0.2">
      <c r="A1305" s="146"/>
      <c r="B1305" s="143"/>
      <c r="C1305" s="147"/>
      <c r="D1305" s="143"/>
      <c r="E1305" s="143"/>
      <c r="F1305" s="146"/>
      <c r="G1305" s="146"/>
      <c r="H1305" s="146"/>
    </row>
    <row r="1306" spans="1:8" x14ac:dyDescent="0.2">
      <c r="A1306" s="146"/>
      <c r="B1306" s="143"/>
      <c r="C1306" s="147"/>
      <c r="D1306" s="143"/>
      <c r="E1306" s="143"/>
      <c r="F1306" s="146"/>
      <c r="G1306" s="146"/>
      <c r="H1306" s="146"/>
    </row>
    <row r="1307" spans="1:8" x14ac:dyDescent="0.2">
      <c r="A1307" s="146"/>
      <c r="B1307" s="143"/>
      <c r="C1307" s="147"/>
      <c r="D1307" s="143"/>
      <c r="E1307" s="143"/>
      <c r="F1307" s="146"/>
      <c r="G1307" s="146"/>
      <c r="H1307" s="146"/>
    </row>
    <row r="1308" spans="1:8" x14ac:dyDescent="0.2">
      <c r="A1308" s="146"/>
      <c r="B1308" s="143"/>
      <c r="C1308" s="147"/>
      <c r="D1308" s="143"/>
      <c r="E1308" s="143"/>
      <c r="F1308" s="146"/>
      <c r="G1308" s="146"/>
      <c r="H1308" s="146"/>
    </row>
    <row r="1309" spans="1:8" x14ac:dyDescent="0.2">
      <c r="A1309" s="146"/>
      <c r="B1309" s="143"/>
      <c r="C1309" s="147"/>
      <c r="D1309" s="143"/>
      <c r="E1309" s="143"/>
      <c r="F1309" s="146"/>
      <c r="G1309" s="146"/>
      <c r="H1309" s="146"/>
    </row>
    <row r="1310" spans="1:8" x14ac:dyDescent="0.2">
      <c r="A1310" s="146"/>
      <c r="B1310" s="143"/>
      <c r="C1310" s="147"/>
      <c r="D1310" s="143"/>
      <c r="E1310" s="143"/>
      <c r="F1310" s="146"/>
      <c r="G1310" s="146"/>
      <c r="H1310" s="146"/>
    </row>
    <row r="1311" spans="1:8" x14ac:dyDescent="0.2">
      <c r="A1311" s="146"/>
      <c r="B1311" s="143"/>
      <c r="C1311" s="147"/>
      <c r="D1311" s="143"/>
      <c r="E1311" s="143"/>
      <c r="F1311" s="146"/>
      <c r="G1311" s="146"/>
      <c r="H1311" s="146"/>
    </row>
    <row r="1312" spans="1:8" x14ac:dyDescent="0.2">
      <c r="A1312" s="146"/>
      <c r="B1312" s="143"/>
      <c r="C1312" s="147"/>
      <c r="D1312" s="143"/>
      <c r="E1312" s="143"/>
      <c r="F1312" s="146"/>
      <c r="G1312" s="146"/>
      <c r="H1312" s="146"/>
    </row>
    <row r="1313" spans="1:8" x14ac:dyDescent="0.2">
      <c r="A1313" s="146"/>
      <c r="B1313" s="143"/>
      <c r="C1313" s="147"/>
      <c r="D1313" s="143"/>
      <c r="E1313" s="143"/>
      <c r="F1313" s="146"/>
      <c r="G1313" s="146"/>
      <c r="H1313" s="146"/>
    </row>
    <row r="1314" spans="1:8" x14ac:dyDescent="0.2">
      <c r="A1314" s="146"/>
      <c r="B1314" s="143"/>
      <c r="C1314" s="147"/>
      <c r="D1314" s="143"/>
      <c r="E1314" s="143"/>
      <c r="F1314" s="146"/>
      <c r="G1314" s="146"/>
      <c r="H1314" s="146"/>
    </row>
    <row r="1315" spans="1:8" x14ac:dyDescent="0.2">
      <c r="A1315" s="146"/>
      <c r="B1315" s="143"/>
      <c r="C1315" s="147"/>
      <c r="D1315" s="143"/>
      <c r="E1315" s="143"/>
      <c r="F1315" s="146"/>
      <c r="G1315" s="146"/>
      <c r="H1315" s="146"/>
    </row>
    <row r="1316" spans="1:8" x14ac:dyDescent="0.2">
      <c r="A1316" s="146"/>
      <c r="B1316" s="143"/>
      <c r="C1316" s="147"/>
      <c r="D1316" s="143"/>
      <c r="E1316" s="143"/>
      <c r="F1316" s="146"/>
      <c r="G1316" s="146"/>
      <c r="H1316" s="146"/>
    </row>
    <row r="1317" spans="1:8" x14ac:dyDescent="0.2">
      <c r="A1317" s="146"/>
      <c r="B1317" s="143"/>
      <c r="C1317" s="147"/>
      <c r="D1317" s="143"/>
      <c r="E1317" s="143"/>
      <c r="F1317" s="146"/>
      <c r="G1317" s="146"/>
      <c r="H1317" s="146"/>
    </row>
    <row r="1318" spans="1:8" x14ac:dyDescent="0.2">
      <c r="A1318" s="146"/>
      <c r="B1318" s="143"/>
      <c r="C1318" s="147"/>
      <c r="D1318" s="143"/>
      <c r="E1318" s="143"/>
      <c r="F1318" s="146"/>
      <c r="G1318" s="146"/>
      <c r="H1318" s="146"/>
    </row>
    <row r="1319" spans="1:8" x14ac:dyDescent="0.2">
      <c r="A1319" s="146"/>
      <c r="B1319" s="143"/>
      <c r="C1319" s="147"/>
      <c r="D1319" s="143"/>
      <c r="E1319" s="143"/>
      <c r="F1319" s="146"/>
      <c r="G1319" s="146"/>
      <c r="H1319" s="146"/>
    </row>
    <row r="1320" spans="1:8" x14ac:dyDescent="0.2">
      <c r="A1320" s="146"/>
      <c r="B1320" s="143"/>
      <c r="C1320" s="147"/>
      <c r="D1320" s="143"/>
      <c r="E1320" s="143"/>
      <c r="F1320" s="146"/>
      <c r="G1320" s="146"/>
      <c r="H1320" s="146"/>
    </row>
    <row r="1321" spans="1:8" x14ac:dyDescent="0.2">
      <c r="A1321" s="146"/>
      <c r="B1321" s="143"/>
      <c r="C1321" s="147"/>
      <c r="D1321" s="143"/>
      <c r="E1321" s="143"/>
      <c r="F1321" s="146"/>
      <c r="G1321" s="146"/>
      <c r="H1321" s="146"/>
    </row>
    <row r="1322" spans="1:8" x14ac:dyDescent="0.2">
      <c r="A1322" s="146"/>
      <c r="B1322" s="143"/>
      <c r="C1322" s="147"/>
      <c r="D1322" s="143"/>
      <c r="E1322" s="143"/>
      <c r="F1322" s="146"/>
      <c r="G1322" s="146"/>
      <c r="H1322" s="146"/>
    </row>
    <row r="1323" spans="1:8" x14ac:dyDescent="0.2">
      <c r="A1323" s="146"/>
      <c r="B1323" s="143"/>
      <c r="C1323" s="147"/>
      <c r="D1323" s="143"/>
      <c r="E1323" s="143"/>
      <c r="F1323" s="146"/>
      <c r="G1323" s="146"/>
      <c r="H1323" s="146"/>
    </row>
    <row r="1324" spans="1:8" x14ac:dyDescent="0.2">
      <c r="A1324" s="146"/>
      <c r="B1324" s="143"/>
      <c r="C1324" s="147"/>
      <c r="D1324" s="143"/>
      <c r="E1324" s="143"/>
      <c r="F1324" s="146"/>
      <c r="G1324" s="146"/>
      <c r="H1324" s="146"/>
    </row>
    <row r="1325" spans="1:8" x14ac:dyDescent="0.2">
      <c r="A1325" s="146"/>
      <c r="B1325" s="143"/>
      <c r="C1325" s="147"/>
      <c r="D1325" s="143"/>
      <c r="E1325" s="143"/>
      <c r="F1325" s="146"/>
      <c r="G1325" s="146"/>
      <c r="H1325" s="146"/>
    </row>
    <row r="1326" spans="1:8" x14ac:dyDescent="0.2">
      <c r="A1326" s="146"/>
      <c r="B1326" s="143"/>
      <c r="C1326" s="147"/>
      <c r="D1326" s="143"/>
      <c r="E1326" s="143"/>
      <c r="F1326" s="146"/>
      <c r="G1326" s="146"/>
      <c r="H1326" s="146"/>
    </row>
    <row r="1327" spans="1:8" x14ac:dyDescent="0.2">
      <c r="A1327" s="146"/>
      <c r="B1327" s="143"/>
      <c r="C1327" s="147"/>
      <c r="D1327" s="143"/>
      <c r="E1327" s="143"/>
      <c r="F1327" s="146"/>
      <c r="G1327" s="146"/>
      <c r="H1327" s="146"/>
    </row>
    <row r="1328" spans="1:8" x14ac:dyDescent="0.2">
      <c r="A1328" s="146"/>
      <c r="B1328" s="143"/>
      <c r="C1328" s="147"/>
      <c r="D1328" s="143"/>
      <c r="E1328" s="143"/>
      <c r="F1328" s="146"/>
      <c r="G1328" s="146"/>
      <c r="H1328" s="146"/>
    </row>
    <row r="1329" spans="1:8" x14ac:dyDescent="0.2">
      <c r="A1329" s="146"/>
      <c r="B1329" s="143"/>
      <c r="C1329" s="147"/>
      <c r="D1329" s="143"/>
      <c r="E1329" s="143"/>
      <c r="F1329" s="146"/>
      <c r="G1329" s="146"/>
      <c r="H1329" s="146"/>
    </row>
    <row r="1330" spans="1:8" x14ac:dyDescent="0.2">
      <c r="A1330" s="146"/>
      <c r="B1330" s="143"/>
      <c r="C1330" s="147"/>
      <c r="D1330" s="143"/>
      <c r="E1330" s="143"/>
      <c r="F1330" s="146"/>
      <c r="G1330" s="146"/>
      <c r="H1330" s="146"/>
    </row>
    <row r="1331" spans="1:8" x14ac:dyDescent="0.2">
      <c r="A1331" s="146"/>
      <c r="B1331" s="143"/>
      <c r="C1331" s="147"/>
      <c r="D1331" s="143"/>
      <c r="E1331" s="143"/>
      <c r="F1331" s="146"/>
      <c r="G1331" s="146"/>
      <c r="H1331" s="146"/>
    </row>
    <row r="1332" spans="1:8" x14ac:dyDescent="0.2">
      <c r="A1332" s="146"/>
      <c r="B1332" s="143"/>
      <c r="C1332" s="147"/>
      <c r="D1332" s="143"/>
      <c r="E1332" s="143"/>
      <c r="F1332" s="146"/>
      <c r="G1332" s="146"/>
      <c r="H1332" s="146"/>
    </row>
    <row r="1333" spans="1:8" x14ac:dyDescent="0.2">
      <c r="A1333" s="146"/>
      <c r="B1333" s="143"/>
      <c r="C1333" s="147"/>
      <c r="D1333" s="143"/>
      <c r="E1333" s="143"/>
      <c r="F1333" s="146"/>
      <c r="G1333" s="146"/>
      <c r="H1333" s="146"/>
    </row>
    <row r="1334" spans="1:8" x14ac:dyDescent="0.2">
      <c r="A1334" s="146"/>
      <c r="B1334" s="143"/>
      <c r="C1334" s="147"/>
      <c r="D1334" s="143"/>
      <c r="E1334" s="143"/>
      <c r="F1334" s="146"/>
      <c r="G1334" s="146"/>
      <c r="H1334" s="146"/>
    </row>
    <row r="1335" spans="1:8" x14ac:dyDescent="0.2">
      <c r="A1335" s="146"/>
      <c r="B1335" s="143"/>
      <c r="C1335" s="147"/>
      <c r="D1335" s="143"/>
      <c r="E1335" s="143"/>
      <c r="F1335" s="146"/>
      <c r="G1335" s="146"/>
      <c r="H1335" s="146"/>
    </row>
    <row r="1336" spans="1:8" x14ac:dyDescent="0.2">
      <c r="A1336" s="146"/>
      <c r="B1336" s="143"/>
      <c r="C1336" s="147"/>
      <c r="D1336" s="143"/>
      <c r="E1336" s="143"/>
      <c r="F1336" s="146"/>
      <c r="G1336" s="146"/>
      <c r="H1336" s="146"/>
    </row>
    <row r="1337" spans="1:8" x14ac:dyDescent="0.2">
      <c r="A1337" s="146"/>
      <c r="B1337" s="143"/>
      <c r="C1337" s="147"/>
      <c r="D1337" s="143"/>
      <c r="E1337" s="143"/>
      <c r="F1337" s="146"/>
      <c r="G1337" s="146"/>
      <c r="H1337" s="146"/>
    </row>
    <row r="1338" spans="1:8" x14ac:dyDescent="0.2">
      <c r="A1338" s="146"/>
      <c r="B1338" s="143"/>
      <c r="C1338" s="147"/>
      <c r="D1338" s="143"/>
      <c r="E1338" s="143"/>
      <c r="F1338" s="146"/>
      <c r="G1338" s="146"/>
      <c r="H1338" s="146"/>
    </row>
    <row r="1339" spans="1:8" x14ac:dyDescent="0.2">
      <c r="A1339" s="146"/>
      <c r="B1339" s="143"/>
      <c r="C1339" s="147"/>
      <c r="D1339" s="143"/>
      <c r="E1339" s="143"/>
      <c r="F1339" s="146"/>
      <c r="G1339" s="146"/>
      <c r="H1339" s="146"/>
    </row>
    <row r="1340" spans="1:8" x14ac:dyDescent="0.2">
      <c r="A1340" s="146"/>
      <c r="B1340" s="143"/>
      <c r="C1340" s="147"/>
      <c r="D1340" s="143"/>
      <c r="E1340" s="143"/>
      <c r="F1340" s="146"/>
      <c r="G1340" s="146"/>
      <c r="H1340" s="146"/>
    </row>
    <row r="1341" spans="1:8" x14ac:dyDescent="0.2">
      <c r="A1341" s="146"/>
      <c r="B1341" s="143"/>
      <c r="C1341" s="147"/>
      <c r="D1341" s="143"/>
      <c r="E1341" s="143"/>
      <c r="F1341" s="146"/>
      <c r="G1341" s="146"/>
      <c r="H1341" s="146"/>
    </row>
    <row r="1342" spans="1:8" x14ac:dyDescent="0.2">
      <c r="A1342" s="146"/>
      <c r="B1342" s="143"/>
      <c r="C1342" s="147"/>
      <c r="D1342" s="143"/>
      <c r="E1342" s="143"/>
      <c r="F1342" s="146"/>
      <c r="G1342" s="146"/>
      <c r="H1342" s="146"/>
    </row>
    <row r="1343" spans="1:8" x14ac:dyDescent="0.2">
      <c r="A1343" s="146"/>
      <c r="B1343" s="143"/>
      <c r="C1343" s="147"/>
      <c r="D1343" s="143"/>
      <c r="E1343" s="143"/>
      <c r="F1343" s="146"/>
      <c r="G1343" s="146"/>
      <c r="H1343" s="146"/>
    </row>
    <row r="1344" spans="1:8" x14ac:dyDescent="0.2">
      <c r="A1344" s="146"/>
      <c r="B1344" s="143"/>
      <c r="C1344" s="147"/>
      <c r="D1344" s="143"/>
      <c r="E1344" s="143"/>
      <c r="F1344" s="146"/>
      <c r="G1344" s="146"/>
      <c r="H1344" s="146"/>
    </row>
    <row r="1345" spans="1:8" x14ac:dyDescent="0.2">
      <c r="A1345" s="146"/>
      <c r="B1345" s="143"/>
      <c r="C1345" s="147"/>
      <c r="D1345" s="143"/>
      <c r="E1345" s="143"/>
      <c r="F1345" s="146"/>
      <c r="G1345" s="146"/>
      <c r="H1345" s="146"/>
    </row>
    <row r="1346" spans="1:8" x14ac:dyDescent="0.2">
      <c r="A1346" s="146"/>
      <c r="B1346" s="143"/>
      <c r="C1346" s="147"/>
      <c r="D1346" s="143"/>
      <c r="E1346" s="143"/>
      <c r="F1346" s="146"/>
      <c r="G1346" s="146"/>
      <c r="H1346" s="146"/>
    </row>
    <row r="1347" spans="1:8" x14ac:dyDescent="0.2">
      <c r="A1347" s="146"/>
      <c r="B1347" s="143"/>
      <c r="C1347" s="147"/>
      <c r="D1347" s="143"/>
      <c r="E1347" s="143"/>
      <c r="F1347" s="146"/>
      <c r="G1347" s="146"/>
      <c r="H1347" s="146"/>
    </row>
    <row r="1348" spans="1:8" x14ac:dyDescent="0.2">
      <c r="A1348" s="146"/>
      <c r="B1348" s="143"/>
      <c r="C1348" s="147"/>
      <c r="D1348" s="143"/>
      <c r="E1348" s="143"/>
      <c r="F1348" s="146"/>
      <c r="G1348" s="146"/>
      <c r="H1348" s="146"/>
    </row>
    <row r="1349" spans="1:8" x14ac:dyDescent="0.2">
      <c r="A1349" s="146"/>
      <c r="B1349" s="143"/>
      <c r="C1349" s="147"/>
      <c r="D1349" s="143"/>
      <c r="E1349" s="143"/>
      <c r="F1349" s="146"/>
      <c r="G1349" s="146"/>
      <c r="H1349" s="146"/>
    </row>
    <row r="1350" spans="1:8" x14ac:dyDescent="0.2">
      <c r="A1350" s="146"/>
      <c r="B1350" s="143"/>
      <c r="C1350" s="147"/>
      <c r="D1350" s="143"/>
      <c r="E1350" s="143"/>
      <c r="F1350" s="146"/>
      <c r="G1350" s="146"/>
      <c r="H1350" s="146"/>
    </row>
    <row r="1351" spans="1:8" x14ac:dyDescent="0.2">
      <c r="A1351" s="146"/>
      <c r="B1351" s="143"/>
      <c r="C1351" s="147"/>
      <c r="D1351" s="143"/>
      <c r="E1351" s="143"/>
      <c r="F1351" s="146"/>
      <c r="G1351" s="146"/>
      <c r="H1351" s="146"/>
    </row>
    <row r="1352" spans="1:8" x14ac:dyDescent="0.2">
      <c r="A1352" s="146"/>
      <c r="B1352" s="143"/>
      <c r="C1352" s="147"/>
      <c r="D1352" s="143"/>
      <c r="E1352" s="143"/>
      <c r="F1352" s="146"/>
      <c r="G1352" s="146"/>
      <c r="H1352" s="146"/>
    </row>
    <row r="1353" spans="1:8" x14ac:dyDescent="0.2">
      <c r="A1353" s="146"/>
      <c r="B1353" s="143"/>
      <c r="C1353" s="147"/>
      <c r="D1353" s="143"/>
      <c r="E1353" s="143"/>
      <c r="F1353" s="146"/>
      <c r="G1353" s="146"/>
      <c r="H1353" s="146"/>
    </row>
    <row r="1354" spans="1:8" x14ac:dyDescent="0.2">
      <c r="A1354" s="146"/>
      <c r="B1354" s="143"/>
      <c r="C1354" s="147"/>
      <c r="D1354" s="143"/>
      <c r="E1354" s="143"/>
      <c r="F1354" s="146"/>
      <c r="G1354" s="146"/>
      <c r="H1354" s="146"/>
    </row>
    <row r="1355" spans="1:8" x14ac:dyDescent="0.2">
      <c r="A1355" s="146"/>
      <c r="B1355" s="143"/>
      <c r="C1355" s="147"/>
      <c r="D1355" s="143"/>
      <c r="E1355" s="143"/>
      <c r="F1355" s="146"/>
      <c r="G1355" s="146"/>
      <c r="H1355" s="146"/>
    </row>
    <row r="1356" spans="1:8" x14ac:dyDescent="0.2">
      <c r="A1356" s="146"/>
      <c r="B1356" s="143"/>
      <c r="C1356" s="147"/>
      <c r="D1356" s="143"/>
      <c r="E1356" s="143"/>
      <c r="F1356" s="146"/>
      <c r="G1356" s="146"/>
      <c r="H1356" s="146"/>
    </row>
    <row r="1357" spans="1:8" x14ac:dyDescent="0.2">
      <c r="A1357" s="146"/>
      <c r="B1357" s="143"/>
      <c r="C1357" s="147"/>
      <c r="D1357" s="143"/>
      <c r="E1357" s="143"/>
      <c r="F1357" s="146"/>
      <c r="G1357" s="146"/>
      <c r="H1357" s="146"/>
    </row>
    <row r="1358" spans="1:8" x14ac:dyDescent="0.2">
      <c r="A1358" s="146"/>
      <c r="B1358" s="143"/>
      <c r="C1358" s="147"/>
      <c r="D1358" s="143"/>
      <c r="E1358" s="143"/>
      <c r="F1358" s="146"/>
      <c r="G1358" s="146"/>
      <c r="H1358" s="146"/>
    </row>
    <row r="1359" spans="1:8" x14ac:dyDescent="0.2">
      <c r="A1359" s="146"/>
      <c r="B1359" s="143"/>
      <c r="C1359" s="147"/>
      <c r="D1359" s="143"/>
      <c r="E1359" s="143"/>
      <c r="F1359" s="146"/>
      <c r="G1359" s="146"/>
      <c r="H1359" s="146"/>
    </row>
    <row r="1360" spans="1:8" x14ac:dyDescent="0.2">
      <c r="A1360" s="146"/>
      <c r="B1360" s="143"/>
      <c r="C1360" s="147"/>
      <c r="D1360" s="143"/>
      <c r="E1360" s="143"/>
      <c r="F1360" s="146"/>
      <c r="G1360" s="146"/>
      <c r="H1360" s="146"/>
    </row>
    <row r="1361" spans="1:8" x14ac:dyDescent="0.2">
      <c r="A1361" s="146"/>
      <c r="B1361" s="143"/>
      <c r="C1361" s="147"/>
      <c r="D1361" s="143"/>
      <c r="E1361" s="143"/>
      <c r="F1361" s="146"/>
      <c r="G1361" s="146"/>
      <c r="H1361" s="146"/>
    </row>
    <row r="1362" spans="1:8" x14ac:dyDescent="0.2">
      <c r="A1362" s="146"/>
      <c r="B1362" s="143"/>
      <c r="C1362" s="147"/>
      <c r="D1362" s="143"/>
      <c r="E1362" s="143"/>
      <c r="F1362" s="146"/>
      <c r="G1362" s="146"/>
      <c r="H1362" s="146"/>
    </row>
    <row r="1363" spans="1:8" x14ac:dyDescent="0.2">
      <c r="A1363" s="146"/>
      <c r="B1363" s="143"/>
      <c r="C1363" s="147"/>
      <c r="D1363" s="143"/>
      <c r="E1363" s="143"/>
      <c r="F1363" s="146"/>
      <c r="G1363" s="146"/>
      <c r="H1363" s="146"/>
    </row>
    <row r="1364" spans="1:8" x14ac:dyDescent="0.2">
      <c r="A1364" s="146"/>
      <c r="B1364" s="143"/>
      <c r="C1364" s="147"/>
      <c r="D1364" s="143"/>
      <c r="E1364" s="143"/>
      <c r="F1364" s="146"/>
      <c r="G1364" s="146"/>
      <c r="H1364" s="146"/>
    </row>
    <row r="1365" spans="1:8" x14ac:dyDescent="0.2">
      <c r="A1365" s="146"/>
      <c r="B1365" s="143"/>
      <c r="C1365" s="147"/>
      <c r="D1365" s="143"/>
      <c r="E1365" s="143"/>
      <c r="F1365" s="146"/>
      <c r="G1365" s="146"/>
      <c r="H1365" s="146"/>
    </row>
    <row r="1366" spans="1:8" x14ac:dyDescent="0.2">
      <c r="A1366" s="146"/>
      <c r="B1366" s="143"/>
      <c r="C1366" s="147"/>
      <c r="D1366" s="143"/>
      <c r="E1366" s="143"/>
      <c r="F1366" s="146"/>
      <c r="G1366" s="146"/>
      <c r="H1366" s="146"/>
    </row>
    <row r="1367" spans="1:8" x14ac:dyDescent="0.2">
      <c r="A1367" s="146"/>
      <c r="B1367" s="143"/>
      <c r="C1367" s="147"/>
      <c r="D1367" s="143"/>
      <c r="E1367" s="143"/>
      <c r="F1367" s="146"/>
      <c r="G1367" s="146"/>
      <c r="H1367" s="146"/>
    </row>
    <row r="1368" spans="1:8" x14ac:dyDescent="0.2">
      <c r="A1368" s="146"/>
      <c r="B1368" s="143"/>
      <c r="C1368" s="147"/>
      <c r="D1368" s="143"/>
      <c r="E1368" s="143"/>
      <c r="F1368" s="146"/>
      <c r="G1368" s="146"/>
      <c r="H1368" s="146"/>
    </row>
    <row r="1369" spans="1:8" x14ac:dyDescent="0.2">
      <c r="A1369" s="146"/>
      <c r="B1369" s="143"/>
      <c r="C1369" s="147"/>
      <c r="D1369" s="143"/>
      <c r="E1369" s="143"/>
      <c r="F1369" s="146"/>
      <c r="G1369" s="146"/>
      <c r="H1369" s="146"/>
    </row>
    <row r="1370" spans="1:8" x14ac:dyDescent="0.2">
      <c r="A1370" s="146"/>
      <c r="B1370" s="143"/>
      <c r="C1370" s="147"/>
      <c r="D1370" s="143"/>
      <c r="E1370" s="143"/>
      <c r="F1370" s="146"/>
      <c r="G1370" s="146"/>
      <c r="H1370" s="146"/>
    </row>
    <row r="1371" spans="1:8" x14ac:dyDescent="0.2">
      <c r="A1371" s="146"/>
      <c r="B1371" s="143"/>
      <c r="C1371" s="147"/>
      <c r="D1371" s="143"/>
      <c r="E1371" s="143"/>
      <c r="F1371" s="146"/>
      <c r="G1371" s="146"/>
      <c r="H1371" s="146"/>
    </row>
    <row r="1372" spans="1:8" x14ac:dyDescent="0.2">
      <c r="A1372" s="146"/>
      <c r="B1372" s="143"/>
      <c r="C1372" s="147"/>
      <c r="D1372" s="143"/>
      <c r="E1372" s="143"/>
      <c r="F1372" s="146"/>
      <c r="G1372" s="146"/>
      <c r="H1372" s="146"/>
    </row>
    <row r="1373" spans="1:8" x14ac:dyDescent="0.2">
      <c r="A1373" s="146"/>
      <c r="B1373" s="143"/>
      <c r="C1373" s="147"/>
      <c r="D1373" s="143"/>
      <c r="E1373" s="143"/>
      <c r="F1373" s="146"/>
      <c r="G1373" s="146"/>
      <c r="H1373" s="146"/>
    </row>
    <row r="1374" spans="1:8" x14ac:dyDescent="0.2">
      <c r="A1374" s="146"/>
      <c r="B1374" s="143"/>
      <c r="C1374" s="147"/>
      <c r="D1374" s="143"/>
      <c r="E1374" s="143"/>
      <c r="F1374" s="146"/>
      <c r="G1374" s="146"/>
      <c r="H1374" s="146"/>
    </row>
    <row r="1375" spans="1:8" x14ac:dyDescent="0.2">
      <c r="A1375" s="146"/>
      <c r="B1375" s="143"/>
      <c r="C1375" s="147"/>
      <c r="D1375" s="143"/>
      <c r="E1375" s="143"/>
      <c r="F1375" s="146"/>
      <c r="G1375" s="146"/>
      <c r="H1375" s="146"/>
    </row>
    <row r="1376" spans="1:8" x14ac:dyDescent="0.2">
      <c r="A1376" s="146"/>
      <c r="B1376" s="143"/>
      <c r="C1376" s="147"/>
      <c r="D1376" s="143"/>
      <c r="E1376" s="143"/>
      <c r="F1376" s="146"/>
      <c r="G1376" s="146"/>
      <c r="H1376" s="146"/>
    </row>
    <row r="1377" spans="1:8" x14ac:dyDescent="0.2">
      <c r="A1377" s="146"/>
      <c r="B1377" s="143"/>
      <c r="C1377" s="147"/>
      <c r="D1377" s="143"/>
      <c r="E1377" s="143"/>
      <c r="F1377" s="146"/>
      <c r="G1377" s="146"/>
      <c r="H1377" s="146"/>
    </row>
    <row r="1378" spans="1:8" x14ac:dyDescent="0.2">
      <c r="A1378" s="146"/>
      <c r="B1378" s="143"/>
      <c r="C1378" s="147"/>
      <c r="D1378" s="143"/>
      <c r="E1378" s="143"/>
      <c r="F1378" s="146"/>
      <c r="G1378" s="146"/>
      <c r="H1378" s="146"/>
    </row>
    <row r="1379" spans="1:8" x14ac:dyDescent="0.2">
      <c r="A1379" s="146"/>
      <c r="B1379" s="143"/>
      <c r="C1379" s="147"/>
      <c r="D1379" s="143"/>
      <c r="E1379" s="143"/>
      <c r="F1379" s="146"/>
      <c r="G1379" s="146"/>
      <c r="H1379" s="146"/>
    </row>
    <row r="1380" spans="1:8" x14ac:dyDescent="0.2">
      <c r="A1380" s="146"/>
      <c r="B1380" s="143"/>
      <c r="C1380" s="147"/>
      <c r="D1380" s="143"/>
      <c r="E1380" s="143"/>
      <c r="F1380" s="146"/>
      <c r="G1380" s="146"/>
      <c r="H1380" s="146"/>
    </row>
    <row r="1381" spans="1:8" x14ac:dyDescent="0.2">
      <c r="A1381" s="146"/>
      <c r="B1381" s="143"/>
      <c r="C1381" s="147"/>
      <c r="D1381" s="143"/>
      <c r="E1381" s="143"/>
      <c r="F1381" s="146"/>
      <c r="G1381" s="146"/>
      <c r="H1381" s="146"/>
    </row>
    <row r="1382" spans="1:8" x14ac:dyDescent="0.2">
      <c r="A1382" s="146"/>
      <c r="B1382" s="143"/>
      <c r="C1382" s="147"/>
      <c r="D1382" s="143"/>
      <c r="E1382" s="143"/>
      <c r="F1382" s="146"/>
      <c r="G1382" s="146"/>
      <c r="H1382" s="146"/>
    </row>
    <row r="1383" spans="1:8" x14ac:dyDescent="0.2">
      <c r="A1383" s="146"/>
      <c r="B1383" s="143"/>
      <c r="C1383" s="147"/>
      <c r="D1383" s="143"/>
      <c r="E1383" s="143"/>
      <c r="F1383" s="146"/>
      <c r="G1383" s="146"/>
      <c r="H1383" s="146"/>
    </row>
    <row r="1384" spans="1:8" x14ac:dyDescent="0.2">
      <c r="A1384" s="146"/>
      <c r="B1384" s="143"/>
      <c r="C1384" s="147"/>
      <c r="D1384" s="143"/>
      <c r="E1384" s="143"/>
      <c r="F1384" s="146"/>
      <c r="G1384" s="146"/>
      <c r="H1384" s="146"/>
    </row>
    <row r="1385" spans="1:8" x14ac:dyDescent="0.2">
      <c r="A1385" s="146"/>
      <c r="B1385" s="143"/>
      <c r="C1385" s="147"/>
      <c r="D1385" s="143"/>
      <c r="E1385" s="143"/>
      <c r="F1385" s="146"/>
      <c r="G1385" s="146"/>
      <c r="H1385" s="146"/>
    </row>
    <row r="1386" spans="1:8" x14ac:dyDescent="0.2">
      <c r="A1386" s="146"/>
      <c r="B1386" s="143"/>
      <c r="C1386" s="147"/>
      <c r="D1386" s="143"/>
      <c r="E1386" s="143"/>
      <c r="F1386" s="146"/>
      <c r="G1386" s="146"/>
      <c r="H1386" s="146"/>
    </row>
    <row r="1387" spans="1:8" x14ac:dyDescent="0.2">
      <c r="A1387" s="146"/>
      <c r="B1387" s="143"/>
      <c r="C1387" s="147"/>
      <c r="D1387" s="143"/>
      <c r="E1387" s="143"/>
      <c r="F1387" s="146"/>
      <c r="G1387" s="146"/>
      <c r="H1387" s="146"/>
    </row>
    <row r="1388" spans="1:8" x14ac:dyDescent="0.2">
      <c r="A1388" s="146"/>
      <c r="B1388" s="143"/>
      <c r="C1388" s="147"/>
      <c r="D1388" s="143"/>
      <c r="E1388" s="143"/>
      <c r="F1388" s="146"/>
      <c r="G1388" s="146"/>
      <c r="H1388" s="146"/>
    </row>
    <row r="1389" spans="1:8" x14ac:dyDescent="0.2">
      <c r="A1389" s="146"/>
      <c r="B1389" s="143"/>
      <c r="C1389" s="147"/>
      <c r="D1389" s="143"/>
      <c r="E1389" s="143"/>
      <c r="F1389" s="146"/>
      <c r="G1389" s="146"/>
      <c r="H1389" s="146"/>
    </row>
    <row r="1390" spans="1:8" x14ac:dyDescent="0.2">
      <c r="A1390" s="146"/>
      <c r="B1390" s="143"/>
      <c r="C1390" s="147"/>
      <c r="D1390" s="143"/>
      <c r="E1390" s="143"/>
      <c r="F1390" s="146"/>
      <c r="G1390" s="146"/>
      <c r="H1390" s="146"/>
    </row>
    <row r="1391" spans="1:8" x14ac:dyDescent="0.2">
      <c r="A1391" s="146"/>
      <c r="B1391" s="143"/>
      <c r="C1391" s="147"/>
      <c r="D1391" s="143"/>
      <c r="E1391" s="143"/>
      <c r="F1391" s="146"/>
      <c r="G1391" s="146"/>
      <c r="H1391" s="146"/>
    </row>
    <row r="1392" spans="1:8" x14ac:dyDescent="0.2">
      <c r="A1392" s="146"/>
      <c r="B1392" s="143"/>
      <c r="C1392" s="147"/>
      <c r="D1392" s="143"/>
      <c r="E1392" s="143"/>
      <c r="F1392" s="146"/>
      <c r="G1392" s="146"/>
      <c r="H1392" s="146"/>
    </row>
    <row r="1393" spans="1:8" x14ac:dyDescent="0.2">
      <c r="A1393" s="146"/>
      <c r="B1393" s="143"/>
      <c r="C1393" s="147"/>
      <c r="D1393" s="143"/>
      <c r="E1393" s="143"/>
      <c r="F1393" s="146"/>
      <c r="G1393" s="146"/>
      <c r="H1393" s="146"/>
    </row>
    <row r="1394" spans="1:8" x14ac:dyDescent="0.2">
      <c r="A1394" s="146"/>
      <c r="B1394" s="143"/>
      <c r="C1394" s="147"/>
      <c r="D1394" s="143"/>
      <c r="E1394" s="143"/>
      <c r="F1394" s="146"/>
      <c r="G1394" s="146"/>
      <c r="H1394" s="146"/>
    </row>
    <row r="1395" spans="1:8" x14ac:dyDescent="0.2">
      <c r="A1395" s="146"/>
      <c r="B1395" s="143"/>
      <c r="C1395" s="147"/>
      <c r="D1395" s="143"/>
      <c r="E1395" s="143"/>
      <c r="F1395" s="146"/>
      <c r="G1395" s="146"/>
      <c r="H1395" s="146"/>
    </row>
    <row r="1396" spans="1:8" x14ac:dyDescent="0.2">
      <c r="A1396" s="146"/>
      <c r="B1396" s="143"/>
      <c r="C1396" s="147"/>
      <c r="D1396" s="143"/>
      <c r="E1396" s="143"/>
      <c r="F1396" s="146"/>
      <c r="G1396" s="146"/>
      <c r="H1396" s="146"/>
    </row>
    <row r="1397" spans="1:8" x14ac:dyDescent="0.2">
      <c r="A1397" s="146"/>
      <c r="B1397" s="143"/>
      <c r="C1397" s="147"/>
      <c r="D1397" s="143"/>
      <c r="E1397" s="143"/>
      <c r="F1397" s="146"/>
      <c r="G1397" s="146"/>
      <c r="H1397" s="146"/>
    </row>
    <row r="1398" spans="1:8" x14ac:dyDescent="0.2">
      <c r="A1398" s="146"/>
      <c r="B1398" s="143"/>
      <c r="C1398" s="147"/>
      <c r="D1398" s="143"/>
      <c r="E1398" s="143"/>
      <c r="F1398" s="146"/>
      <c r="G1398" s="146"/>
      <c r="H1398" s="146"/>
    </row>
    <row r="1399" spans="1:8" x14ac:dyDescent="0.2">
      <c r="A1399" s="146"/>
      <c r="B1399" s="143"/>
      <c r="C1399" s="147"/>
      <c r="D1399" s="143"/>
      <c r="E1399" s="143"/>
      <c r="F1399" s="146"/>
      <c r="G1399" s="146"/>
      <c r="H1399" s="146"/>
    </row>
    <row r="1400" spans="1:8" x14ac:dyDescent="0.2">
      <c r="A1400" s="146"/>
      <c r="B1400" s="143"/>
      <c r="C1400" s="147"/>
      <c r="D1400" s="143"/>
      <c r="E1400" s="143"/>
      <c r="F1400" s="146"/>
      <c r="G1400" s="146"/>
      <c r="H1400" s="146"/>
    </row>
    <row r="1401" spans="1:8" x14ac:dyDescent="0.2">
      <c r="A1401" s="146"/>
      <c r="B1401" s="143"/>
      <c r="C1401" s="147"/>
      <c r="D1401" s="143"/>
      <c r="E1401" s="143"/>
      <c r="F1401" s="146"/>
      <c r="G1401" s="146"/>
      <c r="H1401" s="146"/>
    </row>
    <row r="1402" spans="1:8" x14ac:dyDescent="0.2">
      <c r="A1402" s="146"/>
      <c r="B1402" s="143"/>
      <c r="C1402" s="147"/>
      <c r="D1402" s="143"/>
      <c r="E1402" s="143"/>
      <c r="F1402" s="146"/>
      <c r="G1402" s="146"/>
      <c r="H1402" s="146"/>
    </row>
    <row r="1403" spans="1:8" x14ac:dyDescent="0.2">
      <c r="A1403" s="146"/>
      <c r="B1403" s="143"/>
      <c r="C1403" s="147"/>
      <c r="D1403" s="143"/>
      <c r="E1403" s="143"/>
      <c r="F1403" s="146"/>
      <c r="G1403" s="146"/>
      <c r="H1403" s="146"/>
    </row>
    <row r="1404" spans="1:8" x14ac:dyDescent="0.2">
      <c r="A1404" s="146"/>
      <c r="B1404" s="143"/>
      <c r="C1404" s="147"/>
      <c r="D1404" s="143"/>
      <c r="E1404" s="143"/>
      <c r="F1404" s="146"/>
      <c r="G1404" s="146"/>
      <c r="H1404" s="146"/>
    </row>
    <row r="1405" spans="1:8" x14ac:dyDescent="0.2">
      <c r="A1405" s="146"/>
      <c r="B1405" s="143"/>
      <c r="C1405" s="147"/>
      <c r="D1405" s="143"/>
      <c r="E1405" s="143"/>
      <c r="F1405" s="146"/>
      <c r="G1405" s="146"/>
      <c r="H1405" s="146"/>
    </row>
    <row r="1406" spans="1:8" x14ac:dyDescent="0.2">
      <c r="A1406" s="146"/>
      <c r="B1406" s="143"/>
      <c r="C1406" s="147"/>
      <c r="D1406" s="143"/>
      <c r="E1406" s="143"/>
      <c r="F1406" s="146"/>
      <c r="G1406" s="146"/>
      <c r="H1406" s="146"/>
    </row>
    <row r="1407" spans="1:8" x14ac:dyDescent="0.2">
      <c r="A1407" s="146"/>
      <c r="B1407" s="143"/>
      <c r="C1407" s="147"/>
      <c r="D1407" s="143"/>
      <c r="E1407" s="143"/>
      <c r="F1407" s="146"/>
      <c r="G1407" s="146"/>
      <c r="H1407" s="146"/>
    </row>
    <row r="1408" spans="1:8" x14ac:dyDescent="0.2">
      <c r="A1408" s="146"/>
      <c r="B1408" s="143"/>
      <c r="C1408" s="147"/>
      <c r="D1408" s="143"/>
      <c r="E1408" s="143"/>
      <c r="F1408" s="146"/>
      <c r="G1408" s="146"/>
      <c r="H1408" s="146"/>
    </row>
    <row r="1409" spans="1:8" x14ac:dyDescent="0.2">
      <c r="A1409" s="146"/>
      <c r="B1409" s="143"/>
      <c r="C1409" s="147"/>
      <c r="D1409" s="143"/>
      <c r="E1409" s="143"/>
      <c r="F1409" s="146"/>
      <c r="G1409" s="146"/>
      <c r="H1409" s="146"/>
    </row>
    <row r="1410" spans="1:8" x14ac:dyDescent="0.2">
      <c r="A1410" s="146"/>
      <c r="B1410" s="143"/>
      <c r="C1410" s="147"/>
      <c r="D1410" s="143"/>
      <c r="E1410" s="143"/>
      <c r="F1410" s="146"/>
      <c r="G1410" s="146"/>
      <c r="H1410" s="146"/>
    </row>
    <row r="1411" spans="1:8" x14ac:dyDescent="0.2">
      <c r="A1411" s="146"/>
      <c r="B1411" s="143"/>
      <c r="C1411" s="147"/>
      <c r="D1411" s="143"/>
      <c r="E1411" s="143"/>
      <c r="F1411" s="146"/>
      <c r="G1411" s="146"/>
      <c r="H1411" s="146"/>
    </row>
    <row r="1412" spans="1:8" x14ac:dyDescent="0.2">
      <c r="A1412" s="146"/>
      <c r="B1412" s="143"/>
      <c r="C1412" s="147"/>
      <c r="D1412" s="143"/>
      <c r="E1412" s="143"/>
      <c r="F1412" s="146"/>
      <c r="G1412" s="146"/>
      <c r="H1412" s="146"/>
    </row>
    <row r="1413" spans="1:8" x14ac:dyDescent="0.2">
      <c r="A1413" s="146"/>
      <c r="B1413" s="143"/>
      <c r="C1413" s="147"/>
      <c r="D1413" s="143"/>
      <c r="E1413" s="143"/>
      <c r="F1413" s="146"/>
      <c r="G1413" s="146"/>
      <c r="H1413" s="146"/>
    </row>
    <row r="1414" spans="1:8" x14ac:dyDescent="0.2">
      <c r="A1414" s="146"/>
      <c r="B1414" s="143"/>
      <c r="C1414" s="147"/>
      <c r="D1414" s="143"/>
      <c r="E1414" s="143"/>
      <c r="F1414" s="146"/>
      <c r="G1414" s="146"/>
      <c r="H1414" s="146"/>
    </row>
    <row r="1415" spans="1:8" x14ac:dyDescent="0.2">
      <c r="A1415" s="146"/>
      <c r="B1415" s="143"/>
      <c r="C1415" s="147"/>
      <c r="D1415" s="143"/>
      <c r="E1415" s="143"/>
      <c r="F1415" s="146"/>
      <c r="G1415" s="146"/>
      <c r="H1415" s="146"/>
    </row>
    <row r="1416" spans="1:8" x14ac:dyDescent="0.2">
      <c r="A1416" s="146"/>
      <c r="B1416" s="143"/>
      <c r="C1416" s="147"/>
      <c r="D1416" s="143"/>
      <c r="E1416" s="143"/>
      <c r="F1416" s="146"/>
      <c r="G1416" s="146"/>
      <c r="H1416" s="146"/>
    </row>
    <row r="1417" spans="1:8" x14ac:dyDescent="0.2">
      <c r="A1417" s="146"/>
      <c r="B1417" s="143"/>
      <c r="C1417" s="147"/>
      <c r="D1417" s="143"/>
      <c r="E1417" s="143"/>
      <c r="F1417" s="146"/>
      <c r="G1417" s="146"/>
      <c r="H1417" s="146"/>
    </row>
    <row r="1418" spans="1:8" x14ac:dyDescent="0.2">
      <c r="A1418" s="146"/>
      <c r="B1418" s="143"/>
      <c r="C1418" s="147"/>
      <c r="D1418" s="143"/>
      <c r="E1418" s="143"/>
      <c r="F1418" s="146"/>
      <c r="G1418" s="146"/>
      <c r="H1418" s="146"/>
    </row>
    <row r="1419" spans="1:8" x14ac:dyDescent="0.2">
      <c r="A1419" s="146"/>
      <c r="B1419" s="143"/>
      <c r="C1419" s="147"/>
      <c r="D1419" s="143"/>
      <c r="E1419" s="143"/>
      <c r="F1419" s="146"/>
      <c r="G1419" s="146"/>
      <c r="H1419" s="146"/>
    </row>
    <row r="1420" spans="1:8" x14ac:dyDescent="0.2">
      <c r="A1420" s="146"/>
      <c r="B1420" s="143"/>
      <c r="C1420" s="147"/>
      <c r="D1420" s="143"/>
      <c r="E1420" s="143"/>
      <c r="F1420" s="146"/>
      <c r="G1420" s="146"/>
      <c r="H1420" s="146"/>
    </row>
    <row r="1421" spans="1:8" x14ac:dyDescent="0.2">
      <c r="A1421" s="146"/>
      <c r="B1421" s="143"/>
      <c r="C1421" s="147"/>
      <c r="D1421" s="143"/>
      <c r="E1421" s="143"/>
      <c r="F1421" s="146"/>
      <c r="G1421" s="146"/>
      <c r="H1421" s="146"/>
    </row>
    <row r="1422" spans="1:8" x14ac:dyDescent="0.2">
      <c r="A1422" s="146"/>
      <c r="B1422" s="143"/>
      <c r="C1422" s="147"/>
      <c r="D1422" s="143"/>
      <c r="E1422" s="143"/>
      <c r="F1422" s="146"/>
      <c r="G1422" s="146"/>
      <c r="H1422" s="146"/>
    </row>
    <row r="1423" spans="1:8" x14ac:dyDescent="0.2">
      <c r="A1423" s="146"/>
      <c r="B1423" s="143"/>
      <c r="C1423" s="147"/>
      <c r="D1423" s="143"/>
      <c r="E1423" s="143"/>
      <c r="F1423" s="146"/>
      <c r="G1423" s="146"/>
      <c r="H1423" s="146"/>
    </row>
    <row r="1424" spans="1:8" x14ac:dyDescent="0.2">
      <c r="A1424" s="146"/>
      <c r="B1424" s="143"/>
      <c r="C1424" s="147"/>
      <c r="D1424" s="143"/>
      <c r="E1424" s="143"/>
      <c r="F1424" s="146"/>
      <c r="G1424" s="146"/>
      <c r="H1424" s="146"/>
    </row>
    <row r="1425" spans="1:8" x14ac:dyDescent="0.2">
      <c r="A1425" s="146"/>
      <c r="B1425" s="143"/>
      <c r="C1425" s="147"/>
      <c r="D1425" s="143"/>
      <c r="E1425" s="143"/>
      <c r="F1425" s="146"/>
      <c r="G1425" s="146"/>
      <c r="H1425" s="146"/>
    </row>
    <row r="1426" spans="1:8" x14ac:dyDescent="0.2">
      <c r="A1426" s="146"/>
      <c r="B1426" s="143"/>
      <c r="C1426" s="147"/>
      <c r="D1426" s="143"/>
      <c r="E1426" s="143"/>
      <c r="F1426" s="146"/>
      <c r="G1426" s="146"/>
      <c r="H1426" s="146"/>
    </row>
    <row r="1427" spans="1:8" x14ac:dyDescent="0.2">
      <c r="A1427" s="146"/>
      <c r="B1427" s="143"/>
      <c r="C1427" s="147"/>
      <c r="D1427" s="143"/>
      <c r="E1427" s="143"/>
      <c r="F1427" s="146"/>
      <c r="G1427" s="146"/>
      <c r="H1427" s="146"/>
    </row>
    <row r="1428" spans="1:8" x14ac:dyDescent="0.2">
      <c r="A1428" s="146"/>
      <c r="B1428" s="143"/>
      <c r="C1428" s="147"/>
      <c r="D1428" s="143"/>
      <c r="E1428" s="143"/>
      <c r="F1428" s="146"/>
      <c r="G1428" s="146"/>
      <c r="H1428" s="146"/>
    </row>
    <row r="1429" spans="1:8" x14ac:dyDescent="0.2">
      <c r="A1429" s="146"/>
      <c r="B1429" s="143"/>
      <c r="C1429" s="147"/>
      <c r="D1429" s="143"/>
      <c r="E1429" s="143"/>
      <c r="F1429" s="146"/>
      <c r="G1429" s="146"/>
      <c r="H1429" s="146"/>
    </row>
    <row r="1430" spans="1:8" x14ac:dyDescent="0.2">
      <c r="A1430" s="146"/>
      <c r="B1430" s="143"/>
      <c r="C1430" s="147"/>
      <c r="D1430" s="143"/>
      <c r="E1430" s="143"/>
      <c r="F1430" s="146"/>
      <c r="G1430" s="146"/>
      <c r="H1430" s="146"/>
    </row>
    <row r="1431" spans="1:8" x14ac:dyDescent="0.2">
      <c r="A1431" s="146"/>
      <c r="B1431" s="143"/>
      <c r="C1431" s="147"/>
      <c r="D1431" s="143"/>
      <c r="E1431" s="143"/>
      <c r="F1431" s="146"/>
      <c r="G1431" s="146"/>
      <c r="H1431" s="146"/>
    </row>
    <row r="1432" spans="1:8" x14ac:dyDescent="0.2">
      <c r="A1432" s="146"/>
      <c r="B1432" s="143"/>
      <c r="C1432" s="147"/>
      <c r="D1432" s="143"/>
      <c r="E1432" s="143"/>
      <c r="F1432" s="146"/>
      <c r="G1432" s="146"/>
      <c r="H1432" s="146"/>
    </row>
    <row r="1433" spans="1:8" x14ac:dyDescent="0.2">
      <c r="A1433" s="146"/>
      <c r="B1433" s="143"/>
      <c r="C1433" s="147"/>
      <c r="D1433" s="143"/>
      <c r="E1433" s="143"/>
      <c r="F1433" s="146"/>
      <c r="G1433" s="146"/>
      <c r="H1433" s="146"/>
    </row>
    <row r="1434" spans="1:8" x14ac:dyDescent="0.2">
      <c r="A1434" s="146"/>
      <c r="B1434" s="143"/>
      <c r="C1434" s="147"/>
      <c r="D1434" s="143"/>
      <c r="E1434" s="143"/>
      <c r="F1434" s="146"/>
      <c r="G1434" s="146"/>
      <c r="H1434" s="146"/>
    </row>
    <row r="1435" spans="1:8" x14ac:dyDescent="0.2">
      <c r="A1435" s="146"/>
      <c r="B1435" s="143"/>
      <c r="C1435" s="147"/>
      <c r="D1435" s="143"/>
      <c r="E1435" s="143"/>
      <c r="F1435" s="146"/>
      <c r="G1435" s="146"/>
      <c r="H1435" s="146"/>
    </row>
    <row r="1436" spans="1:8" x14ac:dyDescent="0.2">
      <c r="A1436" s="146"/>
      <c r="B1436" s="143"/>
      <c r="C1436" s="147"/>
      <c r="D1436" s="143"/>
      <c r="E1436" s="143"/>
      <c r="F1436" s="146"/>
      <c r="G1436" s="146"/>
      <c r="H1436" s="146"/>
    </row>
    <row r="1437" spans="1:8" x14ac:dyDescent="0.2">
      <c r="A1437" s="146"/>
      <c r="B1437" s="143"/>
      <c r="C1437" s="147"/>
      <c r="D1437" s="143"/>
      <c r="E1437" s="143"/>
      <c r="F1437" s="146"/>
      <c r="G1437" s="146"/>
      <c r="H1437" s="146"/>
    </row>
    <row r="1438" spans="1:8" x14ac:dyDescent="0.2">
      <c r="A1438" s="146"/>
      <c r="B1438" s="143"/>
      <c r="C1438" s="147"/>
      <c r="D1438" s="143"/>
      <c r="E1438" s="143"/>
      <c r="F1438" s="146"/>
      <c r="G1438" s="146"/>
      <c r="H1438" s="146"/>
    </row>
    <row r="1439" spans="1:8" x14ac:dyDescent="0.2">
      <c r="A1439" s="146"/>
      <c r="B1439" s="143"/>
      <c r="C1439" s="147"/>
      <c r="D1439" s="143"/>
      <c r="E1439" s="143"/>
      <c r="F1439" s="146"/>
      <c r="G1439" s="146"/>
      <c r="H1439" s="146"/>
    </row>
    <row r="1440" spans="1:8" x14ac:dyDescent="0.2">
      <c r="A1440" s="146"/>
      <c r="B1440" s="143"/>
      <c r="C1440" s="147"/>
      <c r="D1440" s="143"/>
      <c r="E1440" s="143"/>
      <c r="F1440" s="146"/>
      <c r="G1440" s="146"/>
      <c r="H1440" s="146"/>
    </row>
    <row r="1441" spans="1:8" x14ac:dyDescent="0.2">
      <c r="A1441" s="146"/>
      <c r="B1441" s="143"/>
      <c r="C1441" s="147"/>
      <c r="D1441" s="143"/>
      <c r="E1441" s="143"/>
      <c r="F1441" s="146"/>
      <c r="G1441" s="146"/>
      <c r="H1441" s="146"/>
    </row>
    <row r="1442" spans="1:8" x14ac:dyDescent="0.2">
      <c r="A1442" s="146"/>
      <c r="B1442" s="143"/>
      <c r="C1442" s="147"/>
      <c r="D1442" s="143"/>
      <c r="E1442" s="143"/>
      <c r="F1442" s="146"/>
      <c r="G1442" s="146"/>
      <c r="H1442" s="146"/>
    </row>
    <row r="1443" spans="1:8" x14ac:dyDescent="0.2">
      <c r="A1443" s="146"/>
      <c r="B1443" s="143"/>
      <c r="C1443" s="147"/>
      <c r="D1443" s="143"/>
      <c r="E1443" s="143"/>
      <c r="F1443" s="146"/>
      <c r="G1443" s="146"/>
      <c r="H1443" s="146"/>
    </row>
    <row r="1444" spans="1:8" x14ac:dyDescent="0.2">
      <c r="A1444" s="146"/>
      <c r="B1444" s="143"/>
      <c r="C1444" s="147"/>
      <c r="D1444" s="143"/>
      <c r="E1444" s="143"/>
      <c r="F1444" s="146"/>
      <c r="G1444" s="146"/>
      <c r="H1444" s="146"/>
    </row>
    <row r="1445" spans="1:8" x14ac:dyDescent="0.2">
      <c r="A1445" s="146"/>
      <c r="B1445" s="143"/>
      <c r="C1445" s="147"/>
      <c r="D1445" s="143"/>
      <c r="E1445" s="143"/>
      <c r="F1445" s="146"/>
      <c r="G1445" s="146"/>
      <c r="H1445" s="146"/>
    </row>
    <row r="1446" spans="1:8" x14ac:dyDescent="0.2">
      <c r="A1446" s="146"/>
      <c r="B1446" s="143"/>
      <c r="C1446" s="147"/>
      <c r="D1446" s="143"/>
      <c r="E1446" s="143"/>
      <c r="F1446" s="146"/>
      <c r="G1446" s="146"/>
      <c r="H1446" s="146"/>
    </row>
    <row r="1447" spans="1:8" x14ac:dyDescent="0.2">
      <c r="A1447" s="146"/>
      <c r="B1447" s="143"/>
      <c r="C1447" s="147"/>
      <c r="D1447" s="143"/>
      <c r="E1447" s="143"/>
      <c r="F1447" s="146"/>
      <c r="G1447" s="146"/>
      <c r="H1447" s="146"/>
    </row>
    <row r="1448" spans="1:8" x14ac:dyDescent="0.2">
      <c r="A1448" s="146"/>
      <c r="B1448" s="143"/>
      <c r="C1448" s="147"/>
      <c r="D1448" s="143"/>
      <c r="E1448" s="143"/>
      <c r="F1448" s="146"/>
      <c r="G1448" s="146"/>
      <c r="H1448" s="146"/>
    </row>
    <row r="1449" spans="1:8" x14ac:dyDescent="0.2">
      <c r="A1449" s="146"/>
      <c r="B1449" s="143"/>
      <c r="C1449" s="147"/>
      <c r="D1449" s="143"/>
      <c r="E1449" s="143"/>
      <c r="F1449" s="146"/>
      <c r="G1449" s="146"/>
      <c r="H1449" s="146"/>
    </row>
    <row r="1450" spans="1:8" x14ac:dyDescent="0.2">
      <c r="A1450" s="146"/>
      <c r="B1450" s="143"/>
      <c r="C1450" s="147"/>
      <c r="D1450" s="143"/>
      <c r="E1450" s="143"/>
      <c r="F1450" s="146"/>
      <c r="G1450" s="146"/>
      <c r="H1450" s="146"/>
    </row>
    <row r="1451" spans="1:8" x14ac:dyDescent="0.2">
      <c r="A1451" s="146"/>
      <c r="B1451" s="143"/>
      <c r="C1451" s="147"/>
      <c r="D1451" s="143"/>
      <c r="E1451" s="143"/>
      <c r="F1451" s="146"/>
      <c r="G1451" s="146"/>
      <c r="H1451" s="146"/>
    </row>
    <row r="1452" spans="1:8" x14ac:dyDescent="0.2">
      <c r="A1452" s="146"/>
      <c r="B1452" s="143"/>
      <c r="C1452" s="147"/>
      <c r="D1452" s="143"/>
      <c r="E1452" s="143"/>
      <c r="F1452" s="146"/>
      <c r="G1452" s="146"/>
      <c r="H1452" s="146"/>
    </row>
    <row r="1453" spans="1:8" x14ac:dyDescent="0.2">
      <c r="A1453" s="146"/>
      <c r="B1453" s="143"/>
      <c r="C1453" s="147"/>
      <c r="D1453" s="143"/>
      <c r="E1453" s="143"/>
      <c r="F1453" s="146"/>
      <c r="G1453" s="146"/>
      <c r="H1453" s="146"/>
    </row>
    <row r="1454" spans="1:8" x14ac:dyDescent="0.2">
      <c r="A1454" s="146"/>
      <c r="B1454" s="143"/>
      <c r="C1454" s="147"/>
      <c r="D1454" s="143"/>
      <c r="E1454" s="143"/>
      <c r="F1454" s="146"/>
      <c r="G1454" s="146"/>
      <c r="H1454" s="146"/>
    </row>
    <row r="1455" spans="1:8" x14ac:dyDescent="0.2">
      <c r="A1455" s="146"/>
      <c r="B1455" s="143"/>
      <c r="C1455" s="147"/>
      <c r="D1455" s="143"/>
      <c r="E1455" s="143"/>
      <c r="F1455" s="146"/>
      <c r="G1455" s="146"/>
      <c r="H1455" s="146"/>
    </row>
    <row r="1456" spans="1:8" x14ac:dyDescent="0.2">
      <c r="A1456" s="146"/>
      <c r="B1456" s="143"/>
      <c r="C1456" s="147"/>
      <c r="D1456" s="143"/>
      <c r="E1456" s="143"/>
      <c r="F1456" s="146"/>
      <c r="G1456" s="146"/>
      <c r="H1456" s="146"/>
    </row>
    <row r="1457" spans="1:8" x14ac:dyDescent="0.2">
      <c r="A1457" s="146"/>
      <c r="B1457" s="143"/>
      <c r="C1457" s="147"/>
      <c r="D1457" s="143"/>
      <c r="E1457" s="143"/>
      <c r="F1457" s="146"/>
      <c r="G1457" s="146"/>
      <c r="H1457" s="146"/>
    </row>
    <row r="1458" spans="1:8" x14ac:dyDescent="0.2">
      <c r="A1458" s="146"/>
      <c r="B1458" s="143"/>
      <c r="C1458" s="147"/>
      <c r="D1458" s="143"/>
      <c r="E1458" s="143"/>
      <c r="F1458" s="146"/>
      <c r="G1458" s="146"/>
      <c r="H1458" s="146"/>
    </row>
    <row r="1459" spans="1:8" x14ac:dyDescent="0.2">
      <c r="A1459" s="146"/>
      <c r="B1459" s="143"/>
      <c r="C1459" s="147"/>
      <c r="D1459" s="143"/>
      <c r="E1459" s="143"/>
      <c r="F1459" s="146"/>
      <c r="G1459" s="146"/>
      <c r="H1459" s="146"/>
    </row>
    <row r="1460" spans="1:8" x14ac:dyDescent="0.2">
      <c r="A1460" s="146"/>
      <c r="B1460" s="143"/>
      <c r="C1460" s="147"/>
      <c r="D1460" s="143"/>
      <c r="E1460" s="143"/>
      <c r="F1460" s="146"/>
      <c r="G1460" s="146"/>
      <c r="H1460" s="146"/>
    </row>
    <row r="1461" spans="1:8" x14ac:dyDescent="0.2">
      <c r="A1461" s="146"/>
      <c r="B1461" s="143"/>
      <c r="C1461" s="147"/>
      <c r="D1461" s="143"/>
      <c r="E1461" s="143"/>
      <c r="F1461" s="146"/>
      <c r="G1461" s="146"/>
      <c r="H1461" s="146"/>
    </row>
    <row r="1462" spans="1:8" x14ac:dyDescent="0.2">
      <c r="A1462" s="146"/>
      <c r="B1462" s="143"/>
      <c r="C1462" s="148"/>
      <c r="D1462" s="143"/>
      <c r="E1462" s="143"/>
      <c r="F1462" s="146"/>
      <c r="G1462" s="146"/>
      <c r="H1462" s="146"/>
    </row>
    <row r="1463" spans="1:8" x14ac:dyDescent="0.2">
      <c r="A1463" s="146"/>
      <c r="B1463" s="143"/>
      <c r="C1463" s="147"/>
      <c r="D1463" s="143"/>
      <c r="E1463" s="143"/>
      <c r="F1463" s="146"/>
      <c r="G1463" s="146"/>
      <c r="H1463" s="146"/>
    </row>
    <row r="1464" spans="1:8" x14ac:dyDescent="0.2">
      <c r="A1464" s="146"/>
      <c r="B1464" s="143"/>
      <c r="C1464" s="147"/>
      <c r="D1464" s="143"/>
      <c r="E1464" s="143"/>
      <c r="F1464" s="146"/>
      <c r="G1464" s="146"/>
      <c r="H1464" s="146"/>
    </row>
    <row r="1465" spans="1:8" x14ac:dyDescent="0.2">
      <c r="A1465" s="146"/>
      <c r="B1465" s="143"/>
      <c r="C1465" s="147"/>
      <c r="D1465" s="143"/>
      <c r="E1465" s="143"/>
      <c r="F1465" s="146"/>
      <c r="G1465" s="146"/>
      <c r="H1465" s="146"/>
    </row>
    <row r="1466" spans="1:8" x14ac:dyDescent="0.2">
      <c r="A1466" s="146"/>
      <c r="B1466" s="143"/>
      <c r="C1466" s="147"/>
      <c r="D1466" s="143"/>
      <c r="E1466" s="143"/>
      <c r="F1466" s="146"/>
      <c r="G1466" s="146"/>
      <c r="H1466" s="146"/>
    </row>
    <row r="1467" spans="1:8" x14ac:dyDescent="0.2">
      <c r="A1467" s="146"/>
      <c r="B1467" s="143"/>
      <c r="C1467" s="147"/>
      <c r="D1467" s="143"/>
      <c r="E1467" s="143"/>
      <c r="F1467" s="146"/>
      <c r="G1467" s="146"/>
      <c r="H1467" s="146"/>
    </row>
    <row r="1468" spans="1:8" x14ac:dyDescent="0.2">
      <c r="A1468" s="146"/>
      <c r="B1468" s="143"/>
      <c r="C1468" s="147"/>
      <c r="D1468" s="143"/>
      <c r="E1468" s="143"/>
      <c r="F1468" s="146"/>
      <c r="G1468" s="146"/>
      <c r="H1468" s="146"/>
    </row>
    <row r="1469" spans="1:8" x14ac:dyDescent="0.2">
      <c r="A1469" s="146"/>
      <c r="B1469" s="143"/>
      <c r="C1469" s="147"/>
      <c r="D1469" s="143"/>
      <c r="E1469" s="143"/>
      <c r="F1469" s="146"/>
      <c r="G1469" s="146"/>
      <c r="H1469" s="146"/>
    </row>
    <row r="1470" spans="1:8" x14ac:dyDescent="0.2">
      <c r="A1470" s="146"/>
      <c r="B1470" s="143"/>
      <c r="C1470" s="147"/>
      <c r="D1470" s="143"/>
      <c r="E1470" s="143"/>
      <c r="F1470" s="146"/>
      <c r="G1470" s="146"/>
      <c r="H1470" s="146"/>
    </row>
    <row r="1471" spans="1:8" x14ac:dyDescent="0.2">
      <c r="A1471" s="146"/>
      <c r="B1471" s="143"/>
      <c r="C1471" s="147"/>
      <c r="D1471" s="143"/>
      <c r="E1471" s="143"/>
      <c r="F1471" s="146"/>
      <c r="G1471" s="146"/>
      <c r="H1471" s="146"/>
    </row>
    <row r="1472" spans="1:8" x14ac:dyDescent="0.2">
      <c r="A1472" s="146"/>
      <c r="B1472" s="143"/>
      <c r="C1472" s="147"/>
      <c r="D1472" s="143"/>
      <c r="E1472" s="143"/>
      <c r="F1472" s="146"/>
      <c r="G1472" s="146"/>
      <c r="H1472" s="146"/>
    </row>
    <row r="1473" spans="1:8" x14ac:dyDescent="0.2">
      <c r="A1473" s="146"/>
      <c r="B1473" s="143"/>
      <c r="C1473" s="147"/>
      <c r="D1473" s="143"/>
      <c r="E1473" s="143"/>
      <c r="F1473" s="146"/>
      <c r="G1473" s="146"/>
      <c r="H1473" s="146"/>
    </row>
    <row r="1474" spans="1:8" x14ac:dyDescent="0.2">
      <c r="A1474" s="146"/>
      <c r="B1474" s="143"/>
      <c r="C1474" s="147"/>
      <c r="D1474" s="143"/>
      <c r="E1474" s="143"/>
      <c r="F1474" s="146"/>
      <c r="G1474" s="146"/>
      <c r="H1474" s="146"/>
    </row>
    <row r="1475" spans="1:8" x14ac:dyDescent="0.2">
      <c r="A1475" s="146"/>
      <c r="B1475" s="143"/>
      <c r="C1475" s="147"/>
      <c r="D1475" s="143"/>
      <c r="E1475" s="143"/>
      <c r="F1475" s="146"/>
      <c r="G1475" s="146"/>
      <c r="H1475" s="146"/>
    </row>
    <row r="1476" spans="1:8" x14ac:dyDescent="0.2">
      <c r="A1476" s="146"/>
      <c r="B1476" s="143"/>
      <c r="C1476" s="147"/>
      <c r="D1476" s="143"/>
      <c r="E1476" s="143"/>
      <c r="F1476" s="146"/>
      <c r="G1476" s="146"/>
      <c r="H1476" s="146"/>
    </row>
    <row r="1477" spans="1:8" x14ac:dyDescent="0.2">
      <c r="A1477" s="146"/>
      <c r="B1477" s="143"/>
      <c r="C1477" s="147"/>
      <c r="D1477" s="143"/>
      <c r="E1477" s="143"/>
      <c r="F1477" s="146"/>
      <c r="G1477" s="146"/>
      <c r="H1477" s="146"/>
    </row>
    <row r="1478" spans="1:8" x14ac:dyDescent="0.2">
      <c r="A1478" s="146"/>
      <c r="B1478" s="143"/>
      <c r="C1478" s="147"/>
      <c r="D1478" s="143"/>
      <c r="E1478" s="143"/>
      <c r="F1478" s="146"/>
      <c r="G1478" s="146"/>
      <c r="H1478" s="146"/>
    </row>
    <row r="1479" spans="1:8" x14ac:dyDescent="0.2">
      <c r="A1479" s="146"/>
      <c r="B1479" s="143"/>
      <c r="C1479" s="147"/>
      <c r="D1479" s="143"/>
      <c r="E1479" s="143"/>
      <c r="F1479" s="146"/>
      <c r="G1479" s="146"/>
      <c r="H1479" s="146"/>
    </row>
    <row r="1480" spans="1:8" x14ac:dyDescent="0.2">
      <c r="A1480" s="146"/>
      <c r="B1480" s="143"/>
      <c r="C1480" s="147"/>
      <c r="D1480" s="143"/>
      <c r="E1480" s="143"/>
      <c r="F1480" s="146"/>
      <c r="G1480" s="146"/>
      <c r="H1480" s="146"/>
    </row>
    <row r="1481" spans="1:8" x14ac:dyDescent="0.2">
      <c r="A1481" s="146"/>
      <c r="B1481" s="143"/>
      <c r="C1481" s="147"/>
      <c r="D1481" s="143"/>
      <c r="E1481" s="143"/>
      <c r="F1481" s="146"/>
      <c r="G1481" s="146"/>
      <c r="H1481" s="146"/>
    </row>
    <row r="1482" spans="1:8" x14ac:dyDescent="0.2">
      <c r="A1482" s="146"/>
      <c r="B1482" s="143"/>
      <c r="C1482" s="147"/>
      <c r="D1482" s="143"/>
      <c r="E1482" s="143"/>
      <c r="F1482" s="146"/>
      <c r="G1482" s="146"/>
      <c r="H1482" s="146"/>
    </row>
    <row r="1483" spans="1:8" x14ac:dyDescent="0.2">
      <c r="A1483" s="146"/>
      <c r="B1483" s="143"/>
      <c r="C1483" s="147"/>
      <c r="D1483" s="143"/>
      <c r="E1483" s="143"/>
      <c r="F1483" s="146"/>
      <c r="G1483" s="146"/>
      <c r="H1483" s="146"/>
    </row>
    <row r="1484" spans="1:8" x14ac:dyDescent="0.2">
      <c r="A1484" s="146"/>
      <c r="B1484" s="143"/>
      <c r="C1484" s="147"/>
      <c r="D1484" s="143"/>
      <c r="E1484" s="143"/>
      <c r="F1484" s="146"/>
      <c r="G1484" s="146"/>
      <c r="H1484" s="146"/>
    </row>
    <row r="1485" spans="1:8" x14ac:dyDescent="0.2">
      <c r="A1485" s="146"/>
      <c r="B1485" s="143"/>
      <c r="C1485" s="147"/>
      <c r="D1485" s="143"/>
      <c r="E1485" s="143"/>
      <c r="F1485" s="146"/>
      <c r="G1485" s="146"/>
      <c r="H1485" s="146"/>
    </row>
    <row r="1486" spans="1:8" x14ac:dyDescent="0.2">
      <c r="A1486" s="146"/>
      <c r="B1486" s="143"/>
      <c r="C1486" s="147"/>
      <c r="D1486" s="143"/>
      <c r="E1486" s="143"/>
      <c r="F1486" s="146"/>
      <c r="G1486" s="146"/>
      <c r="H1486" s="146"/>
    </row>
    <row r="1487" spans="1:8" x14ac:dyDescent="0.2">
      <c r="A1487" s="146"/>
      <c r="B1487" s="143"/>
      <c r="C1487" s="147"/>
      <c r="D1487" s="143"/>
      <c r="E1487" s="143"/>
      <c r="F1487" s="146"/>
      <c r="G1487" s="146"/>
      <c r="H1487" s="146"/>
    </row>
    <row r="1488" spans="1:8" x14ac:dyDescent="0.2">
      <c r="A1488" s="146"/>
      <c r="B1488" s="143"/>
      <c r="C1488" s="147"/>
      <c r="D1488" s="143"/>
      <c r="E1488" s="143"/>
      <c r="F1488" s="146"/>
      <c r="G1488" s="146"/>
      <c r="H1488" s="146"/>
    </row>
    <row r="1489" spans="1:8" x14ac:dyDescent="0.2">
      <c r="A1489" s="146"/>
      <c r="B1489" s="143"/>
      <c r="C1489" s="147"/>
      <c r="D1489" s="143"/>
      <c r="E1489" s="143"/>
      <c r="F1489" s="146"/>
      <c r="G1489" s="146"/>
      <c r="H1489" s="146"/>
    </row>
    <row r="1490" spans="1:8" x14ac:dyDescent="0.2">
      <c r="A1490" s="146"/>
      <c r="B1490" s="143"/>
      <c r="C1490" s="147"/>
      <c r="D1490" s="143"/>
      <c r="E1490" s="143"/>
      <c r="F1490" s="146"/>
      <c r="G1490" s="146"/>
      <c r="H1490" s="146"/>
    </row>
    <row r="1491" spans="1:8" x14ac:dyDescent="0.2">
      <c r="A1491" s="146"/>
      <c r="B1491" s="143"/>
      <c r="C1491" s="147"/>
      <c r="D1491" s="143"/>
      <c r="E1491" s="143"/>
      <c r="F1491" s="146"/>
      <c r="G1491" s="146"/>
      <c r="H1491" s="146"/>
    </row>
    <row r="1492" spans="1:8" x14ac:dyDescent="0.2">
      <c r="A1492" s="146"/>
      <c r="B1492" s="143"/>
      <c r="C1492" s="147"/>
      <c r="D1492" s="143"/>
      <c r="E1492" s="143"/>
      <c r="F1492" s="146"/>
      <c r="G1492" s="146"/>
      <c r="H1492" s="146"/>
    </row>
    <row r="1493" spans="1:8" x14ac:dyDescent="0.2">
      <c r="A1493" s="146"/>
      <c r="B1493" s="143"/>
      <c r="C1493" s="147"/>
      <c r="D1493" s="143"/>
      <c r="E1493" s="143"/>
      <c r="F1493" s="146"/>
      <c r="G1493" s="146"/>
      <c r="H1493" s="146"/>
    </row>
    <row r="1494" spans="1:8" x14ac:dyDescent="0.2">
      <c r="A1494" s="146"/>
      <c r="B1494" s="143"/>
      <c r="C1494" s="147"/>
      <c r="D1494" s="143"/>
      <c r="E1494" s="143"/>
      <c r="F1494" s="146"/>
      <c r="G1494" s="146"/>
      <c r="H1494" s="146"/>
    </row>
    <row r="1495" spans="1:8" x14ac:dyDescent="0.2">
      <c r="A1495" s="146"/>
      <c r="B1495" s="143"/>
      <c r="C1495" s="147"/>
      <c r="D1495" s="143"/>
      <c r="E1495" s="143"/>
      <c r="F1495" s="146"/>
      <c r="G1495" s="146"/>
      <c r="H1495" s="146"/>
    </row>
    <row r="1496" spans="1:8" x14ac:dyDescent="0.2">
      <c r="A1496" s="146"/>
      <c r="B1496" s="143"/>
      <c r="C1496" s="147"/>
      <c r="D1496" s="143"/>
      <c r="E1496" s="143"/>
      <c r="F1496" s="146"/>
      <c r="G1496" s="146"/>
      <c r="H1496" s="146"/>
    </row>
    <row r="1497" spans="1:8" x14ac:dyDescent="0.2">
      <c r="A1497" s="146"/>
      <c r="B1497" s="143"/>
      <c r="C1497" s="147"/>
      <c r="D1497" s="143"/>
      <c r="E1497" s="143"/>
      <c r="F1497" s="146"/>
      <c r="G1497" s="146"/>
      <c r="H1497" s="146"/>
    </row>
    <row r="1498" spans="1:8" x14ac:dyDescent="0.2">
      <c r="A1498" s="146"/>
      <c r="B1498" s="143"/>
      <c r="C1498" s="147"/>
      <c r="D1498" s="143"/>
      <c r="E1498" s="143"/>
      <c r="F1498" s="146"/>
      <c r="G1498" s="146"/>
      <c r="H1498" s="146"/>
    </row>
    <row r="1499" spans="1:8" x14ac:dyDescent="0.2">
      <c r="A1499" s="146"/>
      <c r="B1499" s="143"/>
      <c r="C1499" s="147"/>
      <c r="D1499" s="143"/>
      <c r="E1499" s="143"/>
      <c r="F1499" s="146"/>
      <c r="G1499" s="146"/>
      <c r="H1499" s="146"/>
    </row>
    <row r="1500" spans="1:8" x14ac:dyDescent="0.2">
      <c r="A1500" s="146"/>
      <c r="B1500" s="143"/>
      <c r="C1500" s="147"/>
      <c r="D1500" s="143"/>
      <c r="E1500" s="143"/>
      <c r="F1500" s="146"/>
      <c r="G1500" s="146"/>
      <c r="H1500" s="146"/>
    </row>
    <row r="1501" spans="1:8" x14ac:dyDescent="0.2">
      <c r="A1501" s="146"/>
      <c r="B1501" s="143"/>
      <c r="C1501" s="147"/>
      <c r="D1501" s="143"/>
      <c r="E1501" s="143"/>
      <c r="F1501" s="146"/>
      <c r="G1501" s="146"/>
      <c r="H1501" s="146"/>
    </row>
    <row r="1502" spans="1:8" x14ac:dyDescent="0.2">
      <c r="A1502" s="146"/>
      <c r="B1502" s="143"/>
      <c r="C1502" s="147"/>
      <c r="D1502" s="143"/>
      <c r="E1502" s="143"/>
      <c r="F1502" s="146"/>
      <c r="G1502" s="146"/>
      <c r="H1502" s="146"/>
    </row>
    <row r="1503" spans="1:8" x14ac:dyDescent="0.2">
      <c r="A1503" s="146"/>
      <c r="B1503" s="143"/>
      <c r="C1503" s="147"/>
      <c r="D1503" s="143"/>
      <c r="E1503" s="143"/>
      <c r="F1503" s="146"/>
      <c r="G1503" s="146"/>
      <c r="H1503" s="146"/>
    </row>
    <row r="1504" spans="1:8" x14ac:dyDescent="0.2">
      <c r="A1504" s="146"/>
      <c r="B1504" s="143"/>
      <c r="C1504" s="147"/>
      <c r="D1504" s="143"/>
      <c r="E1504" s="143"/>
      <c r="F1504" s="146"/>
      <c r="G1504" s="146"/>
      <c r="H1504" s="146"/>
    </row>
    <row r="1505" spans="1:8" x14ac:dyDescent="0.2">
      <c r="A1505" s="146"/>
      <c r="B1505" s="143"/>
      <c r="C1505" s="147"/>
      <c r="D1505" s="143"/>
      <c r="E1505" s="143"/>
      <c r="F1505" s="146"/>
      <c r="G1505" s="146"/>
      <c r="H1505" s="146"/>
    </row>
    <row r="1506" spans="1:8" x14ac:dyDescent="0.2">
      <c r="A1506" s="146"/>
      <c r="B1506" s="143"/>
      <c r="C1506" s="147"/>
      <c r="D1506" s="143"/>
      <c r="E1506" s="143"/>
      <c r="F1506" s="146"/>
      <c r="G1506" s="146"/>
      <c r="H1506" s="146"/>
    </row>
    <row r="1507" spans="1:8" x14ac:dyDescent="0.2">
      <c r="A1507" s="146"/>
      <c r="B1507" s="143"/>
      <c r="C1507" s="147"/>
      <c r="D1507" s="143"/>
      <c r="E1507" s="143"/>
      <c r="F1507" s="146"/>
      <c r="G1507" s="146"/>
      <c r="H1507" s="146"/>
    </row>
    <row r="1508" spans="1:8" x14ac:dyDescent="0.2">
      <c r="A1508" s="146"/>
      <c r="B1508" s="143"/>
      <c r="C1508" s="147"/>
      <c r="D1508" s="143"/>
      <c r="E1508" s="143"/>
      <c r="F1508" s="146"/>
      <c r="G1508" s="146"/>
      <c r="H1508" s="146"/>
    </row>
    <row r="1509" spans="1:8" x14ac:dyDescent="0.2">
      <c r="A1509" s="146"/>
      <c r="B1509" s="143"/>
      <c r="C1509" s="147"/>
      <c r="D1509" s="143"/>
      <c r="E1509" s="143"/>
      <c r="F1509" s="146"/>
      <c r="G1509" s="146"/>
      <c r="H1509" s="146"/>
    </row>
    <row r="1510" spans="1:8" x14ac:dyDescent="0.2">
      <c r="A1510" s="146"/>
      <c r="B1510" s="143"/>
      <c r="C1510" s="147"/>
      <c r="D1510" s="143"/>
      <c r="E1510" s="143"/>
      <c r="F1510" s="146"/>
      <c r="G1510" s="146"/>
      <c r="H1510" s="146"/>
    </row>
    <row r="1511" spans="1:8" x14ac:dyDescent="0.2">
      <c r="A1511" s="146"/>
      <c r="B1511" s="143"/>
      <c r="C1511" s="147"/>
      <c r="D1511" s="143"/>
      <c r="E1511" s="143"/>
      <c r="F1511" s="146"/>
      <c r="G1511" s="146"/>
      <c r="H1511" s="146"/>
    </row>
    <row r="1512" spans="1:8" x14ac:dyDescent="0.2">
      <c r="A1512" s="146"/>
      <c r="B1512" s="143"/>
      <c r="C1512" s="147"/>
      <c r="D1512" s="143"/>
      <c r="E1512" s="143"/>
      <c r="F1512" s="146"/>
      <c r="G1512" s="146"/>
      <c r="H1512" s="146"/>
    </row>
    <row r="1513" spans="1:8" x14ac:dyDescent="0.2">
      <c r="A1513" s="146"/>
      <c r="B1513" s="143"/>
      <c r="C1513" s="147"/>
      <c r="D1513" s="143"/>
      <c r="E1513" s="143"/>
      <c r="F1513" s="146"/>
      <c r="G1513" s="146"/>
      <c r="H1513" s="146"/>
    </row>
    <row r="1514" spans="1:8" x14ac:dyDescent="0.2">
      <c r="A1514" s="146"/>
      <c r="B1514" s="143"/>
      <c r="C1514" s="147"/>
      <c r="D1514" s="143"/>
      <c r="E1514" s="143"/>
      <c r="F1514" s="146"/>
      <c r="G1514" s="146"/>
      <c r="H1514" s="146"/>
    </row>
    <row r="1515" spans="1:8" x14ac:dyDescent="0.2">
      <c r="A1515" s="146"/>
      <c r="B1515" s="143"/>
      <c r="C1515" s="147"/>
      <c r="D1515" s="143"/>
      <c r="E1515" s="143"/>
      <c r="F1515" s="146"/>
      <c r="G1515" s="146"/>
      <c r="H1515" s="146"/>
    </row>
    <row r="1516" spans="1:8" x14ac:dyDescent="0.2">
      <c r="A1516" s="146"/>
      <c r="B1516" s="143"/>
      <c r="C1516" s="147"/>
      <c r="D1516" s="143"/>
      <c r="E1516" s="143"/>
      <c r="F1516" s="146"/>
      <c r="G1516" s="146"/>
      <c r="H1516" s="146"/>
    </row>
    <row r="1517" spans="1:8" x14ac:dyDescent="0.2">
      <c r="A1517" s="146"/>
      <c r="B1517" s="143"/>
      <c r="C1517" s="147"/>
      <c r="D1517" s="143"/>
      <c r="E1517" s="143"/>
      <c r="F1517" s="146"/>
      <c r="G1517" s="146"/>
      <c r="H1517" s="146"/>
    </row>
    <row r="1518" spans="1:8" x14ac:dyDescent="0.2">
      <c r="A1518" s="146"/>
      <c r="B1518" s="143"/>
      <c r="C1518" s="147"/>
      <c r="D1518" s="143"/>
      <c r="E1518" s="143"/>
      <c r="F1518" s="146"/>
      <c r="G1518" s="146"/>
      <c r="H1518" s="146"/>
    </row>
    <row r="1519" spans="1:8" x14ac:dyDescent="0.2">
      <c r="A1519" s="146"/>
      <c r="B1519" s="143"/>
      <c r="C1519" s="147"/>
      <c r="D1519" s="143"/>
      <c r="E1519" s="143"/>
      <c r="F1519" s="146"/>
      <c r="G1519" s="146"/>
      <c r="H1519" s="146"/>
    </row>
    <row r="1520" spans="1:8" x14ac:dyDescent="0.2">
      <c r="A1520" s="146"/>
      <c r="B1520" s="143"/>
      <c r="C1520" s="147"/>
      <c r="D1520" s="143"/>
      <c r="E1520" s="143"/>
      <c r="F1520" s="146"/>
      <c r="G1520" s="146"/>
      <c r="H1520" s="146"/>
    </row>
    <row r="1521" spans="1:8" x14ac:dyDescent="0.2">
      <c r="A1521" s="146"/>
      <c r="B1521" s="143"/>
      <c r="C1521" s="147"/>
      <c r="D1521" s="143"/>
      <c r="E1521" s="143"/>
      <c r="F1521" s="146"/>
      <c r="G1521" s="146"/>
      <c r="H1521" s="146"/>
    </row>
    <row r="1522" spans="1:8" x14ac:dyDescent="0.2">
      <c r="A1522" s="146"/>
      <c r="B1522" s="143"/>
      <c r="C1522" s="147"/>
      <c r="D1522" s="143"/>
      <c r="E1522" s="143"/>
      <c r="F1522" s="146"/>
      <c r="G1522" s="146"/>
      <c r="H1522" s="146"/>
    </row>
    <row r="1523" spans="1:8" x14ac:dyDescent="0.2">
      <c r="A1523" s="146"/>
      <c r="B1523" s="143"/>
      <c r="C1523" s="147"/>
      <c r="D1523" s="143"/>
      <c r="E1523" s="143"/>
      <c r="F1523" s="146"/>
      <c r="G1523" s="146"/>
      <c r="H1523" s="146"/>
    </row>
    <row r="1524" spans="1:8" x14ac:dyDescent="0.2">
      <c r="A1524" s="146"/>
      <c r="B1524" s="143"/>
      <c r="C1524" s="147"/>
      <c r="D1524" s="143"/>
      <c r="E1524" s="143"/>
      <c r="F1524" s="146"/>
      <c r="G1524" s="146"/>
      <c r="H1524" s="146"/>
    </row>
    <row r="1525" spans="1:8" x14ac:dyDescent="0.2">
      <c r="A1525" s="146"/>
      <c r="B1525" s="143"/>
      <c r="C1525" s="147"/>
      <c r="D1525" s="143"/>
      <c r="E1525" s="143"/>
      <c r="F1525" s="146"/>
      <c r="G1525" s="146"/>
      <c r="H1525" s="146"/>
    </row>
    <row r="1526" spans="1:8" x14ac:dyDescent="0.2">
      <c r="A1526" s="146"/>
      <c r="B1526" s="143"/>
      <c r="C1526" s="147"/>
      <c r="D1526" s="143"/>
      <c r="E1526" s="143"/>
      <c r="F1526" s="146"/>
      <c r="G1526" s="146"/>
      <c r="H1526" s="146"/>
    </row>
    <row r="1527" spans="1:8" x14ac:dyDescent="0.2">
      <c r="A1527" s="146"/>
      <c r="B1527" s="143"/>
      <c r="C1527" s="147"/>
      <c r="D1527" s="143"/>
      <c r="E1527" s="143"/>
      <c r="F1527" s="146"/>
      <c r="G1527" s="146"/>
      <c r="H1527" s="146"/>
    </row>
    <row r="1528" spans="1:8" x14ac:dyDescent="0.2">
      <c r="A1528" s="146"/>
      <c r="B1528" s="143"/>
      <c r="C1528" s="147"/>
      <c r="D1528" s="143"/>
      <c r="E1528" s="143"/>
      <c r="F1528" s="146"/>
      <c r="G1528" s="146"/>
      <c r="H1528" s="146"/>
    </row>
    <row r="1529" spans="1:8" x14ac:dyDescent="0.2">
      <c r="A1529" s="146"/>
      <c r="B1529" s="143"/>
      <c r="C1529" s="147"/>
      <c r="D1529" s="143"/>
      <c r="E1529" s="143"/>
      <c r="F1529" s="146"/>
      <c r="G1529" s="146"/>
      <c r="H1529" s="146"/>
    </row>
    <row r="1530" spans="1:8" x14ac:dyDescent="0.2">
      <c r="A1530" s="146"/>
      <c r="B1530" s="143"/>
      <c r="C1530" s="147"/>
      <c r="D1530" s="143"/>
      <c r="E1530" s="143"/>
      <c r="F1530" s="146"/>
      <c r="G1530" s="146"/>
      <c r="H1530" s="146"/>
    </row>
    <row r="1531" spans="1:8" x14ac:dyDescent="0.2">
      <c r="A1531" s="146"/>
      <c r="B1531" s="143"/>
      <c r="C1531" s="147"/>
      <c r="D1531" s="143"/>
      <c r="E1531" s="143"/>
      <c r="F1531" s="146"/>
      <c r="G1531" s="146"/>
      <c r="H1531" s="146"/>
    </row>
    <row r="1532" spans="1:8" x14ac:dyDescent="0.2">
      <c r="A1532" s="146"/>
      <c r="B1532" s="143"/>
      <c r="C1532" s="147"/>
      <c r="D1532" s="143"/>
      <c r="E1532" s="143"/>
      <c r="F1532" s="146"/>
      <c r="G1532" s="146"/>
      <c r="H1532" s="146"/>
    </row>
    <row r="1533" spans="1:8" x14ac:dyDescent="0.2">
      <c r="A1533" s="146"/>
      <c r="B1533" s="143"/>
      <c r="C1533" s="147"/>
      <c r="D1533" s="143"/>
      <c r="E1533" s="143"/>
      <c r="F1533" s="146"/>
      <c r="G1533" s="146"/>
      <c r="H1533" s="146"/>
    </row>
    <row r="1534" spans="1:8" x14ac:dyDescent="0.2">
      <c r="A1534" s="146"/>
      <c r="B1534" s="143"/>
      <c r="C1534" s="147"/>
      <c r="D1534" s="143"/>
      <c r="E1534" s="143"/>
      <c r="F1534" s="146"/>
      <c r="G1534" s="146"/>
      <c r="H1534" s="146"/>
    </row>
    <row r="1535" spans="1:8" x14ac:dyDescent="0.2">
      <c r="A1535" s="146"/>
      <c r="B1535" s="143"/>
      <c r="C1535" s="147"/>
      <c r="D1535" s="143"/>
      <c r="E1535" s="143"/>
      <c r="F1535" s="146"/>
      <c r="G1535" s="146"/>
      <c r="H1535" s="146"/>
    </row>
    <row r="1536" spans="1:8" x14ac:dyDescent="0.2">
      <c r="A1536" s="146"/>
      <c r="B1536" s="143"/>
      <c r="C1536" s="147"/>
      <c r="D1536" s="143"/>
      <c r="E1536" s="143"/>
      <c r="F1536" s="146"/>
      <c r="G1536" s="146"/>
      <c r="H1536" s="146"/>
    </row>
    <row r="1537" spans="1:8" x14ac:dyDescent="0.2">
      <c r="A1537" s="146"/>
      <c r="B1537" s="143"/>
      <c r="C1537" s="147"/>
      <c r="D1537" s="143"/>
      <c r="E1537" s="143"/>
      <c r="F1537" s="146"/>
      <c r="G1537" s="146"/>
      <c r="H1537" s="146"/>
    </row>
    <row r="1538" spans="1:8" x14ac:dyDescent="0.2">
      <c r="A1538" s="146"/>
      <c r="B1538" s="143"/>
      <c r="C1538" s="147"/>
      <c r="D1538" s="143"/>
      <c r="E1538" s="143"/>
      <c r="F1538" s="146"/>
      <c r="G1538" s="146"/>
      <c r="H1538" s="146"/>
    </row>
    <row r="1539" spans="1:8" x14ac:dyDescent="0.2">
      <c r="A1539" s="146"/>
      <c r="B1539" s="143"/>
      <c r="C1539" s="147"/>
      <c r="D1539" s="143"/>
      <c r="E1539" s="143"/>
      <c r="F1539" s="146"/>
      <c r="G1539" s="146"/>
      <c r="H1539" s="146"/>
    </row>
    <row r="1540" spans="1:8" x14ac:dyDescent="0.2">
      <c r="A1540" s="146"/>
      <c r="B1540" s="143"/>
      <c r="C1540" s="147"/>
      <c r="D1540" s="143"/>
      <c r="E1540" s="143"/>
      <c r="F1540" s="146"/>
      <c r="G1540" s="146"/>
      <c r="H1540" s="146"/>
    </row>
    <row r="1541" spans="1:8" x14ac:dyDescent="0.2">
      <c r="A1541" s="146"/>
      <c r="B1541" s="143"/>
      <c r="C1541" s="147"/>
      <c r="D1541" s="143"/>
      <c r="E1541" s="143"/>
      <c r="F1541" s="146"/>
      <c r="G1541" s="146"/>
      <c r="H1541" s="146"/>
    </row>
    <row r="1542" spans="1:8" x14ac:dyDescent="0.2">
      <c r="A1542" s="146"/>
      <c r="B1542" s="143"/>
      <c r="C1542" s="147"/>
      <c r="D1542" s="143"/>
      <c r="E1542" s="143"/>
      <c r="F1542" s="146"/>
      <c r="G1542" s="146"/>
      <c r="H1542" s="146"/>
    </row>
    <row r="1543" spans="1:8" x14ac:dyDescent="0.2">
      <c r="A1543" s="146"/>
      <c r="B1543" s="143"/>
      <c r="C1543" s="147"/>
      <c r="D1543" s="143"/>
      <c r="E1543" s="143"/>
      <c r="F1543" s="146"/>
      <c r="G1543" s="146"/>
      <c r="H1543" s="146"/>
    </row>
    <row r="1544" spans="1:8" x14ac:dyDescent="0.2">
      <c r="A1544" s="146"/>
      <c r="B1544" s="143"/>
      <c r="C1544" s="147"/>
      <c r="D1544" s="143"/>
      <c r="E1544" s="143"/>
      <c r="F1544" s="146"/>
      <c r="G1544" s="146"/>
      <c r="H1544" s="146"/>
    </row>
    <row r="1545" spans="1:8" x14ac:dyDescent="0.2">
      <c r="A1545" s="146"/>
      <c r="B1545" s="143"/>
      <c r="C1545" s="147"/>
      <c r="D1545" s="143"/>
      <c r="E1545" s="143"/>
      <c r="F1545" s="146"/>
      <c r="G1545" s="146"/>
      <c r="H1545" s="146"/>
    </row>
    <row r="1546" spans="1:8" x14ac:dyDescent="0.2">
      <c r="A1546" s="146"/>
      <c r="B1546" s="143"/>
      <c r="C1546" s="147"/>
      <c r="D1546" s="143"/>
      <c r="E1546" s="143"/>
      <c r="F1546" s="146"/>
      <c r="G1546" s="146"/>
      <c r="H1546" s="146"/>
    </row>
    <row r="1547" spans="1:8" x14ac:dyDescent="0.2">
      <c r="A1547" s="146"/>
      <c r="B1547" s="143"/>
      <c r="C1547" s="147"/>
      <c r="D1547" s="143"/>
      <c r="E1547" s="143"/>
      <c r="F1547" s="146"/>
      <c r="G1547" s="146"/>
      <c r="H1547" s="146"/>
    </row>
    <row r="1548" spans="1:8" x14ac:dyDescent="0.2">
      <c r="A1548" s="146"/>
      <c r="B1548" s="143"/>
      <c r="C1548" s="147"/>
      <c r="D1548" s="143"/>
      <c r="E1548" s="143"/>
      <c r="F1548" s="146"/>
      <c r="G1548" s="146"/>
      <c r="H1548" s="146"/>
    </row>
    <row r="1549" spans="1:8" x14ac:dyDescent="0.2">
      <c r="A1549" s="146"/>
      <c r="B1549" s="143"/>
      <c r="C1549" s="147"/>
      <c r="D1549" s="143"/>
      <c r="E1549" s="143"/>
      <c r="F1549" s="146"/>
      <c r="G1549" s="146"/>
      <c r="H1549" s="146"/>
    </row>
    <row r="1550" spans="1:8" x14ac:dyDescent="0.2">
      <c r="A1550" s="146"/>
      <c r="B1550" s="143"/>
      <c r="C1550" s="147"/>
      <c r="D1550" s="143"/>
      <c r="E1550" s="143"/>
      <c r="F1550" s="146"/>
      <c r="G1550" s="146"/>
      <c r="H1550" s="146"/>
    </row>
    <row r="1551" spans="1:8" x14ac:dyDescent="0.2">
      <c r="A1551" s="146"/>
      <c r="B1551" s="143"/>
      <c r="C1551" s="147"/>
      <c r="D1551" s="143"/>
      <c r="E1551" s="143"/>
      <c r="F1551" s="146"/>
      <c r="G1551" s="146"/>
      <c r="H1551" s="146"/>
    </row>
    <row r="1552" spans="1:8" x14ac:dyDescent="0.2">
      <c r="A1552" s="146"/>
      <c r="B1552" s="143"/>
      <c r="C1552" s="147"/>
      <c r="D1552" s="143"/>
      <c r="E1552" s="143"/>
      <c r="F1552" s="146"/>
      <c r="G1552" s="146"/>
      <c r="H1552" s="146"/>
    </row>
    <row r="1553" spans="1:8" x14ac:dyDescent="0.2">
      <c r="A1553" s="146"/>
      <c r="B1553" s="143"/>
      <c r="C1553" s="147"/>
      <c r="D1553" s="143"/>
      <c r="E1553" s="143"/>
      <c r="F1553" s="146"/>
      <c r="G1553" s="146"/>
      <c r="H1553" s="146"/>
    </row>
    <row r="1554" spans="1:8" x14ac:dyDescent="0.2">
      <c r="A1554" s="146"/>
      <c r="B1554" s="143"/>
      <c r="C1554" s="147"/>
      <c r="D1554" s="143"/>
      <c r="E1554" s="143"/>
      <c r="F1554" s="146"/>
      <c r="G1554" s="146"/>
      <c r="H1554" s="146"/>
    </row>
    <row r="1555" spans="1:8" x14ac:dyDescent="0.2">
      <c r="A1555" s="146"/>
      <c r="B1555" s="143"/>
      <c r="C1555" s="147"/>
      <c r="D1555" s="143"/>
      <c r="E1555" s="143"/>
      <c r="F1555" s="146"/>
      <c r="G1555" s="146"/>
      <c r="H1555" s="146"/>
    </row>
    <row r="1556" spans="1:8" x14ac:dyDescent="0.2">
      <c r="A1556" s="146"/>
      <c r="B1556" s="143"/>
      <c r="C1556" s="147"/>
      <c r="D1556" s="143"/>
      <c r="E1556" s="143"/>
      <c r="F1556" s="146"/>
      <c r="G1556" s="146"/>
      <c r="H1556" s="146"/>
    </row>
    <row r="1557" spans="1:8" x14ac:dyDescent="0.2">
      <c r="A1557" s="146"/>
      <c r="B1557" s="143"/>
      <c r="C1557" s="147"/>
      <c r="D1557" s="143"/>
      <c r="E1557" s="143"/>
      <c r="F1557" s="146"/>
      <c r="G1557" s="146"/>
      <c r="H1557" s="146"/>
    </row>
    <row r="1558" spans="1:8" x14ac:dyDescent="0.2">
      <c r="A1558" s="146"/>
      <c r="B1558" s="143"/>
      <c r="C1558" s="147"/>
      <c r="D1558" s="143"/>
      <c r="E1558" s="143"/>
      <c r="F1558" s="146"/>
      <c r="G1558" s="146"/>
      <c r="H1558" s="146"/>
    </row>
    <row r="1559" spans="1:8" x14ac:dyDescent="0.2">
      <c r="A1559" s="146"/>
      <c r="B1559" s="143"/>
      <c r="C1559" s="147"/>
      <c r="D1559" s="143"/>
      <c r="E1559" s="143"/>
      <c r="F1559" s="146"/>
      <c r="G1559" s="146"/>
      <c r="H1559" s="146"/>
    </row>
    <row r="1560" spans="1:8" x14ac:dyDescent="0.2">
      <c r="A1560" s="146"/>
      <c r="B1560" s="143"/>
      <c r="C1560" s="147"/>
      <c r="D1560" s="143"/>
      <c r="E1560" s="143"/>
      <c r="F1560" s="146"/>
      <c r="G1560" s="146"/>
      <c r="H1560" s="146"/>
    </row>
    <row r="1561" spans="1:8" x14ac:dyDescent="0.2">
      <c r="A1561" s="146"/>
      <c r="B1561" s="143"/>
      <c r="C1561" s="147"/>
      <c r="D1561" s="143"/>
      <c r="E1561" s="143"/>
      <c r="F1561" s="146"/>
      <c r="G1561" s="146"/>
      <c r="H1561" s="146"/>
    </row>
    <row r="1562" spans="1:8" x14ac:dyDescent="0.2">
      <c r="A1562" s="146"/>
      <c r="B1562" s="143"/>
      <c r="C1562" s="147"/>
      <c r="D1562" s="143"/>
      <c r="E1562" s="143"/>
      <c r="F1562" s="146"/>
      <c r="G1562" s="146"/>
      <c r="H1562" s="146"/>
    </row>
    <row r="1563" spans="1:8" x14ac:dyDescent="0.2">
      <c r="A1563" s="146"/>
      <c r="B1563" s="143"/>
      <c r="C1563" s="147"/>
      <c r="D1563" s="143"/>
      <c r="E1563" s="143"/>
      <c r="F1563" s="146"/>
      <c r="G1563" s="146"/>
      <c r="H1563" s="146"/>
    </row>
    <row r="1564" spans="1:8" x14ac:dyDescent="0.2">
      <c r="A1564" s="146"/>
      <c r="B1564" s="143"/>
      <c r="C1564" s="147"/>
      <c r="D1564" s="143"/>
      <c r="E1564" s="143"/>
      <c r="F1564" s="146"/>
      <c r="G1564" s="146"/>
      <c r="H1564" s="146"/>
    </row>
    <row r="1565" spans="1:8" x14ac:dyDescent="0.2">
      <c r="A1565" s="146"/>
      <c r="B1565" s="143"/>
      <c r="C1565" s="147"/>
      <c r="D1565" s="143"/>
      <c r="E1565" s="143"/>
      <c r="F1565" s="146"/>
      <c r="G1565" s="146"/>
      <c r="H1565" s="146"/>
    </row>
    <row r="1566" spans="1:8" x14ac:dyDescent="0.2">
      <c r="A1566" s="146"/>
      <c r="B1566" s="143"/>
      <c r="C1566" s="147"/>
      <c r="D1566" s="143"/>
      <c r="E1566" s="143"/>
      <c r="F1566" s="146"/>
      <c r="G1566" s="146"/>
      <c r="H1566" s="146"/>
    </row>
    <row r="1567" spans="1:8" x14ac:dyDescent="0.2">
      <c r="A1567" s="146"/>
      <c r="B1567" s="143"/>
      <c r="C1567" s="147"/>
      <c r="D1567" s="143"/>
      <c r="E1567" s="143"/>
      <c r="F1567" s="146"/>
      <c r="G1567" s="146"/>
      <c r="H1567" s="146"/>
    </row>
    <row r="1568" spans="1:8" x14ac:dyDescent="0.2">
      <c r="A1568" s="146"/>
      <c r="B1568" s="143"/>
      <c r="C1568" s="147"/>
      <c r="D1568" s="143"/>
      <c r="E1568" s="143"/>
      <c r="F1568" s="146"/>
      <c r="G1568" s="146"/>
      <c r="H1568" s="146"/>
    </row>
    <row r="1569" spans="1:8" x14ac:dyDescent="0.2">
      <c r="A1569" s="146"/>
      <c r="B1569" s="143"/>
      <c r="C1569" s="147"/>
      <c r="D1569" s="143"/>
      <c r="E1569" s="143"/>
      <c r="F1569" s="146"/>
      <c r="G1569" s="146"/>
      <c r="H1569" s="146"/>
    </row>
    <row r="1570" spans="1:8" x14ac:dyDescent="0.2">
      <c r="A1570" s="146"/>
      <c r="B1570" s="143"/>
      <c r="C1570" s="147"/>
      <c r="D1570" s="143"/>
      <c r="E1570" s="143"/>
      <c r="F1570" s="146"/>
      <c r="G1570" s="146"/>
      <c r="H1570" s="146"/>
    </row>
    <row r="1571" spans="1:8" x14ac:dyDescent="0.2">
      <c r="A1571" s="146"/>
      <c r="B1571" s="143"/>
      <c r="C1571" s="147"/>
      <c r="D1571" s="143"/>
      <c r="E1571" s="143"/>
      <c r="F1571" s="146"/>
      <c r="G1571" s="146"/>
      <c r="H1571" s="146"/>
    </row>
    <row r="1572" spans="1:8" x14ac:dyDescent="0.2">
      <c r="A1572" s="146"/>
      <c r="B1572" s="143"/>
      <c r="C1572" s="147"/>
      <c r="D1572" s="143"/>
      <c r="E1572" s="143"/>
      <c r="F1572" s="146"/>
      <c r="G1572" s="146"/>
      <c r="H1572" s="146"/>
    </row>
    <row r="1573" spans="1:8" x14ac:dyDescent="0.2">
      <c r="A1573" s="146"/>
      <c r="B1573" s="143"/>
      <c r="C1573" s="147"/>
      <c r="D1573" s="143"/>
      <c r="E1573" s="143"/>
      <c r="F1573" s="146"/>
      <c r="G1573" s="146"/>
      <c r="H1573" s="146"/>
    </row>
    <row r="1574" spans="1:8" x14ac:dyDescent="0.2">
      <c r="A1574" s="146"/>
      <c r="B1574" s="143"/>
      <c r="C1574" s="147"/>
      <c r="D1574" s="143"/>
      <c r="E1574" s="143"/>
      <c r="F1574" s="146"/>
      <c r="G1574" s="146"/>
      <c r="H1574" s="146"/>
    </row>
    <row r="1575" spans="1:8" x14ac:dyDescent="0.2">
      <c r="A1575" s="146"/>
      <c r="B1575" s="143"/>
      <c r="C1575" s="147"/>
      <c r="D1575" s="143"/>
      <c r="E1575" s="143"/>
      <c r="F1575" s="146"/>
      <c r="G1575" s="146"/>
      <c r="H1575" s="146"/>
    </row>
    <row r="1576" spans="1:8" x14ac:dyDescent="0.2">
      <c r="A1576" s="146"/>
      <c r="B1576" s="143"/>
      <c r="C1576" s="147"/>
      <c r="D1576" s="143"/>
      <c r="E1576" s="143"/>
      <c r="F1576" s="146"/>
      <c r="G1576" s="146"/>
      <c r="H1576" s="146"/>
    </row>
    <row r="1577" spans="1:8" x14ac:dyDescent="0.2">
      <c r="A1577" s="146"/>
      <c r="B1577" s="143"/>
      <c r="C1577" s="147"/>
      <c r="D1577" s="143"/>
      <c r="E1577" s="143"/>
      <c r="F1577" s="146"/>
      <c r="G1577" s="146"/>
      <c r="H1577" s="146"/>
    </row>
    <row r="1578" spans="1:8" x14ac:dyDescent="0.2">
      <c r="A1578" s="146"/>
      <c r="B1578" s="143"/>
      <c r="C1578" s="147"/>
      <c r="D1578" s="143"/>
      <c r="E1578" s="143"/>
      <c r="F1578" s="146"/>
      <c r="G1578" s="146"/>
      <c r="H1578" s="146"/>
    </row>
    <row r="1579" spans="1:8" x14ac:dyDescent="0.2">
      <c r="A1579" s="146"/>
      <c r="B1579" s="143"/>
      <c r="C1579" s="147"/>
      <c r="D1579" s="143"/>
      <c r="E1579" s="143"/>
      <c r="F1579" s="146"/>
      <c r="G1579" s="146"/>
      <c r="H1579" s="146"/>
    </row>
    <row r="1580" spans="1:8" x14ac:dyDescent="0.2">
      <c r="A1580" s="146"/>
      <c r="B1580" s="143"/>
      <c r="C1580" s="147"/>
      <c r="D1580" s="143"/>
      <c r="E1580" s="143"/>
      <c r="F1580" s="146"/>
      <c r="G1580" s="146"/>
      <c r="H1580" s="146"/>
    </row>
    <row r="1581" spans="1:8" x14ac:dyDescent="0.2">
      <c r="A1581" s="146"/>
      <c r="B1581" s="143"/>
      <c r="C1581" s="147"/>
      <c r="D1581" s="143"/>
      <c r="E1581" s="143"/>
      <c r="F1581" s="146"/>
      <c r="G1581" s="146"/>
      <c r="H1581" s="146"/>
    </row>
    <row r="1582" spans="1:8" x14ac:dyDescent="0.2">
      <c r="A1582" s="146"/>
      <c r="B1582" s="143"/>
      <c r="C1582" s="147"/>
      <c r="D1582" s="143"/>
      <c r="E1582" s="143"/>
      <c r="F1582" s="146"/>
      <c r="G1582" s="146"/>
      <c r="H1582" s="146"/>
    </row>
    <row r="1583" spans="1:8" x14ac:dyDescent="0.2">
      <c r="A1583" s="146"/>
      <c r="B1583" s="143"/>
      <c r="C1583" s="147"/>
      <c r="D1583" s="143"/>
      <c r="E1583" s="143"/>
      <c r="F1583" s="146"/>
      <c r="G1583" s="146"/>
      <c r="H1583" s="146"/>
    </row>
    <row r="1584" spans="1:8" x14ac:dyDescent="0.2">
      <c r="A1584" s="146"/>
      <c r="B1584" s="143"/>
      <c r="C1584" s="147"/>
      <c r="D1584" s="143"/>
      <c r="E1584" s="143"/>
      <c r="F1584" s="146"/>
      <c r="G1584" s="146"/>
      <c r="H1584" s="146"/>
    </row>
    <row r="1585" spans="1:8" x14ac:dyDescent="0.2">
      <c r="A1585" s="146"/>
      <c r="B1585" s="143"/>
      <c r="C1585" s="147"/>
      <c r="D1585" s="143"/>
      <c r="E1585" s="143"/>
      <c r="F1585" s="146"/>
      <c r="G1585" s="146"/>
      <c r="H1585" s="146"/>
    </row>
    <row r="1586" spans="1:8" x14ac:dyDescent="0.2">
      <c r="A1586" s="146"/>
      <c r="B1586" s="143"/>
      <c r="C1586" s="147"/>
      <c r="D1586" s="143"/>
      <c r="E1586" s="143"/>
      <c r="F1586" s="146"/>
      <c r="G1586" s="146"/>
      <c r="H1586" s="146"/>
    </row>
    <row r="1587" spans="1:8" x14ac:dyDescent="0.2">
      <c r="A1587" s="146"/>
      <c r="B1587" s="143"/>
      <c r="C1587" s="147"/>
      <c r="D1587" s="143"/>
      <c r="E1587" s="143"/>
      <c r="F1587" s="146"/>
      <c r="G1587" s="146"/>
      <c r="H1587" s="146"/>
    </row>
    <row r="1588" spans="1:8" x14ac:dyDescent="0.2">
      <c r="A1588" s="146"/>
      <c r="B1588" s="143"/>
      <c r="C1588" s="147"/>
      <c r="D1588" s="143"/>
      <c r="E1588" s="143"/>
      <c r="F1588" s="146"/>
      <c r="G1588" s="146"/>
      <c r="H1588" s="146"/>
    </row>
    <row r="1589" spans="1:8" x14ac:dyDescent="0.2">
      <c r="A1589" s="146"/>
      <c r="B1589" s="143"/>
      <c r="C1589" s="147"/>
      <c r="D1589" s="143"/>
      <c r="E1589" s="143"/>
      <c r="F1589" s="146"/>
      <c r="G1589" s="146"/>
      <c r="H1589" s="146"/>
    </row>
    <row r="1590" spans="1:8" x14ac:dyDescent="0.2">
      <c r="A1590" s="146"/>
      <c r="B1590" s="143"/>
      <c r="C1590" s="147"/>
      <c r="D1590" s="143"/>
      <c r="E1590" s="143"/>
      <c r="F1590" s="146"/>
      <c r="G1590" s="146"/>
      <c r="H1590" s="146"/>
    </row>
    <row r="1591" spans="1:8" x14ac:dyDescent="0.2">
      <c r="A1591" s="146"/>
      <c r="B1591" s="143"/>
      <c r="C1591" s="147"/>
      <c r="D1591" s="143"/>
      <c r="E1591" s="143"/>
      <c r="F1591" s="146"/>
      <c r="G1591" s="146"/>
      <c r="H1591" s="146"/>
    </row>
    <row r="1592" spans="1:8" x14ac:dyDescent="0.2">
      <c r="A1592" s="146"/>
      <c r="B1592" s="143"/>
      <c r="C1592" s="147"/>
      <c r="D1592" s="143"/>
      <c r="E1592" s="143"/>
      <c r="F1592" s="146"/>
      <c r="G1592" s="146"/>
      <c r="H1592" s="146"/>
    </row>
    <row r="1593" spans="1:8" x14ac:dyDescent="0.2">
      <c r="A1593" s="146"/>
      <c r="B1593" s="143"/>
      <c r="C1593" s="147"/>
      <c r="D1593" s="143"/>
      <c r="E1593" s="143"/>
      <c r="F1593" s="146"/>
      <c r="G1593" s="146"/>
      <c r="H1593" s="146"/>
    </row>
    <row r="1594" spans="1:8" x14ac:dyDescent="0.2">
      <c r="A1594" s="146"/>
      <c r="B1594" s="143"/>
      <c r="C1594" s="147"/>
      <c r="D1594" s="143"/>
      <c r="E1594" s="143"/>
      <c r="F1594" s="146"/>
      <c r="G1594" s="146"/>
      <c r="H1594" s="146"/>
    </row>
    <row r="1595" spans="1:8" x14ac:dyDescent="0.2">
      <c r="A1595" s="146"/>
      <c r="B1595" s="143"/>
      <c r="C1595" s="147"/>
      <c r="D1595" s="143"/>
      <c r="E1595" s="143"/>
      <c r="F1595" s="146"/>
      <c r="G1595" s="146"/>
      <c r="H1595" s="146"/>
    </row>
    <row r="1596" spans="1:8" x14ac:dyDescent="0.2">
      <c r="A1596" s="146"/>
      <c r="B1596" s="143"/>
      <c r="C1596" s="147"/>
      <c r="D1596" s="143"/>
      <c r="E1596" s="143"/>
      <c r="F1596" s="146"/>
      <c r="G1596" s="146"/>
      <c r="H1596" s="146"/>
    </row>
    <row r="1597" spans="1:8" x14ac:dyDescent="0.2">
      <c r="A1597" s="146"/>
      <c r="B1597" s="143"/>
      <c r="C1597" s="147"/>
      <c r="D1597" s="143"/>
      <c r="E1597" s="143"/>
      <c r="F1597" s="146"/>
      <c r="G1597" s="146"/>
      <c r="H1597" s="146"/>
    </row>
    <row r="1598" spans="1:8" x14ac:dyDescent="0.2">
      <c r="A1598" s="146"/>
      <c r="B1598" s="143"/>
      <c r="C1598" s="147"/>
      <c r="D1598" s="143"/>
      <c r="E1598" s="143"/>
      <c r="F1598" s="146"/>
      <c r="G1598" s="146"/>
      <c r="H1598" s="146"/>
    </row>
    <row r="1599" spans="1:8" x14ac:dyDescent="0.2">
      <c r="A1599" s="146"/>
      <c r="B1599" s="143"/>
      <c r="C1599" s="147"/>
      <c r="D1599" s="143"/>
      <c r="E1599" s="143"/>
      <c r="F1599" s="146"/>
      <c r="G1599" s="146"/>
      <c r="H1599" s="146"/>
    </row>
    <row r="1600" spans="1:8" x14ac:dyDescent="0.2">
      <c r="A1600" s="146"/>
      <c r="B1600" s="143"/>
      <c r="C1600" s="147"/>
      <c r="D1600" s="143"/>
      <c r="E1600" s="143"/>
      <c r="F1600" s="146"/>
      <c r="G1600" s="146"/>
      <c r="H1600" s="146"/>
    </row>
    <row r="1601" spans="1:8" x14ac:dyDescent="0.2">
      <c r="A1601" s="146"/>
      <c r="B1601" s="143"/>
      <c r="C1601" s="147"/>
      <c r="D1601" s="143"/>
      <c r="E1601" s="143"/>
      <c r="F1601" s="146"/>
      <c r="G1601" s="146"/>
      <c r="H1601" s="146"/>
    </row>
    <row r="1602" spans="1:8" x14ac:dyDescent="0.2">
      <c r="A1602" s="146"/>
      <c r="B1602" s="143"/>
      <c r="C1602" s="147"/>
      <c r="D1602" s="143"/>
      <c r="E1602" s="143"/>
      <c r="F1602" s="146"/>
      <c r="G1602" s="146"/>
      <c r="H1602" s="146"/>
    </row>
    <row r="1603" spans="1:8" x14ac:dyDescent="0.2">
      <c r="A1603" s="146"/>
      <c r="B1603" s="143"/>
      <c r="C1603" s="147"/>
      <c r="D1603" s="143"/>
      <c r="E1603" s="143"/>
      <c r="F1603" s="146"/>
      <c r="G1603" s="146"/>
      <c r="H1603" s="146"/>
    </row>
    <row r="1604" spans="1:8" x14ac:dyDescent="0.2">
      <c r="A1604" s="146"/>
      <c r="B1604" s="143"/>
      <c r="C1604" s="147"/>
      <c r="D1604" s="143"/>
      <c r="E1604" s="143"/>
      <c r="F1604" s="146"/>
      <c r="G1604" s="146"/>
      <c r="H1604" s="146"/>
    </row>
    <row r="1605" spans="1:8" x14ac:dyDescent="0.2">
      <c r="A1605" s="146"/>
      <c r="B1605" s="143"/>
      <c r="C1605" s="147"/>
      <c r="D1605" s="143"/>
      <c r="E1605" s="143"/>
      <c r="F1605" s="146"/>
      <c r="G1605" s="146"/>
      <c r="H1605" s="146"/>
    </row>
    <row r="1606" spans="1:8" x14ac:dyDescent="0.2">
      <c r="A1606" s="146"/>
      <c r="B1606" s="143"/>
      <c r="C1606" s="147"/>
      <c r="D1606" s="143"/>
      <c r="E1606" s="143"/>
      <c r="F1606" s="146"/>
      <c r="G1606" s="146"/>
      <c r="H1606" s="146"/>
    </row>
    <row r="1607" spans="1:8" x14ac:dyDescent="0.2">
      <c r="A1607" s="146"/>
      <c r="B1607" s="143"/>
      <c r="C1607" s="147"/>
      <c r="D1607" s="143"/>
      <c r="E1607" s="143"/>
      <c r="F1607" s="146"/>
      <c r="G1607" s="146"/>
      <c r="H1607" s="146"/>
    </row>
    <row r="1608" spans="1:8" x14ac:dyDescent="0.2">
      <c r="A1608" s="146"/>
      <c r="B1608" s="143"/>
      <c r="C1608" s="147"/>
      <c r="D1608" s="143"/>
      <c r="E1608" s="143"/>
      <c r="F1608" s="146"/>
      <c r="G1608" s="146"/>
      <c r="H1608" s="146"/>
    </row>
    <row r="1609" spans="1:8" x14ac:dyDescent="0.2">
      <c r="A1609" s="146"/>
      <c r="B1609" s="143"/>
      <c r="C1609" s="147"/>
      <c r="D1609" s="143"/>
      <c r="E1609" s="143"/>
      <c r="F1609" s="146"/>
      <c r="G1609" s="146"/>
      <c r="H1609" s="146"/>
    </row>
    <row r="1610" spans="1:8" x14ac:dyDescent="0.2">
      <c r="A1610" s="146"/>
      <c r="B1610" s="143"/>
      <c r="C1610" s="147"/>
      <c r="D1610" s="143"/>
      <c r="E1610" s="143"/>
      <c r="F1610" s="146"/>
      <c r="G1610" s="146"/>
      <c r="H1610" s="146"/>
    </row>
    <row r="1611" spans="1:8" x14ac:dyDescent="0.2">
      <c r="A1611" s="146"/>
      <c r="B1611" s="143"/>
      <c r="C1611" s="147"/>
      <c r="D1611" s="143"/>
      <c r="E1611" s="143"/>
      <c r="F1611" s="146"/>
      <c r="G1611" s="146"/>
      <c r="H1611" s="146"/>
    </row>
    <row r="1612" spans="1:8" x14ac:dyDescent="0.2">
      <c r="A1612" s="146"/>
      <c r="B1612" s="143"/>
      <c r="C1612" s="147"/>
      <c r="D1612" s="143"/>
      <c r="E1612" s="143"/>
      <c r="F1612" s="146"/>
      <c r="G1612" s="146"/>
      <c r="H1612" s="146"/>
    </row>
    <row r="1613" spans="1:8" x14ac:dyDescent="0.2">
      <c r="A1613" s="146"/>
      <c r="B1613" s="143"/>
      <c r="C1613" s="147"/>
      <c r="D1613" s="143"/>
      <c r="E1613" s="143"/>
      <c r="F1613" s="146"/>
      <c r="G1613" s="146"/>
      <c r="H1613" s="146"/>
    </row>
    <row r="1614" spans="1:8" x14ac:dyDescent="0.2">
      <c r="A1614" s="146"/>
      <c r="B1614" s="143"/>
      <c r="C1614" s="147"/>
      <c r="D1614" s="143"/>
      <c r="E1614" s="143"/>
      <c r="F1614" s="146"/>
      <c r="G1614" s="146"/>
      <c r="H1614" s="146"/>
    </row>
    <row r="1615" spans="1:8" x14ac:dyDescent="0.2">
      <c r="A1615" s="146"/>
      <c r="B1615" s="143"/>
      <c r="C1615" s="147"/>
      <c r="D1615" s="143"/>
      <c r="E1615" s="143"/>
      <c r="F1615" s="146"/>
      <c r="G1615" s="146"/>
      <c r="H1615" s="146"/>
    </row>
    <row r="1616" spans="1:8" x14ac:dyDescent="0.2">
      <c r="A1616" s="146"/>
      <c r="B1616" s="143"/>
      <c r="C1616" s="147"/>
      <c r="D1616" s="143"/>
      <c r="E1616" s="143"/>
      <c r="F1616" s="146"/>
      <c r="G1616" s="146"/>
      <c r="H1616" s="146"/>
    </row>
    <row r="1617" spans="1:8" x14ac:dyDescent="0.2">
      <c r="A1617" s="146"/>
      <c r="B1617" s="143"/>
      <c r="C1617" s="147"/>
      <c r="D1617" s="143"/>
      <c r="E1617" s="143"/>
      <c r="F1617" s="146"/>
      <c r="G1617" s="146"/>
      <c r="H1617" s="146"/>
    </row>
    <row r="1618" spans="1:8" x14ac:dyDescent="0.2">
      <c r="A1618" s="146"/>
      <c r="B1618" s="143"/>
      <c r="C1618" s="147"/>
      <c r="D1618" s="143"/>
      <c r="E1618" s="143"/>
      <c r="F1618" s="146"/>
      <c r="G1618" s="146"/>
      <c r="H1618" s="146"/>
    </row>
    <row r="1619" spans="1:8" x14ac:dyDescent="0.2">
      <c r="A1619" s="146"/>
      <c r="B1619" s="143"/>
      <c r="C1619" s="147"/>
      <c r="D1619" s="143"/>
      <c r="E1619" s="143"/>
      <c r="F1619" s="146"/>
      <c r="G1619" s="146"/>
      <c r="H1619" s="146"/>
    </row>
    <row r="1620" spans="1:8" x14ac:dyDescent="0.2">
      <c r="A1620" s="146"/>
      <c r="B1620" s="143"/>
      <c r="C1620" s="147"/>
      <c r="D1620" s="143"/>
      <c r="E1620" s="143"/>
      <c r="F1620" s="146"/>
      <c r="G1620" s="146"/>
      <c r="H1620" s="146"/>
    </row>
    <row r="1621" spans="1:8" x14ac:dyDescent="0.2">
      <c r="A1621" s="146"/>
      <c r="B1621" s="143"/>
      <c r="C1621" s="147"/>
      <c r="D1621" s="143"/>
      <c r="E1621" s="143"/>
      <c r="F1621" s="146"/>
      <c r="G1621" s="146"/>
      <c r="H1621" s="146"/>
    </row>
    <row r="1622" spans="1:8" x14ac:dyDescent="0.2">
      <c r="A1622" s="146"/>
      <c r="B1622" s="143"/>
      <c r="C1622" s="147"/>
      <c r="D1622" s="143"/>
      <c r="E1622" s="143"/>
      <c r="F1622" s="146"/>
      <c r="G1622" s="146"/>
      <c r="H1622" s="146"/>
    </row>
    <row r="1623" spans="1:8" x14ac:dyDescent="0.2">
      <c r="A1623" s="146"/>
      <c r="B1623" s="143"/>
      <c r="C1623" s="147"/>
      <c r="D1623" s="143"/>
      <c r="E1623" s="143"/>
      <c r="F1623" s="146"/>
      <c r="G1623" s="146"/>
      <c r="H1623" s="146"/>
    </row>
    <row r="1624" spans="1:8" x14ac:dyDescent="0.2">
      <c r="A1624" s="146"/>
      <c r="B1624" s="143"/>
      <c r="C1624" s="147"/>
      <c r="D1624" s="143"/>
      <c r="E1624" s="143"/>
      <c r="F1624" s="146"/>
      <c r="G1624" s="146"/>
      <c r="H1624" s="146"/>
    </row>
    <row r="1625" spans="1:8" x14ac:dyDescent="0.2">
      <c r="A1625" s="146"/>
      <c r="B1625" s="143"/>
      <c r="C1625" s="147"/>
      <c r="D1625" s="143"/>
      <c r="E1625" s="143"/>
      <c r="F1625" s="146"/>
      <c r="G1625" s="146"/>
      <c r="H1625" s="146"/>
    </row>
    <row r="1626" spans="1:8" x14ac:dyDescent="0.2">
      <c r="A1626" s="146"/>
      <c r="B1626" s="143"/>
      <c r="C1626" s="147"/>
      <c r="D1626" s="143"/>
      <c r="E1626" s="143"/>
      <c r="F1626" s="146"/>
      <c r="G1626" s="146"/>
      <c r="H1626" s="146"/>
    </row>
    <row r="1627" spans="1:8" x14ac:dyDescent="0.2">
      <c r="A1627" s="146"/>
      <c r="B1627" s="143"/>
      <c r="C1627" s="147"/>
      <c r="D1627" s="143"/>
      <c r="E1627" s="143"/>
      <c r="F1627" s="146"/>
      <c r="G1627" s="146"/>
      <c r="H1627" s="146"/>
    </row>
    <row r="1628" spans="1:8" x14ac:dyDescent="0.2">
      <c r="A1628" s="146"/>
      <c r="B1628" s="143"/>
      <c r="C1628" s="147"/>
      <c r="D1628" s="143"/>
      <c r="E1628" s="143"/>
      <c r="F1628" s="146"/>
      <c r="G1628" s="146"/>
      <c r="H1628" s="146"/>
    </row>
    <row r="1629" spans="1:8" x14ac:dyDescent="0.2">
      <c r="A1629" s="146"/>
      <c r="B1629" s="143"/>
      <c r="C1629" s="147"/>
      <c r="D1629" s="143"/>
      <c r="E1629" s="143"/>
      <c r="F1629" s="146"/>
      <c r="G1629" s="146"/>
      <c r="H1629" s="146"/>
    </row>
    <row r="1630" spans="1:8" x14ac:dyDescent="0.2">
      <c r="A1630" s="146"/>
      <c r="B1630" s="143"/>
      <c r="C1630" s="147"/>
      <c r="D1630" s="143"/>
      <c r="E1630" s="143"/>
      <c r="F1630" s="146"/>
      <c r="G1630" s="146"/>
      <c r="H1630" s="146"/>
    </row>
    <row r="1631" spans="1:8" x14ac:dyDescent="0.2">
      <c r="A1631" s="146"/>
      <c r="B1631" s="143"/>
      <c r="C1631" s="147"/>
      <c r="D1631" s="143"/>
      <c r="E1631" s="143"/>
      <c r="F1631" s="146"/>
      <c r="G1631" s="146"/>
      <c r="H1631" s="146"/>
    </row>
    <row r="1632" spans="1:8" x14ac:dyDescent="0.2">
      <c r="A1632" s="146"/>
      <c r="B1632" s="143"/>
      <c r="C1632" s="147"/>
      <c r="D1632" s="143"/>
      <c r="E1632" s="143"/>
      <c r="F1632" s="146"/>
      <c r="G1632" s="146"/>
      <c r="H1632" s="146"/>
    </row>
    <row r="1633" spans="1:8" x14ac:dyDescent="0.2">
      <c r="A1633" s="146"/>
      <c r="B1633" s="146"/>
      <c r="C1633" s="146"/>
      <c r="D1633" s="146"/>
      <c r="E1633" s="146"/>
      <c r="F1633" s="146"/>
      <c r="G1633" s="146"/>
      <c r="H1633" s="146"/>
    </row>
    <row r="1634" spans="1:8" x14ac:dyDescent="0.2">
      <c r="A1634" s="146"/>
      <c r="B1634" s="146"/>
      <c r="C1634" s="146"/>
      <c r="D1634" s="146"/>
      <c r="E1634" s="146"/>
      <c r="F1634" s="146"/>
      <c r="G1634" s="146"/>
      <c r="H1634" s="146"/>
    </row>
    <row r="1635" spans="1:8" x14ac:dyDescent="0.2">
      <c r="A1635" s="146"/>
      <c r="B1635" s="146"/>
      <c r="C1635" s="146"/>
      <c r="D1635" s="146"/>
      <c r="E1635" s="146"/>
      <c r="F1635" s="146"/>
      <c r="G1635" s="146"/>
      <c r="H1635" s="146"/>
    </row>
    <row r="1636" spans="1:8" x14ac:dyDescent="0.2">
      <c r="A1636" s="146"/>
      <c r="B1636" s="146"/>
      <c r="C1636" s="146"/>
      <c r="D1636" s="146"/>
      <c r="E1636" s="146"/>
      <c r="F1636" s="146"/>
      <c r="G1636" s="146"/>
      <c r="H1636" s="146"/>
    </row>
    <row r="1637" spans="1:8" x14ac:dyDescent="0.2">
      <c r="A1637" s="146"/>
      <c r="B1637" s="146"/>
      <c r="C1637" s="146"/>
      <c r="D1637" s="146"/>
      <c r="E1637" s="146"/>
      <c r="F1637" s="146"/>
      <c r="G1637" s="146"/>
      <c r="H1637" s="146"/>
    </row>
    <row r="1638" spans="1:8" x14ac:dyDescent="0.2">
      <c r="A1638" s="146"/>
      <c r="B1638" s="146"/>
      <c r="C1638" s="146"/>
      <c r="D1638" s="146"/>
      <c r="E1638" s="146"/>
      <c r="F1638" s="146"/>
      <c r="G1638" s="146"/>
      <c r="H1638" s="146"/>
    </row>
    <row r="1639" spans="1:8" x14ac:dyDescent="0.2">
      <c r="A1639" s="146"/>
      <c r="B1639" s="146"/>
      <c r="C1639" s="146"/>
      <c r="D1639" s="146"/>
      <c r="E1639" s="146"/>
      <c r="F1639" s="146"/>
      <c r="G1639" s="146"/>
      <c r="H1639" s="146"/>
    </row>
    <row r="1640" spans="1:8" x14ac:dyDescent="0.2">
      <c r="A1640" s="146"/>
      <c r="B1640" s="146"/>
      <c r="C1640" s="146"/>
      <c r="D1640" s="146"/>
      <c r="E1640" s="146"/>
      <c r="F1640" s="146"/>
      <c r="G1640" s="146"/>
      <c r="H1640" s="146"/>
    </row>
    <row r="1641" spans="1:8" x14ac:dyDescent="0.2">
      <c r="A1641" s="146"/>
      <c r="B1641" s="146"/>
      <c r="C1641" s="146"/>
      <c r="D1641" s="146"/>
      <c r="E1641" s="146"/>
      <c r="F1641" s="146"/>
      <c r="G1641" s="146"/>
      <c r="H1641" s="146"/>
    </row>
    <row r="1642" spans="1:8" x14ac:dyDescent="0.2">
      <c r="A1642" s="146"/>
      <c r="B1642" s="146"/>
      <c r="C1642" s="146"/>
      <c r="D1642" s="146"/>
      <c r="E1642" s="146"/>
      <c r="F1642" s="146"/>
      <c r="G1642" s="146"/>
      <c r="H1642" s="146"/>
    </row>
    <row r="1643" spans="1:8" x14ac:dyDescent="0.2">
      <c r="A1643" s="146"/>
      <c r="B1643" s="146"/>
      <c r="C1643" s="146"/>
      <c r="D1643" s="146"/>
      <c r="E1643" s="146"/>
      <c r="F1643" s="146"/>
      <c r="G1643" s="146"/>
      <c r="H1643" s="146"/>
    </row>
    <row r="1644" spans="1:8" x14ac:dyDescent="0.2">
      <c r="A1644" s="146"/>
      <c r="B1644" s="146"/>
      <c r="C1644" s="146"/>
      <c r="D1644" s="146"/>
      <c r="E1644" s="146"/>
      <c r="F1644" s="146"/>
      <c r="G1644" s="146"/>
      <c r="H1644" s="146"/>
    </row>
    <row r="1645" spans="1:8" x14ac:dyDescent="0.2">
      <c r="A1645" s="146"/>
      <c r="B1645" s="146"/>
      <c r="C1645" s="146"/>
      <c r="D1645" s="146"/>
      <c r="E1645" s="146"/>
      <c r="F1645" s="146"/>
      <c r="G1645" s="146"/>
      <c r="H1645" s="146"/>
    </row>
    <row r="1646" spans="1:8" x14ac:dyDescent="0.2">
      <c r="A1646" s="146"/>
      <c r="B1646" s="146"/>
      <c r="C1646" s="146"/>
      <c r="D1646" s="146"/>
      <c r="E1646" s="146"/>
      <c r="F1646" s="146"/>
      <c r="G1646" s="146"/>
      <c r="H1646" s="146"/>
    </row>
    <row r="1647" spans="1:8" x14ac:dyDescent="0.2">
      <c r="A1647" s="146"/>
      <c r="B1647" s="146"/>
      <c r="C1647" s="146"/>
      <c r="D1647" s="146"/>
      <c r="E1647" s="146"/>
      <c r="F1647" s="146"/>
      <c r="G1647" s="146"/>
      <c r="H1647" s="146"/>
    </row>
    <row r="1648" spans="1:8" x14ac:dyDescent="0.2">
      <c r="A1648" s="146"/>
      <c r="B1648" s="146"/>
      <c r="C1648" s="146"/>
      <c r="D1648" s="146"/>
      <c r="E1648" s="146"/>
      <c r="F1648" s="146"/>
      <c r="G1648" s="146"/>
      <c r="H1648" s="146"/>
    </row>
    <row r="1649" spans="1:8" x14ac:dyDescent="0.2">
      <c r="A1649" s="146"/>
      <c r="B1649" s="146"/>
      <c r="C1649" s="146"/>
      <c r="D1649" s="146"/>
      <c r="E1649" s="146"/>
      <c r="F1649" s="146"/>
      <c r="G1649" s="146"/>
      <c r="H1649" s="146"/>
    </row>
    <row r="1650" spans="1:8" x14ac:dyDescent="0.2">
      <c r="A1650" s="146"/>
      <c r="B1650" s="146"/>
      <c r="C1650" s="146"/>
      <c r="D1650" s="146"/>
      <c r="E1650" s="146"/>
      <c r="F1650" s="146"/>
      <c r="G1650" s="146"/>
      <c r="H1650" s="146"/>
    </row>
    <row r="1651" spans="1:8" x14ac:dyDescent="0.2">
      <c r="A1651" s="146"/>
      <c r="B1651" s="146"/>
      <c r="C1651" s="146"/>
      <c r="D1651" s="146"/>
      <c r="E1651" s="146"/>
      <c r="F1651" s="146"/>
      <c r="G1651" s="146"/>
      <c r="H1651" s="146"/>
    </row>
    <row r="1652" spans="1:8" x14ac:dyDescent="0.2">
      <c r="A1652" s="146"/>
      <c r="B1652" s="146"/>
      <c r="C1652" s="146"/>
      <c r="D1652" s="146"/>
      <c r="E1652" s="146"/>
      <c r="F1652" s="146"/>
      <c r="G1652" s="146"/>
      <c r="H1652" s="146"/>
    </row>
    <row r="1653" spans="1:8" x14ac:dyDescent="0.2">
      <c r="A1653" s="146"/>
      <c r="B1653" s="146"/>
      <c r="C1653" s="146"/>
      <c r="D1653" s="146"/>
      <c r="E1653" s="146"/>
      <c r="F1653" s="146"/>
      <c r="G1653" s="146"/>
      <c r="H1653" s="146"/>
    </row>
    <row r="1654" spans="1:8" x14ac:dyDescent="0.2">
      <c r="A1654" s="146"/>
      <c r="B1654" s="146"/>
      <c r="C1654" s="146"/>
      <c r="D1654" s="146"/>
      <c r="E1654" s="146"/>
      <c r="F1654" s="146"/>
      <c r="G1654" s="146"/>
      <c r="H1654" s="146"/>
    </row>
    <row r="1655" spans="1:8" x14ac:dyDescent="0.2">
      <c r="A1655" s="146"/>
      <c r="B1655" s="146"/>
      <c r="C1655" s="146"/>
      <c r="D1655" s="146"/>
      <c r="E1655" s="146"/>
      <c r="F1655" s="146"/>
      <c r="G1655" s="146"/>
      <c r="H1655" s="146"/>
    </row>
    <row r="1656" spans="1:8" x14ac:dyDescent="0.2">
      <c r="A1656" s="146"/>
      <c r="B1656" s="146"/>
      <c r="C1656" s="146"/>
      <c r="D1656" s="146"/>
      <c r="E1656" s="146"/>
      <c r="F1656" s="146"/>
      <c r="G1656" s="146"/>
      <c r="H1656" s="146"/>
    </row>
    <row r="1657" spans="1:8" x14ac:dyDescent="0.2">
      <c r="A1657" s="146"/>
      <c r="B1657" s="146"/>
      <c r="C1657" s="146"/>
      <c r="D1657" s="146"/>
      <c r="E1657" s="146"/>
      <c r="F1657" s="146"/>
      <c r="G1657" s="146"/>
      <c r="H1657" s="146"/>
    </row>
    <row r="1658" spans="1:8" x14ac:dyDescent="0.2">
      <c r="A1658" s="146"/>
      <c r="B1658" s="146"/>
      <c r="C1658" s="146"/>
      <c r="D1658" s="146"/>
      <c r="E1658" s="146"/>
      <c r="F1658" s="146"/>
      <c r="G1658" s="146"/>
      <c r="H1658" s="146"/>
    </row>
    <row r="1659" spans="1:8" x14ac:dyDescent="0.2">
      <c r="A1659" s="146"/>
      <c r="B1659" s="146"/>
      <c r="C1659" s="146"/>
      <c r="D1659" s="146"/>
      <c r="E1659" s="146"/>
      <c r="F1659" s="146"/>
      <c r="G1659" s="146"/>
      <c r="H1659" s="146"/>
    </row>
    <row r="1660" spans="1:8" x14ac:dyDescent="0.2">
      <c r="A1660" s="146"/>
      <c r="B1660" s="146"/>
      <c r="C1660" s="146"/>
      <c r="D1660" s="146"/>
      <c r="E1660" s="146"/>
      <c r="F1660" s="146"/>
      <c r="G1660" s="146"/>
      <c r="H1660" s="146"/>
    </row>
    <row r="1661" spans="1:8" x14ac:dyDescent="0.2">
      <c r="A1661" s="146"/>
      <c r="B1661" s="146"/>
      <c r="C1661" s="146"/>
      <c r="D1661" s="146"/>
      <c r="E1661" s="146"/>
      <c r="F1661" s="146"/>
      <c r="G1661" s="146"/>
      <c r="H1661" s="146"/>
    </row>
    <row r="1662" spans="1:8" x14ac:dyDescent="0.2">
      <c r="A1662" s="146"/>
      <c r="B1662" s="146"/>
      <c r="C1662" s="146"/>
      <c r="D1662" s="146"/>
      <c r="E1662" s="146"/>
      <c r="F1662" s="146"/>
      <c r="G1662" s="146"/>
      <c r="H1662" s="146"/>
    </row>
    <row r="1663" spans="1:8" x14ac:dyDescent="0.2">
      <c r="A1663" s="146"/>
      <c r="B1663" s="146"/>
      <c r="C1663" s="146"/>
      <c r="D1663" s="146"/>
      <c r="E1663" s="146"/>
      <c r="F1663" s="146"/>
      <c r="G1663" s="146"/>
      <c r="H1663" s="146"/>
    </row>
    <row r="1664" spans="1:8" x14ac:dyDescent="0.2">
      <c r="A1664" s="146"/>
      <c r="B1664" s="146"/>
      <c r="C1664" s="146"/>
      <c r="D1664" s="146"/>
      <c r="E1664" s="146"/>
      <c r="F1664" s="146"/>
      <c r="G1664" s="146"/>
      <c r="H1664" s="146"/>
    </row>
    <row r="1665" spans="1:8" x14ac:dyDescent="0.2">
      <c r="A1665" s="146"/>
      <c r="B1665" s="146"/>
      <c r="C1665" s="146"/>
      <c r="D1665" s="146"/>
      <c r="E1665" s="146"/>
      <c r="F1665" s="146"/>
      <c r="G1665" s="146"/>
      <c r="H1665" s="146"/>
    </row>
    <row r="1666" spans="1:8" x14ac:dyDescent="0.2">
      <c r="A1666" s="146"/>
      <c r="B1666" s="146"/>
      <c r="C1666" s="146"/>
      <c r="D1666" s="146"/>
      <c r="E1666" s="146"/>
      <c r="F1666" s="146"/>
      <c r="G1666" s="146"/>
      <c r="H1666" s="146"/>
    </row>
    <row r="1667" spans="1:8" x14ac:dyDescent="0.2">
      <c r="A1667" s="146"/>
      <c r="B1667" s="146"/>
      <c r="C1667" s="146"/>
      <c r="D1667" s="146"/>
      <c r="E1667" s="146"/>
      <c r="F1667" s="146"/>
      <c r="G1667" s="146"/>
      <c r="H1667" s="146"/>
    </row>
    <row r="1668" spans="1:8" x14ac:dyDescent="0.2">
      <c r="A1668" s="146"/>
      <c r="B1668" s="146"/>
      <c r="C1668" s="146"/>
      <c r="D1668" s="146"/>
      <c r="E1668" s="146"/>
      <c r="F1668" s="146"/>
      <c r="G1668" s="146"/>
      <c r="H1668" s="146"/>
    </row>
    <row r="1669" spans="1:8" x14ac:dyDescent="0.2">
      <c r="A1669" s="146"/>
      <c r="B1669" s="146"/>
      <c r="C1669" s="146"/>
      <c r="D1669" s="146"/>
      <c r="E1669" s="146"/>
      <c r="F1669" s="146"/>
      <c r="G1669" s="146"/>
      <c r="H1669" s="146"/>
    </row>
    <row r="1670" spans="1:8" x14ac:dyDescent="0.2">
      <c r="A1670" s="146"/>
      <c r="B1670" s="146"/>
      <c r="C1670" s="146"/>
      <c r="D1670" s="146"/>
      <c r="E1670" s="146"/>
      <c r="F1670" s="146"/>
      <c r="G1670" s="146"/>
      <c r="H1670" s="146"/>
    </row>
    <row r="1671" spans="1:8" x14ac:dyDescent="0.2">
      <c r="A1671" s="146"/>
      <c r="B1671" s="146"/>
      <c r="C1671" s="146"/>
      <c r="D1671" s="146"/>
      <c r="E1671" s="146"/>
      <c r="F1671" s="146"/>
      <c r="G1671" s="146"/>
      <c r="H1671" s="146"/>
    </row>
    <row r="1672" spans="1:8" x14ac:dyDescent="0.2">
      <c r="A1672" s="146"/>
      <c r="B1672" s="146"/>
      <c r="C1672" s="146"/>
      <c r="D1672" s="146"/>
      <c r="E1672" s="146"/>
      <c r="F1672" s="146"/>
      <c r="G1672" s="146"/>
      <c r="H1672" s="146"/>
    </row>
    <row r="1673" spans="1:8" x14ac:dyDescent="0.2">
      <c r="A1673" s="146"/>
      <c r="B1673" s="146"/>
      <c r="C1673" s="146"/>
      <c r="D1673" s="146"/>
      <c r="E1673" s="146"/>
      <c r="F1673" s="146"/>
      <c r="G1673" s="146"/>
      <c r="H1673" s="146"/>
    </row>
    <row r="1674" spans="1:8" x14ac:dyDescent="0.2">
      <c r="A1674" s="146"/>
      <c r="B1674" s="146"/>
      <c r="C1674" s="146"/>
      <c r="D1674" s="146"/>
      <c r="E1674" s="146"/>
      <c r="F1674" s="146"/>
      <c r="G1674" s="146"/>
      <c r="H1674" s="146"/>
    </row>
    <row r="1675" spans="1:8" x14ac:dyDescent="0.2">
      <c r="A1675" s="146"/>
      <c r="B1675" s="146"/>
      <c r="C1675" s="146"/>
      <c r="D1675" s="146"/>
      <c r="E1675" s="146"/>
      <c r="F1675" s="146"/>
      <c r="G1675" s="146"/>
      <c r="H1675" s="146"/>
    </row>
    <row r="1676" spans="1:8" x14ac:dyDescent="0.2">
      <c r="A1676" s="146"/>
      <c r="B1676" s="146"/>
      <c r="C1676" s="146"/>
      <c r="D1676" s="146"/>
      <c r="E1676" s="146"/>
      <c r="F1676" s="146"/>
      <c r="G1676" s="146"/>
      <c r="H1676" s="146"/>
    </row>
    <row r="1677" spans="1:8" x14ac:dyDescent="0.2">
      <c r="A1677" s="146"/>
      <c r="B1677" s="146"/>
      <c r="C1677" s="146"/>
      <c r="D1677" s="146"/>
      <c r="E1677" s="146"/>
      <c r="F1677" s="146"/>
      <c r="G1677" s="146"/>
      <c r="H1677" s="146"/>
    </row>
    <row r="1678" spans="1:8" x14ac:dyDescent="0.2">
      <c r="A1678" s="146"/>
      <c r="B1678" s="146"/>
      <c r="C1678" s="146"/>
      <c r="D1678" s="146"/>
      <c r="E1678" s="146"/>
      <c r="F1678" s="146"/>
      <c r="G1678" s="146"/>
      <c r="H1678" s="146"/>
    </row>
    <row r="1679" spans="1:8" x14ac:dyDescent="0.2">
      <c r="A1679" s="146"/>
      <c r="B1679" s="146"/>
      <c r="C1679" s="146"/>
      <c r="D1679" s="146"/>
      <c r="E1679" s="146"/>
      <c r="F1679" s="146"/>
      <c r="G1679" s="146"/>
      <c r="H1679" s="146"/>
    </row>
    <row r="1680" spans="1:8" x14ac:dyDescent="0.2">
      <c r="A1680" s="146"/>
      <c r="B1680" s="146"/>
      <c r="C1680" s="146"/>
      <c r="D1680" s="146"/>
      <c r="E1680" s="146"/>
      <c r="F1680" s="146"/>
      <c r="G1680" s="146"/>
      <c r="H1680" s="146"/>
    </row>
    <row r="1681" spans="1:8" x14ac:dyDescent="0.2">
      <c r="A1681" s="146"/>
      <c r="B1681" s="146"/>
      <c r="C1681" s="146"/>
      <c r="D1681" s="146"/>
      <c r="E1681" s="146"/>
      <c r="F1681" s="146"/>
      <c r="G1681" s="146"/>
      <c r="H1681" s="146"/>
    </row>
    <row r="1682" spans="1:8" x14ac:dyDescent="0.2">
      <c r="A1682" s="146"/>
      <c r="B1682" s="146"/>
      <c r="C1682" s="146"/>
      <c r="D1682" s="146"/>
      <c r="E1682" s="146"/>
      <c r="F1682" s="146"/>
      <c r="G1682" s="146"/>
      <c r="H1682" s="146"/>
    </row>
    <row r="1683" spans="1:8" x14ac:dyDescent="0.2">
      <c r="A1683" s="146"/>
      <c r="B1683" s="146"/>
      <c r="C1683" s="146"/>
      <c r="D1683" s="146"/>
      <c r="E1683" s="146"/>
      <c r="F1683" s="146"/>
      <c r="G1683" s="146"/>
      <c r="H1683" s="146"/>
    </row>
    <row r="1684" spans="1:8" x14ac:dyDescent="0.2">
      <c r="A1684" s="146"/>
      <c r="B1684" s="146"/>
      <c r="C1684" s="146"/>
      <c r="D1684" s="146"/>
      <c r="E1684" s="146"/>
      <c r="F1684" s="146"/>
      <c r="G1684" s="146"/>
      <c r="H1684" s="146"/>
    </row>
    <row r="1685" spans="1:8" x14ac:dyDescent="0.2">
      <c r="A1685" s="146"/>
      <c r="B1685" s="146"/>
      <c r="C1685" s="146"/>
      <c r="D1685" s="146"/>
      <c r="E1685" s="146"/>
      <c r="F1685" s="146"/>
      <c r="G1685" s="146"/>
      <c r="H1685" s="146"/>
    </row>
    <row r="1686" spans="1:8" x14ac:dyDescent="0.2">
      <c r="A1686" s="146"/>
      <c r="B1686" s="146"/>
      <c r="C1686" s="146"/>
      <c r="D1686" s="146"/>
      <c r="E1686" s="146"/>
      <c r="F1686" s="146"/>
      <c r="G1686" s="146"/>
      <c r="H1686" s="146"/>
    </row>
    <row r="1687" spans="1:8" x14ac:dyDescent="0.2">
      <c r="A1687" s="146"/>
      <c r="B1687" s="146"/>
      <c r="C1687" s="146"/>
      <c r="D1687" s="146"/>
      <c r="E1687" s="146"/>
      <c r="F1687" s="146"/>
      <c r="G1687" s="146"/>
      <c r="H1687" s="146"/>
    </row>
    <row r="1688" spans="1:8" x14ac:dyDescent="0.2">
      <c r="A1688" s="146"/>
      <c r="B1688" s="146"/>
      <c r="C1688" s="146"/>
      <c r="D1688" s="146"/>
      <c r="E1688" s="146"/>
      <c r="F1688" s="146"/>
      <c r="G1688" s="146"/>
      <c r="H1688" s="146"/>
    </row>
    <row r="1689" spans="1:8" x14ac:dyDescent="0.2">
      <c r="A1689" s="146"/>
      <c r="B1689" s="146"/>
      <c r="C1689" s="146"/>
      <c r="D1689" s="146"/>
      <c r="E1689" s="146"/>
      <c r="F1689" s="146"/>
      <c r="G1689" s="146"/>
      <c r="H1689" s="146"/>
    </row>
    <row r="1690" spans="1:8" x14ac:dyDescent="0.2">
      <c r="A1690" s="146"/>
      <c r="B1690" s="146"/>
      <c r="C1690" s="146"/>
      <c r="D1690" s="146"/>
      <c r="E1690" s="146"/>
      <c r="F1690" s="146"/>
      <c r="G1690" s="146"/>
      <c r="H1690" s="146"/>
    </row>
    <row r="1691" spans="1:8" x14ac:dyDescent="0.2">
      <c r="A1691" s="146"/>
      <c r="B1691" s="146"/>
      <c r="C1691" s="146"/>
      <c r="D1691" s="146"/>
      <c r="E1691" s="146"/>
      <c r="F1691" s="146"/>
      <c r="G1691" s="146"/>
      <c r="H1691" s="146"/>
    </row>
    <row r="1692" spans="1:8" x14ac:dyDescent="0.2">
      <c r="A1692" s="146"/>
      <c r="B1692" s="146"/>
      <c r="C1692" s="146"/>
      <c r="D1692" s="146"/>
      <c r="E1692" s="146"/>
      <c r="F1692" s="146"/>
      <c r="G1692" s="146"/>
      <c r="H1692" s="146"/>
    </row>
    <row r="1693" spans="1:8" x14ac:dyDescent="0.2">
      <c r="A1693" s="146"/>
      <c r="B1693" s="146"/>
      <c r="C1693" s="146"/>
      <c r="D1693" s="146"/>
      <c r="E1693" s="146"/>
      <c r="F1693" s="146"/>
      <c r="G1693" s="146"/>
      <c r="H1693" s="146"/>
    </row>
    <row r="1694" spans="1:8" x14ac:dyDescent="0.2">
      <c r="A1694" s="146"/>
      <c r="B1694" s="146"/>
      <c r="C1694" s="146"/>
      <c r="D1694" s="146"/>
      <c r="E1694" s="146"/>
      <c r="F1694" s="146"/>
      <c r="G1694" s="146"/>
      <c r="H1694" s="146"/>
    </row>
    <row r="1695" spans="1:8" x14ac:dyDescent="0.2">
      <c r="A1695" s="146"/>
      <c r="B1695" s="146"/>
      <c r="C1695" s="146"/>
      <c r="D1695" s="146"/>
      <c r="E1695" s="146"/>
      <c r="F1695" s="146"/>
      <c r="G1695" s="146"/>
      <c r="H1695" s="146"/>
    </row>
    <row r="1696" spans="1:8" x14ac:dyDescent="0.2">
      <c r="A1696" s="146"/>
      <c r="B1696" s="146"/>
      <c r="C1696" s="146"/>
      <c r="D1696" s="146"/>
      <c r="E1696" s="146"/>
      <c r="F1696" s="146"/>
      <c r="G1696" s="146"/>
      <c r="H1696" s="146"/>
    </row>
    <row r="1697" spans="1:8" x14ac:dyDescent="0.2">
      <c r="A1697" s="146"/>
      <c r="B1697" s="146"/>
      <c r="C1697" s="146"/>
      <c r="D1697" s="146"/>
      <c r="E1697" s="146"/>
      <c r="F1697" s="146"/>
      <c r="G1697" s="146"/>
      <c r="H1697" s="146"/>
    </row>
    <row r="1698" spans="1:8" x14ac:dyDescent="0.2">
      <c r="A1698" s="146"/>
      <c r="B1698" s="146"/>
      <c r="C1698" s="146"/>
      <c r="D1698" s="146"/>
      <c r="E1698" s="146"/>
      <c r="F1698" s="146"/>
      <c r="G1698" s="146"/>
      <c r="H1698" s="146"/>
    </row>
    <row r="1699" spans="1:8" x14ac:dyDescent="0.2">
      <c r="A1699" s="146"/>
      <c r="B1699" s="146"/>
      <c r="C1699" s="146"/>
      <c r="D1699" s="146"/>
      <c r="E1699" s="146"/>
      <c r="F1699" s="146"/>
      <c r="G1699" s="146"/>
      <c r="H1699" s="146"/>
    </row>
    <row r="1700" spans="1:8" x14ac:dyDescent="0.2">
      <c r="A1700" s="146"/>
      <c r="B1700" s="146"/>
      <c r="C1700" s="146"/>
      <c r="D1700" s="146"/>
      <c r="E1700" s="146"/>
      <c r="F1700" s="146"/>
      <c r="G1700" s="146"/>
      <c r="H1700" s="146"/>
    </row>
    <row r="1701" spans="1:8" x14ac:dyDescent="0.2">
      <c r="A1701" s="146"/>
      <c r="B1701" s="146"/>
      <c r="C1701" s="146"/>
      <c r="D1701" s="146"/>
      <c r="E1701" s="146"/>
      <c r="F1701" s="146"/>
      <c r="G1701" s="146"/>
      <c r="H1701" s="146"/>
    </row>
    <row r="1702" spans="1:8" x14ac:dyDescent="0.2">
      <c r="A1702" s="146"/>
      <c r="B1702" s="146"/>
      <c r="C1702" s="146"/>
      <c r="D1702" s="146"/>
      <c r="E1702" s="146"/>
      <c r="F1702" s="146"/>
      <c r="G1702" s="146"/>
      <c r="H1702" s="146"/>
    </row>
    <row r="1703" spans="1:8" x14ac:dyDescent="0.2">
      <c r="A1703" s="146"/>
      <c r="B1703" s="146"/>
      <c r="C1703" s="146"/>
      <c r="D1703" s="146"/>
      <c r="E1703" s="146"/>
      <c r="F1703" s="146"/>
      <c r="G1703" s="146"/>
      <c r="H1703" s="146"/>
    </row>
    <row r="1704" spans="1:8" x14ac:dyDescent="0.2">
      <c r="A1704" s="146"/>
      <c r="B1704" s="146"/>
      <c r="C1704" s="146"/>
      <c r="D1704" s="146"/>
      <c r="E1704" s="146"/>
      <c r="F1704" s="146"/>
      <c r="G1704" s="146"/>
      <c r="H1704" s="146"/>
    </row>
    <row r="1705" spans="1:8" x14ac:dyDescent="0.2">
      <c r="A1705" s="146"/>
      <c r="B1705" s="146"/>
      <c r="C1705" s="146"/>
      <c r="D1705" s="146"/>
      <c r="E1705" s="146"/>
      <c r="F1705" s="146"/>
      <c r="G1705" s="146"/>
      <c r="H1705" s="146"/>
    </row>
    <row r="1706" spans="1:8" x14ac:dyDescent="0.2">
      <c r="A1706" s="146"/>
      <c r="B1706" s="146"/>
      <c r="C1706" s="146"/>
      <c r="D1706" s="146"/>
      <c r="E1706" s="146"/>
      <c r="F1706" s="146"/>
      <c r="G1706" s="146"/>
      <c r="H1706" s="146"/>
    </row>
    <row r="1707" spans="1:8" x14ac:dyDescent="0.2">
      <c r="A1707" s="146"/>
      <c r="B1707" s="146"/>
      <c r="C1707" s="146"/>
      <c r="D1707" s="146"/>
      <c r="E1707" s="146"/>
      <c r="F1707" s="146"/>
      <c r="G1707" s="146"/>
      <c r="H1707" s="146"/>
    </row>
    <row r="1708" spans="1:8" x14ac:dyDescent="0.2">
      <c r="A1708" s="146"/>
      <c r="B1708" s="146"/>
      <c r="C1708" s="146"/>
      <c r="D1708" s="146"/>
      <c r="E1708" s="146"/>
      <c r="F1708" s="146"/>
      <c r="G1708" s="146"/>
      <c r="H1708" s="146"/>
    </row>
    <row r="1709" spans="1:8" x14ac:dyDescent="0.2">
      <c r="A1709" s="146"/>
      <c r="B1709" s="146"/>
      <c r="C1709" s="146"/>
      <c r="D1709" s="146"/>
      <c r="E1709" s="146"/>
      <c r="F1709" s="146"/>
      <c r="G1709" s="146"/>
      <c r="H1709" s="146"/>
    </row>
    <row r="1710" spans="1:8" x14ac:dyDescent="0.2">
      <c r="A1710" s="146"/>
      <c r="B1710" s="146"/>
      <c r="C1710" s="146"/>
      <c r="D1710" s="146"/>
      <c r="E1710" s="146"/>
      <c r="F1710" s="146"/>
      <c r="G1710" s="146"/>
      <c r="H1710" s="146"/>
    </row>
    <row r="1711" spans="1:8" x14ac:dyDescent="0.2">
      <c r="A1711" s="146"/>
      <c r="B1711" s="146"/>
      <c r="C1711" s="146"/>
      <c r="D1711" s="146"/>
      <c r="E1711" s="146"/>
      <c r="F1711" s="146"/>
      <c r="G1711" s="146"/>
      <c r="H1711" s="146"/>
    </row>
    <row r="1712" spans="1:8" x14ac:dyDescent="0.2">
      <c r="A1712" s="146"/>
      <c r="B1712" s="146"/>
      <c r="C1712" s="146"/>
      <c r="D1712" s="146"/>
      <c r="E1712" s="146"/>
      <c r="F1712" s="146"/>
      <c r="G1712" s="146"/>
      <c r="H1712" s="146"/>
    </row>
    <row r="1713" spans="1:8" x14ac:dyDescent="0.2">
      <c r="A1713" s="146"/>
      <c r="B1713" s="146"/>
      <c r="C1713" s="146"/>
      <c r="D1713" s="146"/>
      <c r="E1713" s="146"/>
      <c r="F1713" s="146"/>
      <c r="G1713" s="146"/>
      <c r="H1713" s="146"/>
    </row>
    <row r="1714" spans="1:8" x14ac:dyDescent="0.2">
      <c r="A1714" s="146"/>
      <c r="B1714" s="146"/>
      <c r="C1714" s="146"/>
      <c r="D1714" s="146"/>
      <c r="E1714" s="146"/>
      <c r="F1714" s="146"/>
      <c r="G1714" s="146"/>
      <c r="H1714" s="146"/>
    </row>
    <row r="1715" spans="1:8" x14ac:dyDescent="0.2">
      <c r="A1715" s="146"/>
      <c r="B1715" s="146"/>
      <c r="C1715" s="146"/>
      <c r="D1715" s="146"/>
      <c r="E1715" s="146"/>
      <c r="F1715" s="146"/>
      <c r="G1715" s="146"/>
      <c r="H1715" s="146"/>
    </row>
    <row r="1716" spans="1:8" x14ac:dyDescent="0.2">
      <c r="A1716" s="146"/>
      <c r="B1716" s="146"/>
      <c r="C1716" s="146"/>
      <c r="D1716" s="146"/>
      <c r="E1716" s="146"/>
      <c r="F1716" s="146"/>
      <c r="G1716" s="146"/>
      <c r="H1716" s="146"/>
    </row>
    <row r="1717" spans="1:8" x14ac:dyDescent="0.2">
      <c r="A1717" s="146"/>
      <c r="B1717" s="146"/>
      <c r="C1717" s="146"/>
      <c r="D1717" s="146"/>
      <c r="E1717" s="146"/>
      <c r="F1717" s="146"/>
      <c r="G1717" s="146"/>
      <c r="H1717" s="146"/>
    </row>
    <row r="1718" spans="1:8" x14ac:dyDescent="0.2">
      <c r="A1718" s="146"/>
      <c r="B1718" s="146"/>
      <c r="C1718" s="146"/>
      <c r="D1718" s="146"/>
      <c r="E1718" s="146"/>
      <c r="F1718" s="146"/>
      <c r="G1718" s="146"/>
      <c r="H1718" s="146"/>
    </row>
    <row r="1719" spans="1:8" x14ac:dyDescent="0.2">
      <c r="A1719" s="146"/>
      <c r="B1719" s="146"/>
      <c r="C1719" s="146"/>
      <c r="D1719" s="146"/>
      <c r="E1719" s="146"/>
      <c r="F1719" s="146"/>
      <c r="G1719" s="146"/>
      <c r="H1719" s="146"/>
    </row>
    <row r="1720" spans="1:8" x14ac:dyDescent="0.2">
      <c r="A1720" s="146"/>
      <c r="B1720" s="146"/>
      <c r="C1720" s="146"/>
      <c r="D1720" s="146"/>
      <c r="E1720" s="146"/>
      <c r="F1720" s="146"/>
      <c r="G1720" s="146"/>
      <c r="H1720" s="146"/>
    </row>
    <row r="1721" spans="1:8" x14ac:dyDescent="0.2">
      <c r="A1721" s="146"/>
      <c r="B1721" s="146"/>
      <c r="C1721" s="146"/>
      <c r="D1721" s="146"/>
      <c r="E1721" s="146"/>
      <c r="F1721" s="146"/>
      <c r="G1721" s="146"/>
      <c r="H1721" s="146"/>
    </row>
    <row r="1722" spans="1:8" x14ac:dyDescent="0.2">
      <c r="A1722" s="146"/>
      <c r="B1722" s="146"/>
      <c r="C1722" s="146"/>
      <c r="D1722" s="146"/>
      <c r="E1722" s="146"/>
      <c r="F1722" s="146"/>
      <c r="G1722" s="146"/>
      <c r="H1722" s="146"/>
    </row>
    <row r="1723" spans="1:8" x14ac:dyDescent="0.2">
      <c r="A1723" s="146"/>
      <c r="B1723" s="146"/>
      <c r="C1723" s="146"/>
      <c r="D1723" s="146"/>
      <c r="E1723" s="146"/>
      <c r="F1723" s="146"/>
      <c r="G1723" s="146"/>
      <c r="H1723" s="146"/>
    </row>
    <row r="1724" spans="1:8" x14ac:dyDescent="0.2">
      <c r="A1724" s="146"/>
      <c r="B1724" s="146"/>
      <c r="C1724" s="146"/>
      <c r="D1724" s="146"/>
      <c r="E1724" s="146"/>
      <c r="F1724" s="146"/>
      <c r="G1724" s="146"/>
      <c r="H1724" s="146"/>
    </row>
    <row r="1725" spans="1:8" x14ac:dyDescent="0.2">
      <c r="A1725" s="146"/>
      <c r="B1725" s="146"/>
      <c r="C1725" s="146"/>
      <c r="D1725" s="146"/>
      <c r="E1725" s="146"/>
      <c r="F1725" s="146"/>
      <c r="G1725" s="146"/>
      <c r="H1725" s="146"/>
    </row>
    <row r="1726" spans="1:8" x14ac:dyDescent="0.2">
      <c r="A1726" s="146"/>
      <c r="B1726" s="146"/>
      <c r="C1726" s="146"/>
      <c r="D1726" s="146"/>
      <c r="E1726" s="146"/>
      <c r="F1726" s="146"/>
      <c r="G1726" s="146"/>
      <c r="H1726" s="146"/>
    </row>
    <row r="1727" spans="1:8" x14ac:dyDescent="0.2">
      <c r="A1727" s="146"/>
      <c r="B1727" s="146"/>
      <c r="C1727" s="146"/>
      <c r="D1727" s="146"/>
      <c r="E1727" s="146"/>
      <c r="F1727" s="146"/>
      <c r="G1727" s="146"/>
      <c r="H1727" s="146"/>
    </row>
    <row r="1728" spans="1:8" x14ac:dyDescent="0.2">
      <c r="A1728" s="146"/>
      <c r="B1728" s="146"/>
      <c r="C1728" s="146"/>
      <c r="D1728" s="146"/>
      <c r="E1728" s="146"/>
      <c r="F1728" s="146"/>
      <c r="G1728" s="146"/>
      <c r="H1728" s="146"/>
    </row>
    <row r="1729" spans="1:8" x14ac:dyDescent="0.2">
      <c r="A1729" s="146"/>
      <c r="B1729" s="146"/>
      <c r="C1729" s="146"/>
      <c r="D1729" s="146"/>
      <c r="E1729" s="146"/>
      <c r="F1729" s="146"/>
      <c r="G1729" s="146"/>
      <c r="H1729" s="146"/>
    </row>
    <row r="1730" spans="1:8" x14ac:dyDescent="0.2">
      <c r="A1730" s="146"/>
      <c r="B1730" s="146"/>
      <c r="C1730" s="146"/>
      <c r="D1730" s="146"/>
      <c r="E1730" s="146"/>
      <c r="F1730" s="146"/>
      <c r="G1730" s="146"/>
      <c r="H1730" s="146"/>
    </row>
    <row r="1731" spans="1:8" x14ac:dyDescent="0.2">
      <c r="A1731" s="146"/>
      <c r="B1731" s="146"/>
      <c r="C1731" s="146"/>
      <c r="D1731" s="146"/>
      <c r="E1731" s="146"/>
      <c r="F1731" s="146"/>
      <c r="G1731" s="146"/>
      <c r="H1731" s="146"/>
    </row>
    <row r="1732" spans="1:8" x14ac:dyDescent="0.2">
      <c r="A1732" s="146"/>
      <c r="B1732" s="146"/>
      <c r="C1732" s="146"/>
      <c r="D1732" s="146"/>
      <c r="E1732" s="146"/>
      <c r="F1732" s="146"/>
      <c r="G1732" s="146"/>
      <c r="H1732" s="146"/>
    </row>
    <row r="1733" spans="1:8" x14ac:dyDescent="0.2">
      <c r="A1733" s="146"/>
      <c r="B1733" s="146"/>
      <c r="C1733" s="146"/>
      <c r="D1733" s="146"/>
      <c r="E1733" s="146"/>
      <c r="F1733" s="146"/>
      <c r="G1733" s="146"/>
      <c r="H1733" s="146"/>
    </row>
  </sheetData>
  <mergeCells count="1">
    <mergeCell ref="E3:G3"/>
  </mergeCells>
  <pageMargins left="0.75" right="0.75" top="1" bottom="1" header="0.5" footer="0.5"/>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sheetPr>
  <dimension ref="A1:H173"/>
  <sheetViews>
    <sheetView workbookViewId="0">
      <selection activeCell="K14" sqref="K14"/>
    </sheetView>
  </sheetViews>
  <sheetFormatPr defaultRowHeight="12.75" x14ac:dyDescent="0.2"/>
  <cols>
    <col min="1" max="1" width="12" style="139" customWidth="1"/>
    <col min="2" max="2" width="9.33203125" style="139" bestFit="1" customWidth="1"/>
    <col min="3" max="3" width="21" style="139" bestFit="1" customWidth="1"/>
    <col min="4" max="4" width="7.5546875" style="139" customWidth="1"/>
    <col min="5" max="6" width="12.44140625" style="139" customWidth="1"/>
    <col min="7" max="7" width="8.21875" style="139" customWidth="1"/>
    <col min="8" max="255" width="8.88671875" style="139"/>
    <col min="256" max="256" width="12" style="139" customWidth="1"/>
    <col min="257" max="257" width="9.33203125" style="139" bestFit="1" customWidth="1"/>
    <col min="258" max="258" width="21" style="139" bestFit="1" customWidth="1"/>
    <col min="259" max="259" width="7.5546875" style="139" customWidth="1"/>
    <col min="260" max="261" width="12.44140625" style="139" customWidth="1"/>
    <col min="262" max="262" width="8.21875" style="139" customWidth="1"/>
    <col min="263" max="511" width="8.88671875" style="139"/>
    <col min="512" max="512" width="12" style="139" customWidth="1"/>
    <col min="513" max="513" width="9.33203125" style="139" bestFit="1" customWidth="1"/>
    <col min="514" max="514" width="21" style="139" bestFit="1" customWidth="1"/>
    <col min="515" max="515" width="7.5546875" style="139" customWidth="1"/>
    <col min="516" max="517" width="12.44140625" style="139" customWidth="1"/>
    <col min="518" max="518" width="8.21875" style="139" customWidth="1"/>
    <col min="519" max="767" width="8.88671875" style="139"/>
    <col min="768" max="768" width="12" style="139" customWidth="1"/>
    <col min="769" max="769" width="9.33203125" style="139" bestFit="1" customWidth="1"/>
    <col min="770" max="770" width="21" style="139" bestFit="1" customWidth="1"/>
    <col min="771" max="771" width="7.5546875" style="139" customWidth="1"/>
    <col min="772" max="773" width="12.44140625" style="139" customWidth="1"/>
    <col min="774" max="774" width="8.21875" style="139" customWidth="1"/>
    <col min="775" max="1023" width="8.88671875" style="139"/>
    <col min="1024" max="1024" width="12" style="139" customWidth="1"/>
    <col min="1025" max="1025" width="9.33203125" style="139" bestFit="1" customWidth="1"/>
    <col min="1026" max="1026" width="21" style="139" bestFit="1" customWidth="1"/>
    <col min="1027" max="1027" width="7.5546875" style="139" customWidth="1"/>
    <col min="1028" max="1029" width="12.44140625" style="139" customWidth="1"/>
    <col min="1030" max="1030" width="8.21875" style="139" customWidth="1"/>
    <col min="1031" max="1279" width="8.88671875" style="139"/>
    <col min="1280" max="1280" width="12" style="139" customWidth="1"/>
    <col min="1281" max="1281" width="9.33203125" style="139" bestFit="1" customWidth="1"/>
    <col min="1282" max="1282" width="21" style="139" bestFit="1" customWidth="1"/>
    <col min="1283" max="1283" width="7.5546875" style="139" customWidth="1"/>
    <col min="1284" max="1285" width="12.44140625" style="139" customWidth="1"/>
    <col min="1286" max="1286" width="8.21875" style="139" customWidth="1"/>
    <col min="1287" max="1535" width="8.88671875" style="139"/>
    <col min="1536" max="1536" width="12" style="139" customWidth="1"/>
    <col min="1537" max="1537" width="9.33203125" style="139" bestFit="1" customWidth="1"/>
    <col min="1538" max="1538" width="21" style="139" bestFit="1" customWidth="1"/>
    <col min="1539" max="1539" width="7.5546875" style="139" customWidth="1"/>
    <col min="1540" max="1541" width="12.44140625" style="139" customWidth="1"/>
    <col min="1542" max="1542" width="8.21875" style="139" customWidth="1"/>
    <col min="1543" max="1791" width="8.88671875" style="139"/>
    <col min="1792" max="1792" width="12" style="139" customWidth="1"/>
    <col min="1793" max="1793" width="9.33203125" style="139" bestFit="1" customWidth="1"/>
    <col min="1794" max="1794" width="21" style="139" bestFit="1" customWidth="1"/>
    <col min="1795" max="1795" width="7.5546875" style="139" customWidth="1"/>
    <col min="1796" max="1797" width="12.44140625" style="139" customWidth="1"/>
    <col min="1798" max="1798" width="8.21875" style="139" customWidth="1"/>
    <col min="1799" max="2047" width="8.88671875" style="139"/>
    <col min="2048" max="2048" width="12" style="139" customWidth="1"/>
    <col min="2049" max="2049" width="9.33203125" style="139" bestFit="1" customWidth="1"/>
    <col min="2050" max="2050" width="21" style="139" bestFit="1" customWidth="1"/>
    <col min="2051" max="2051" width="7.5546875" style="139" customWidth="1"/>
    <col min="2052" max="2053" width="12.44140625" style="139" customWidth="1"/>
    <col min="2054" max="2054" width="8.21875" style="139" customWidth="1"/>
    <col min="2055" max="2303" width="8.88671875" style="139"/>
    <col min="2304" max="2304" width="12" style="139" customWidth="1"/>
    <col min="2305" max="2305" width="9.33203125" style="139" bestFit="1" customWidth="1"/>
    <col min="2306" max="2306" width="21" style="139" bestFit="1" customWidth="1"/>
    <col min="2307" max="2307" width="7.5546875" style="139" customWidth="1"/>
    <col min="2308" max="2309" width="12.44140625" style="139" customWidth="1"/>
    <col min="2310" max="2310" width="8.21875" style="139" customWidth="1"/>
    <col min="2311" max="2559" width="8.88671875" style="139"/>
    <col min="2560" max="2560" width="12" style="139" customWidth="1"/>
    <col min="2561" max="2561" width="9.33203125" style="139" bestFit="1" customWidth="1"/>
    <col min="2562" max="2562" width="21" style="139" bestFit="1" customWidth="1"/>
    <col min="2563" max="2563" width="7.5546875" style="139" customWidth="1"/>
    <col min="2564" max="2565" width="12.44140625" style="139" customWidth="1"/>
    <col min="2566" max="2566" width="8.21875" style="139" customWidth="1"/>
    <col min="2567" max="2815" width="8.88671875" style="139"/>
    <col min="2816" max="2816" width="12" style="139" customWidth="1"/>
    <col min="2817" max="2817" width="9.33203125" style="139" bestFit="1" customWidth="1"/>
    <col min="2818" max="2818" width="21" style="139" bestFit="1" customWidth="1"/>
    <col min="2819" max="2819" width="7.5546875" style="139" customWidth="1"/>
    <col min="2820" max="2821" width="12.44140625" style="139" customWidth="1"/>
    <col min="2822" max="2822" width="8.21875" style="139" customWidth="1"/>
    <col min="2823" max="3071" width="8.88671875" style="139"/>
    <col min="3072" max="3072" width="12" style="139" customWidth="1"/>
    <col min="3073" max="3073" width="9.33203125" style="139" bestFit="1" customWidth="1"/>
    <col min="3074" max="3074" width="21" style="139" bestFit="1" customWidth="1"/>
    <col min="3075" max="3075" width="7.5546875" style="139" customWidth="1"/>
    <col min="3076" max="3077" width="12.44140625" style="139" customWidth="1"/>
    <col min="3078" max="3078" width="8.21875" style="139" customWidth="1"/>
    <col min="3079" max="3327" width="8.88671875" style="139"/>
    <col min="3328" max="3328" width="12" style="139" customWidth="1"/>
    <col min="3329" max="3329" width="9.33203125" style="139" bestFit="1" customWidth="1"/>
    <col min="3330" max="3330" width="21" style="139" bestFit="1" customWidth="1"/>
    <col min="3331" max="3331" width="7.5546875" style="139" customWidth="1"/>
    <col min="3332" max="3333" width="12.44140625" style="139" customWidth="1"/>
    <col min="3334" max="3334" width="8.21875" style="139" customWidth="1"/>
    <col min="3335" max="3583" width="8.88671875" style="139"/>
    <col min="3584" max="3584" width="12" style="139" customWidth="1"/>
    <col min="3585" max="3585" width="9.33203125" style="139" bestFit="1" customWidth="1"/>
    <col min="3586" max="3586" width="21" style="139" bestFit="1" customWidth="1"/>
    <col min="3587" max="3587" width="7.5546875" style="139" customWidth="1"/>
    <col min="3588" max="3589" width="12.44140625" style="139" customWidth="1"/>
    <col min="3590" max="3590" width="8.21875" style="139" customWidth="1"/>
    <col min="3591" max="3839" width="8.88671875" style="139"/>
    <col min="3840" max="3840" width="12" style="139" customWidth="1"/>
    <col min="3841" max="3841" width="9.33203125" style="139" bestFit="1" customWidth="1"/>
    <col min="3842" max="3842" width="21" style="139" bestFit="1" customWidth="1"/>
    <col min="3843" max="3843" width="7.5546875" style="139" customWidth="1"/>
    <col min="3844" max="3845" width="12.44140625" style="139" customWidth="1"/>
    <col min="3846" max="3846" width="8.21875" style="139" customWidth="1"/>
    <col min="3847" max="4095" width="8.88671875" style="139"/>
    <col min="4096" max="4096" width="12" style="139" customWidth="1"/>
    <col min="4097" max="4097" width="9.33203125" style="139" bestFit="1" customWidth="1"/>
    <col min="4098" max="4098" width="21" style="139" bestFit="1" customWidth="1"/>
    <col min="4099" max="4099" width="7.5546875" style="139" customWidth="1"/>
    <col min="4100" max="4101" width="12.44140625" style="139" customWidth="1"/>
    <col min="4102" max="4102" width="8.21875" style="139" customWidth="1"/>
    <col min="4103" max="4351" width="8.88671875" style="139"/>
    <col min="4352" max="4352" width="12" style="139" customWidth="1"/>
    <col min="4353" max="4353" width="9.33203125" style="139" bestFit="1" customWidth="1"/>
    <col min="4354" max="4354" width="21" style="139" bestFit="1" customWidth="1"/>
    <col min="4355" max="4355" width="7.5546875" style="139" customWidth="1"/>
    <col min="4356" max="4357" width="12.44140625" style="139" customWidth="1"/>
    <col min="4358" max="4358" width="8.21875" style="139" customWidth="1"/>
    <col min="4359" max="4607" width="8.88671875" style="139"/>
    <col min="4608" max="4608" width="12" style="139" customWidth="1"/>
    <col min="4609" max="4609" width="9.33203125" style="139" bestFit="1" customWidth="1"/>
    <col min="4610" max="4610" width="21" style="139" bestFit="1" customWidth="1"/>
    <col min="4611" max="4611" width="7.5546875" style="139" customWidth="1"/>
    <col min="4612" max="4613" width="12.44140625" style="139" customWidth="1"/>
    <col min="4614" max="4614" width="8.21875" style="139" customWidth="1"/>
    <col min="4615" max="4863" width="8.88671875" style="139"/>
    <col min="4864" max="4864" width="12" style="139" customWidth="1"/>
    <col min="4865" max="4865" width="9.33203125" style="139" bestFit="1" customWidth="1"/>
    <col min="4866" max="4866" width="21" style="139" bestFit="1" customWidth="1"/>
    <col min="4867" max="4867" width="7.5546875" style="139" customWidth="1"/>
    <col min="4868" max="4869" width="12.44140625" style="139" customWidth="1"/>
    <col min="4870" max="4870" width="8.21875" style="139" customWidth="1"/>
    <col min="4871" max="5119" width="8.88671875" style="139"/>
    <col min="5120" max="5120" width="12" style="139" customWidth="1"/>
    <col min="5121" max="5121" width="9.33203125" style="139" bestFit="1" customWidth="1"/>
    <col min="5122" max="5122" width="21" style="139" bestFit="1" customWidth="1"/>
    <col min="5123" max="5123" width="7.5546875" style="139" customWidth="1"/>
    <col min="5124" max="5125" width="12.44140625" style="139" customWidth="1"/>
    <col min="5126" max="5126" width="8.21875" style="139" customWidth="1"/>
    <col min="5127" max="5375" width="8.88671875" style="139"/>
    <col min="5376" max="5376" width="12" style="139" customWidth="1"/>
    <col min="5377" max="5377" width="9.33203125" style="139" bestFit="1" customWidth="1"/>
    <col min="5378" max="5378" width="21" style="139" bestFit="1" customWidth="1"/>
    <col min="5379" max="5379" width="7.5546875" style="139" customWidth="1"/>
    <col min="5380" max="5381" width="12.44140625" style="139" customWidth="1"/>
    <col min="5382" max="5382" width="8.21875" style="139" customWidth="1"/>
    <col min="5383" max="5631" width="8.88671875" style="139"/>
    <col min="5632" max="5632" width="12" style="139" customWidth="1"/>
    <col min="5633" max="5633" width="9.33203125" style="139" bestFit="1" customWidth="1"/>
    <col min="5634" max="5634" width="21" style="139" bestFit="1" customWidth="1"/>
    <col min="5635" max="5635" width="7.5546875" style="139" customWidth="1"/>
    <col min="5636" max="5637" width="12.44140625" style="139" customWidth="1"/>
    <col min="5638" max="5638" width="8.21875" style="139" customWidth="1"/>
    <col min="5639" max="5887" width="8.88671875" style="139"/>
    <col min="5888" max="5888" width="12" style="139" customWidth="1"/>
    <col min="5889" max="5889" width="9.33203125" style="139" bestFit="1" customWidth="1"/>
    <col min="5890" max="5890" width="21" style="139" bestFit="1" customWidth="1"/>
    <col min="5891" max="5891" width="7.5546875" style="139" customWidth="1"/>
    <col min="5892" max="5893" width="12.44140625" style="139" customWidth="1"/>
    <col min="5894" max="5894" width="8.21875" style="139" customWidth="1"/>
    <col min="5895" max="6143" width="8.88671875" style="139"/>
    <col min="6144" max="6144" width="12" style="139" customWidth="1"/>
    <col min="6145" max="6145" width="9.33203125" style="139" bestFit="1" customWidth="1"/>
    <col min="6146" max="6146" width="21" style="139" bestFit="1" customWidth="1"/>
    <col min="6147" max="6147" width="7.5546875" style="139" customWidth="1"/>
    <col min="6148" max="6149" width="12.44140625" style="139" customWidth="1"/>
    <col min="6150" max="6150" width="8.21875" style="139" customWidth="1"/>
    <col min="6151" max="6399" width="8.88671875" style="139"/>
    <col min="6400" max="6400" width="12" style="139" customWidth="1"/>
    <col min="6401" max="6401" width="9.33203125" style="139" bestFit="1" customWidth="1"/>
    <col min="6402" max="6402" width="21" style="139" bestFit="1" customWidth="1"/>
    <col min="6403" max="6403" width="7.5546875" style="139" customWidth="1"/>
    <col min="6404" max="6405" width="12.44140625" style="139" customWidth="1"/>
    <col min="6406" max="6406" width="8.21875" style="139" customWidth="1"/>
    <col min="6407" max="6655" width="8.88671875" style="139"/>
    <col min="6656" max="6656" width="12" style="139" customWidth="1"/>
    <col min="6657" max="6657" width="9.33203125" style="139" bestFit="1" customWidth="1"/>
    <col min="6658" max="6658" width="21" style="139" bestFit="1" customWidth="1"/>
    <col min="6659" max="6659" width="7.5546875" style="139" customWidth="1"/>
    <col min="6660" max="6661" width="12.44140625" style="139" customWidth="1"/>
    <col min="6662" max="6662" width="8.21875" style="139" customWidth="1"/>
    <col min="6663" max="6911" width="8.88671875" style="139"/>
    <col min="6912" max="6912" width="12" style="139" customWidth="1"/>
    <col min="6913" max="6913" width="9.33203125" style="139" bestFit="1" customWidth="1"/>
    <col min="6914" max="6914" width="21" style="139" bestFit="1" customWidth="1"/>
    <col min="6915" max="6915" width="7.5546875" style="139" customWidth="1"/>
    <col min="6916" max="6917" width="12.44140625" style="139" customWidth="1"/>
    <col min="6918" max="6918" width="8.21875" style="139" customWidth="1"/>
    <col min="6919" max="7167" width="8.88671875" style="139"/>
    <col min="7168" max="7168" width="12" style="139" customWidth="1"/>
    <col min="7169" max="7169" width="9.33203125" style="139" bestFit="1" customWidth="1"/>
    <col min="7170" max="7170" width="21" style="139" bestFit="1" customWidth="1"/>
    <col min="7171" max="7171" width="7.5546875" style="139" customWidth="1"/>
    <col min="7172" max="7173" width="12.44140625" style="139" customWidth="1"/>
    <col min="7174" max="7174" width="8.21875" style="139" customWidth="1"/>
    <col min="7175" max="7423" width="8.88671875" style="139"/>
    <col min="7424" max="7424" width="12" style="139" customWidth="1"/>
    <col min="7425" max="7425" width="9.33203125" style="139" bestFit="1" customWidth="1"/>
    <col min="7426" max="7426" width="21" style="139" bestFit="1" customWidth="1"/>
    <col min="7427" max="7427" width="7.5546875" style="139" customWidth="1"/>
    <col min="7428" max="7429" width="12.44140625" style="139" customWidth="1"/>
    <col min="7430" max="7430" width="8.21875" style="139" customWidth="1"/>
    <col min="7431" max="7679" width="8.88671875" style="139"/>
    <col min="7680" max="7680" width="12" style="139" customWidth="1"/>
    <col min="7681" max="7681" width="9.33203125" style="139" bestFit="1" customWidth="1"/>
    <col min="7682" max="7682" width="21" style="139" bestFit="1" customWidth="1"/>
    <col min="7683" max="7683" width="7.5546875" style="139" customWidth="1"/>
    <col min="7684" max="7685" width="12.44140625" style="139" customWidth="1"/>
    <col min="7686" max="7686" width="8.21875" style="139" customWidth="1"/>
    <col min="7687" max="7935" width="8.88671875" style="139"/>
    <col min="7936" max="7936" width="12" style="139" customWidth="1"/>
    <col min="7937" max="7937" width="9.33203125" style="139" bestFit="1" customWidth="1"/>
    <col min="7938" max="7938" width="21" style="139" bestFit="1" customWidth="1"/>
    <col min="7939" max="7939" width="7.5546875" style="139" customWidth="1"/>
    <col min="7940" max="7941" width="12.44140625" style="139" customWidth="1"/>
    <col min="7942" max="7942" width="8.21875" style="139" customWidth="1"/>
    <col min="7943" max="8191" width="8.88671875" style="139"/>
    <col min="8192" max="8192" width="12" style="139" customWidth="1"/>
    <col min="8193" max="8193" width="9.33203125" style="139" bestFit="1" customWidth="1"/>
    <col min="8194" max="8194" width="21" style="139" bestFit="1" customWidth="1"/>
    <col min="8195" max="8195" width="7.5546875" style="139" customWidth="1"/>
    <col min="8196" max="8197" width="12.44140625" style="139" customWidth="1"/>
    <col min="8198" max="8198" width="8.21875" style="139" customWidth="1"/>
    <col min="8199" max="8447" width="8.88671875" style="139"/>
    <col min="8448" max="8448" width="12" style="139" customWidth="1"/>
    <col min="8449" max="8449" width="9.33203125" style="139" bestFit="1" customWidth="1"/>
    <col min="8450" max="8450" width="21" style="139" bestFit="1" customWidth="1"/>
    <col min="8451" max="8451" width="7.5546875" style="139" customWidth="1"/>
    <col min="8452" max="8453" width="12.44140625" style="139" customWidth="1"/>
    <col min="8454" max="8454" width="8.21875" style="139" customWidth="1"/>
    <col min="8455" max="8703" width="8.88671875" style="139"/>
    <col min="8704" max="8704" width="12" style="139" customWidth="1"/>
    <col min="8705" max="8705" width="9.33203125" style="139" bestFit="1" customWidth="1"/>
    <col min="8706" max="8706" width="21" style="139" bestFit="1" customWidth="1"/>
    <col min="8707" max="8707" width="7.5546875" style="139" customWidth="1"/>
    <col min="8708" max="8709" width="12.44140625" style="139" customWidth="1"/>
    <col min="8710" max="8710" width="8.21875" style="139" customWidth="1"/>
    <col min="8711" max="8959" width="8.88671875" style="139"/>
    <col min="8960" max="8960" width="12" style="139" customWidth="1"/>
    <col min="8961" max="8961" width="9.33203125" style="139" bestFit="1" customWidth="1"/>
    <col min="8962" max="8962" width="21" style="139" bestFit="1" customWidth="1"/>
    <col min="8963" max="8963" width="7.5546875" style="139" customWidth="1"/>
    <col min="8964" max="8965" width="12.44140625" style="139" customWidth="1"/>
    <col min="8966" max="8966" width="8.21875" style="139" customWidth="1"/>
    <col min="8967" max="9215" width="8.88671875" style="139"/>
    <col min="9216" max="9216" width="12" style="139" customWidth="1"/>
    <col min="9217" max="9217" width="9.33203125" style="139" bestFit="1" customWidth="1"/>
    <col min="9218" max="9218" width="21" style="139" bestFit="1" customWidth="1"/>
    <col min="9219" max="9219" width="7.5546875" style="139" customWidth="1"/>
    <col min="9220" max="9221" width="12.44140625" style="139" customWidth="1"/>
    <col min="9222" max="9222" width="8.21875" style="139" customWidth="1"/>
    <col min="9223" max="9471" width="8.88671875" style="139"/>
    <col min="9472" max="9472" width="12" style="139" customWidth="1"/>
    <col min="9473" max="9473" width="9.33203125" style="139" bestFit="1" customWidth="1"/>
    <col min="9474" max="9474" width="21" style="139" bestFit="1" customWidth="1"/>
    <col min="9475" max="9475" width="7.5546875" style="139" customWidth="1"/>
    <col min="9476" max="9477" width="12.44140625" style="139" customWidth="1"/>
    <col min="9478" max="9478" width="8.21875" style="139" customWidth="1"/>
    <col min="9479" max="9727" width="8.88671875" style="139"/>
    <col min="9728" max="9728" width="12" style="139" customWidth="1"/>
    <col min="9729" max="9729" width="9.33203125" style="139" bestFit="1" customWidth="1"/>
    <col min="9730" max="9730" width="21" style="139" bestFit="1" customWidth="1"/>
    <col min="9731" max="9731" width="7.5546875" style="139" customWidth="1"/>
    <col min="9732" max="9733" width="12.44140625" style="139" customWidth="1"/>
    <col min="9734" max="9734" width="8.21875" style="139" customWidth="1"/>
    <col min="9735" max="9983" width="8.88671875" style="139"/>
    <col min="9984" max="9984" width="12" style="139" customWidth="1"/>
    <col min="9985" max="9985" width="9.33203125" style="139" bestFit="1" customWidth="1"/>
    <col min="9986" max="9986" width="21" style="139" bestFit="1" customWidth="1"/>
    <col min="9987" max="9987" width="7.5546875" style="139" customWidth="1"/>
    <col min="9988" max="9989" width="12.44140625" style="139" customWidth="1"/>
    <col min="9990" max="9990" width="8.21875" style="139" customWidth="1"/>
    <col min="9991" max="10239" width="8.88671875" style="139"/>
    <col min="10240" max="10240" width="12" style="139" customWidth="1"/>
    <col min="10241" max="10241" width="9.33203125" style="139" bestFit="1" customWidth="1"/>
    <col min="10242" max="10242" width="21" style="139" bestFit="1" customWidth="1"/>
    <col min="10243" max="10243" width="7.5546875" style="139" customWidth="1"/>
    <col min="10244" max="10245" width="12.44140625" style="139" customWidth="1"/>
    <col min="10246" max="10246" width="8.21875" style="139" customWidth="1"/>
    <col min="10247" max="10495" width="8.88671875" style="139"/>
    <col min="10496" max="10496" width="12" style="139" customWidth="1"/>
    <col min="10497" max="10497" width="9.33203125" style="139" bestFit="1" customWidth="1"/>
    <col min="10498" max="10498" width="21" style="139" bestFit="1" customWidth="1"/>
    <col min="10499" max="10499" width="7.5546875" style="139" customWidth="1"/>
    <col min="10500" max="10501" width="12.44140625" style="139" customWidth="1"/>
    <col min="10502" max="10502" width="8.21875" style="139" customWidth="1"/>
    <col min="10503" max="10751" width="8.88671875" style="139"/>
    <col min="10752" max="10752" width="12" style="139" customWidth="1"/>
    <col min="10753" max="10753" width="9.33203125" style="139" bestFit="1" customWidth="1"/>
    <col min="10754" max="10754" width="21" style="139" bestFit="1" customWidth="1"/>
    <col min="10755" max="10755" width="7.5546875" style="139" customWidth="1"/>
    <col min="10756" max="10757" width="12.44140625" style="139" customWidth="1"/>
    <col min="10758" max="10758" width="8.21875" style="139" customWidth="1"/>
    <col min="10759" max="11007" width="8.88671875" style="139"/>
    <col min="11008" max="11008" width="12" style="139" customWidth="1"/>
    <col min="11009" max="11009" width="9.33203125" style="139" bestFit="1" customWidth="1"/>
    <col min="11010" max="11010" width="21" style="139" bestFit="1" customWidth="1"/>
    <col min="11011" max="11011" width="7.5546875" style="139" customWidth="1"/>
    <col min="11012" max="11013" width="12.44140625" style="139" customWidth="1"/>
    <col min="11014" max="11014" width="8.21875" style="139" customWidth="1"/>
    <col min="11015" max="11263" width="8.88671875" style="139"/>
    <col min="11264" max="11264" width="12" style="139" customWidth="1"/>
    <col min="11265" max="11265" width="9.33203125" style="139" bestFit="1" customWidth="1"/>
    <col min="11266" max="11266" width="21" style="139" bestFit="1" customWidth="1"/>
    <col min="11267" max="11267" width="7.5546875" style="139" customWidth="1"/>
    <col min="11268" max="11269" width="12.44140625" style="139" customWidth="1"/>
    <col min="11270" max="11270" width="8.21875" style="139" customWidth="1"/>
    <col min="11271" max="11519" width="8.88671875" style="139"/>
    <col min="11520" max="11520" width="12" style="139" customWidth="1"/>
    <col min="11521" max="11521" width="9.33203125" style="139" bestFit="1" customWidth="1"/>
    <col min="11522" max="11522" width="21" style="139" bestFit="1" customWidth="1"/>
    <col min="11523" max="11523" width="7.5546875" style="139" customWidth="1"/>
    <col min="11524" max="11525" width="12.44140625" style="139" customWidth="1"/>
    <col min="11526" max="11526" width="8.21875" style="139" customWidth="1"/>
    <col min="11527" max="11775" width="8.88671875" style="139"/>
    <col min="11776" max="11776" width="12" style="139" customWidth="1"/>
    <col min="11777" max="11777" width="9.33203125" style="139" bestFit="1" customWidth="1"/>
    <col min="11778" max="11778" width="21" style="139" bestFit="1" customWidth="1"/>
    <col min="11779" max="11779" width="7.5546875" style="139" customWidth="1"/>
    <col min="11780" max="11781" width="12.44140625" style="139" customWidth="1"/>
    <col min="11782" max="11782" width="8.21875" style="139" customWidth="1"/>
    <col min="11783" max="12031" width="8.88671875" style="139"/>
    <col min="12032" max="12032" width="12" style="139" customWidth="1"/>
    <col min="12033" max="12033" width="9.33203125" style="139" bestFit="1" customWidth="1"/>
    <col min="12034" max="12034" width="21" style="139" bestFit="1" customWidth="1"/>
    <col min="12035" max="12035" width="7.5546875" style="139" customWidth="1"/>
    <col min="12036" max="12037" width="12.44140625" style="139" customWidth="1"/>
    <col min="12038" max="12038" width="8.21875" style="139" customWidth="1"/>
    <col min="12039" max="12287" width="8.88671875" style="139"/>
    <col min="12288" max="12288" width="12" style="139" customWidth="1"/>
    <col min="12289" max="12289" width="9.33203125" style="139" bestFit="1" customWidth="1"/>
    <col min="12290" max="12290" width="21" style="139" bestFit="1" customWidth="1"/>
    <col min="12291" max="12291" width="7.5546875" style="139" customWidth="1"/>
    <col min="12292" max="12293" width="12.44140625" style="139" customWidth="1"/>
    <col min="12294" max="12294" width="8.21875" style="139" customWidth="1"/>
    <col min="12295" max="12543" width="8.88671875" style="139"/>
    <col min="12544" max="12544" width="12" style="139" customWidth="1"/>
    <col min="12545" max="12545" width="9.33203125" style="139" bestFit="1" customWidth="1"/>
    <col min="12546" max="12546" width="21" style="139" bestFit="1" customWidth="1"/>
    <col min="12547" max="12547" width="7.5546875" style="139" customWidth="1"/>
    <col min="12548" max="12549" width="12.44140625" style="139" customWidth="1"/>
    <col min="12550" max="12550" width="8.21875" style="139" customWidth="1"/>
    <col min="12551" max="12799" width="8.88671875" style="139"/>
    <col min="12800" max="12800" width="12" style="139" customWidth="1"/>
    <col min="12801" max="12801" width="9.33203125" style="139" bestFit="1" customWidth="1"/>
    <col min="12802" max="12802" width="21" style="139" bestFit="1" customWidth="1"/>
    <col min="12803" max="12803" width="7.5546875" style="139" customWidth="1"/>
    <col min="12804" max="12805" width="12.44140625" style="139" customWidth="1"/>
    <col min="12806" max="12806" width="8.21875" style="139" customWidth="1"/>
    <col min="12807" max="13055" width="8.88671875" style="139"/>
    <col min="13056" max="13056" width="12" style="139" customWidth="1"/>
    <col min="13057" max="13057" width="9.33203125" style="139" bestFit="1" customWidth="1"/>
    <col min="13058" max="13058" width="21" style="139" bestFit="1" customWidth="1"/>
    <col min="13059" max="13059" width="7.5546875" style="139" customWidth="1"/>
    <col min="13060" max="13061" width="12.44140625" style="139" customWidth="1"/>
    <col min="13062" max="13062" width="8.21875" style="139" customWidth="1"/>
    <col min="13063" max="13311" width="8.88671875" style="139"/>
    <col min="13312" max="13312" width="12" style="139" customWidth="1"/>
    <col min="13313" max="13313" width="9.33203125" style="139" bestFit="1" customWidth="1"/>
    <col min="13314" max="13314" width="21" style="139" bestFit="1" customWidth="1"/>
    <col min="13315" max="13315" width="7.5546875" style="139" customWidth="1"/>
    <col min="13316" max="13317" width="12.44140625" style="139" customWidth="1"/>
    <col min="13318" max="13318" width="8.21875" style="139" customWidth="1"/>
    <col min="13319" max="13567" width="8.88671875" style="139"/>
    <col min="13568" max="13568" width="12" style="139" customWidth="1"/>
    <col min="13569" max="13569" width="9.33203125" style="139" bestFit="1" customWidth="1"/>
    <col min="13570" max="13570" width="21" style="139" bestFit="1" customWidth="1"/>
    <col min="13571" max="13571" width="7.5546875" style="139" customWidth="1"/>
    <col min="13572" max="13573" width="12.44140625" style="139" customWidth="1"/>
    <col min="13574" max="13574" width="8.21875" style="139" customWidth="1"/>
    <col min="13575" max="13823" width="8.88671875" style="139"/>
    <col min="13824" max="13824" width="12" style="139" customWidth="1"/>
    <col min="13825" max="13825" width="9.33203125" style="139" bestFit="1" customWidth="1"/>
    <col min="13826" max="13826" width="21" style="139" bestFit="1" customWidth="1"/>
    <col min="13827" max="13827" width="7.5546875" style="139" customWidth="1"/>
    <col min="13828" max="13829" width="12.44140625" style="139" customWidth="1"/>
    <col min="13830" max="13830" width="8.21875" style="139" customWidth="1"/>
    <col min="13831" max="14079" width="8.88671875" style="139"/>
    <col min="14080" max="14080" width="12" style="139" customWidth="1"/>
    <col min="14081" max="14081" width="9.33203125" style="139" bestFit="1" customWidth="1"/>
    <col min="14082" max="14082" width="21" style="139" bestFit="1" customWidth="1"/>
    <col min="14083" max="14083" width="7.5546875" style="139" customWidth="1"/>
    <col min="14084" max="14085" width="12.44140625" style="139" customWidth="1"/>
    <col min="14086" max="14086" width="8.21875" style="139" customWidth="1"/>
    <col min="14087" max="14335" width="8.88671875" style="139"/>
    <col min="14336" max="14336" width="12" style="139" customWidth="1"/>
    <col min="14337" max="14337" width="9.33203125" style="139" bestFit="1" customWidth="1"/>
    <col min="14338" max="14338" width="21" style="139" bestFit="1" customWidth="1"/>
    <col min="14339" max="14339" width="7.5546875" style="139" customWidth="1"/>
    <col min="14340" max="14341" width="12.44140625" style="139" customWidth="1"/>
    <col min="14342" max="14342" width="8.21875" style="139" customWidth="1"/>
    <col min="14343" max="14591" width="8.88671875" style="139"/>
    <col min="14592" max="14592" width="12" style="139" customWidth="1"/>
    <col min="14593" max="14593" width="9.33203125" style="139" bestFit="1" customWidth="1"/>
    <col min="14594" max="14594" width="21" style="139" bestFit="1" customWidth="1"/>
    <col min="14595" max="14595" width="7.5546875" style="139" customWidth="1"/>
    <col min="14596" max="14597" width="12.44140625" style="139" customWidth="1"/>
    <col min="14598" max="14598" width="8.21875" style="139" customWidth="1"/>
    <col min="14599" max="14847" width="8.88671875" style="139"/>
    <col min="14848" max="14848" width="12" style="139" customWidth="1"/>
    <col min="14849" max="14849" width="9.33203125" style="139" bestFit="1" customWidth="1"/>
    <col min="14850" max="14850" width="21" style="139" bestFit="1" customWidth="1"/>
    <col min="14851" max="14851" width="7.5546875" style="139" customWidth="1"/>
    <col min="14852" max="14853" width="12.44140625" style="139" customWidth="1"/>
    <col min="14854" max="14854" width="8.21875" style="139" customWidth="1"/>
    <col min="14855" max="15103" width="8.88671875" style="139"/>
    <col min="15104" max="15104" width="12" style="139" customWidth="1"/>
    <col min="15105" max="15105" width="9.33203125" style="139" bestFit="1" customWidth="1"/>
    <col min="15106" max="15106" width="21" style="139" bestFit="1" customWidth="1"/>
    <col min="15107" max="15107" width="7.5546875" style="139" customWidth="1"/>
    <col min="15108" max="15109" width="12.44140625" style="139" customWidth="1"/>
    <col min="15110" max="15110" width="8.21875" style="139" customWidth="1"/>
    <col min="15111" max="15359" width="8.88671875" style="139"/>
    <col min="15360" max="15360" width="12" style="139" customWidth="1"/>
    <col min="15361" max="15361" width="9.33203125" style="139" bestFit="1" customWidth="1"/>
    <col min="15362" max="15362" width="21" style="139" bestFit="1" customWidth="1"/>
    <col min="15363" max="15363" width="7.5546875" style="139" customWidth="1"/>
    <col min="15364" max="15365" width="12.44140625" style="139" customWidth="1"/>
    <col min="15366" max="15366" width="8.21875" style="139" customWidth="1"/>
    <col min="15367" max="15615" width="8.88671875" style="139"/>
    <col min="15616" max="15616" width="12" style="139" customWidth="1"/>
    <col min="15617" max="15617" width="9.33203125" style="139" bestFit="1" customWidth="1"/>
    <col min="15618" max="15618" width="21" style="139" bestFit="1" customWidth="1"/>
    <col min="15619" max="15619" width="7.5546875" style="139" customWidth="1"/>
    <col min="15620" max="15621" width="12.44140625" style="139" customWidth="1"/>
    <col min="15622" max="15622" width="8.21875" style="139" customWidth="1"/>
    <col min="15623" max="15871" width="8.88671875" style="139"/>
    <col min="15872" max="15872" width="12" style="139" customWidth="1"/>
    <col min="15873" max="15873" width="9.33203125" style="139" bestFit="1" customWidth="1"/>
    <col min="15874" max="15874" width="21" style="139" bestFit="1" customWidth="1"/>
    <col min="15875" max="15875" width="7.5546875" style="139" customWidth="1"/>
    <col min="15876" max="15877" width="12.44140625" style="139" customWidth="1"/>
    <col min="15878" max="15878" width="8.21875" style="139" customWidth="1"/>
    <col min="15879" max="16127" width="8.88671875" style="139"/>
    <col min="16128" max="16128" width="12" style="139" customWidth="1"/>
    <col min="16129" max="16129" width="9.33203125" style="139" bestFit="1" customWidth="1"/>
    <col min="16130" max="16130" width="21" style="139" bestFit="1" customWidth="1"/>
    <col min="16131" max="16131" width="7.5546875" style="139" customWidth="1"/>
    <col min="16132" max="16133" width="12.44140625" style="139" customWidth="1"/>
    <col min="16134" max="16134" width="8.21875" style="139" customWidth="1"/>
    <col min="16135" max="16384" width="8.88671875" style="139"/>
  </cols>
  <sheetData>
    <row r="1" spans="1:7" ht="15.75" x14ac:dyDescent="0.25">
      <c r="A1" s="135" t="s">
        <v>879</v>
      </c>
      <c r="B1" s="136"/>
      <c r="C1" s="138"/>
      <c r="D1" s="138"/>
      <c r="E1" s="138"/>
    </row>
    <row r="2" spans="1:7" ht="15.75" x14ac:dyDescent="0.25">
      <c r="A2" s="135"/>
      <c r="B2" s="136"/>
      <c r="C2" s="138">
        <v>1</v>
      </c>
      <c r="D2" s="138">
        <v>2</v>
      </c>
      <c r="E2" s="138">
        <v>3</v>
      </c>
      <c r="F2" s="139">
        <v>4</v>
      </c>
      <c r="G2" s="139">
        <v>5</v>
      </c>
    </row>
    <row r="3" spans="1:7" ht="15.75" x14ac:dyDescent="0.25">
      <c r="A3" s="177"/>
      <c r="B3" s="136"/>
      <c r="C3" s="138"/>
      <c r="D3" s="138"/>
      <c r="E3" s="599" t="s">
        <v>802</v>
      </c>
      <c r="F3" s="599"/>
      <c r="G3" s="599"/>
    </row>
    <row r="4" spans="1:7" ht="42.75" customHeight="1" x14ac:dyDescent="0.2">
      <c r="A4" s="140" t="s">
        <v>760</v>
      </c>
      <c r="B4" s="140" t="s">
        <v>738</v>
      </c>
      <c r="C4" s="140" t="s">
        <v>2</v>
      </c>
      <c r="D4" s="140" t="s">
        <v>3</v>
      </c>
      <c r="E4" s="242">
        <v>40026</v>
      </c>
      <c r="F4" s="242">
        <v>40391</v>
      </c>
      <c r="G4" s="242">
        <v>40756</v>
      </c>
    </row>
    <row r="5" spans="1:7" s="141" customFormat="1" ht="12.75" customHeight="1" x14ac:dyDescent="0.2">
      <c r="A5" s="243" t="s">
        <v>4</v>
      </c>
      <c r="B5" s="243" t="s">
        <v>5</v>
      </c>
      <c r="C5" s="152" t="s">
        <v>6</v>
      </c>
      <c r="D5" s="383">
        <f>G5</f>
        <v>0.16</v>
      </c>
      <c r="E5" s="383">
        <v>0.17</v>
      </c>
      <c r="F5" s="383">
        <v>0.17</v>
      </c>
      <c r="G5" s="383">
        <v>0.16</v>
      </c>
    </row>
    <row r="6" spans="1:7" s="141" customFormat="1" ht="12.75" customHeight="1" x14ac:dyDescent="0.2">
      <c r="A6" s="243" t="s">
        <v>7</v>
      </c>
      <c r="B6" s="243" t="s">
        <v>8</v>
      </c>
      <c r="C6" s="152" t="s">
        <v>9</v>
      </c>
      <c r="D6" s="383">
        <f t="shared" ref="D6:D69" si="0">G6</f>
        <v>0.14000000000000001</v>
      </c>
      <c r="E6" s="383">
        <v>0.16</v>
      </c>
      <c r="F6" s="383">
        <v>0.16</v>
      </c>
      <c r="G6" s="383">
        <v>0.14000000000000001</v>
      </c>
    </row>
    <row r="7" spans="1:7" s="141" customFormat="1" ht="12.75" customHeight="1" x14ac:dyDescent="0.2">
      <c r="A7" s="243" t="s">
        <v>10</v>
      </c>
      <c r="B7" s="243" t="s">
        <v>11</v>
      </c>
      <c r="C7" s="152" t="s">
        <v>12</v>
      </c>
      <c r="D7" s="383">
        <f t="shared" si="0"/>
        <v>0.15</v>
      </c>
      <c r="E7" s="383">
        <v>0.17</v>
      </c>
      <c r="F7" s="383">
        <v>0.17</v>
      </c>
      <c r="G7" s="383">
        <v>0.15</v>
      </c>
    </row>
    <row r="8" spans="1:7" s="141" customFormat="1" ht="12.75" customHeight="1" x14ac:dyDescent="0.2">
      <c r="A8" s="243" t="s">
        <v>13</v>
      </c>
      <c r="B8" s="243" t="s">
        <v>14</v>
      </c>
      <c r="C8" s="152" t="s">
        <v>15</v>
      </c>
      <c r="D8" s="383">
        <f t="shared" si="0"/>
        <v>0.16</v>
      </c>
      <c r="E8" s="383">
        <v>0.18</v>
      </c>
      <c r="F8" s="383">
        <v>0.18</v>
      </c>
      <c r="G8" s="383">
        <v>0.16</v>
      </c>
    </row>
    <row r="9" spans="1:7" s="141" customFormat="1" ht="12.75" customHeight="1" x14ac:dyDescent="0.2">
      <c r="A9" s="243" t="s">
        <v>16</v>
      </c>
      <c r="B9" s="243" t="s">
        <v>17</v>
      </c>
      <c r="C9" s="152" t="s">
        <v>18</v>
      </c>
      <c r="D9" s="383">
        <f t="shared" si="0"/>
        <v>0.18</v>
      </c>
      <c r="E9" s="383">
        <v>0.2</v>
      </c>
      <c r="F9" s="383">
        <v>0.2</v>
      </c>
      <c r="G9" s="383">
        <v>0.18</v>
      </c>
    </row>
    <row r="10" spans="1:7" s="141" customFormat="1" ht="12.75" customHeight="1" x14ac:dyDescent="0.2">
      <c r="A10" s="243" t="s">
        <v>19</v>
      </c>
      <c r="B10" s="243" t="s">
        <v>20</v>
      </c>
      <c r="C10" s="152" t="s">
        <v>21</v>
      </c>
      <c r="D10" s="383">
        <f t="shared" si="0"/>
        <v>0.2</v>
      </c>
      <c r="E10" s="383">
        <v>0.22</v>
      </c>
      <c r="F10" s="383">
        <v>0.21</v>
      </c>
      <c r="G10" s="383">
        <v>0.2</v>
      </c>
    </row>
    <row r="11" spans="1:7" s="141" customFormat="1" ht="12.75" customHeight="1" x14ac:dyDescent="0.2">
      <c r="A11" s="243" t="s">
        <v>22</v>
      </c>
      <c r="B11" s="243" t="s">
        <v>23</v>
      </c>
      <c r="C11" s="152" t="s">
        <v>24</v>
      </c>
      <c r="D11" s="383">
        <f t="shared" si="0"/>
        <v>0.2</v>
      </c>
      <c r="E11" s="383">
        <v>0.22</v>
      </c>
      <c r="F11" s="383">
        <v>0.22</v>
      </c>
      <c r="G11" s="383">
        <v>0.2</v>
      </c>
    </row>
    <row r="12" spans="1:7" s="141" customFormat="1" ht="12.75" customHeight="1" x14ac:dyDescent="0.2">
      <c r="A12" s="243" t="s">
        <v>25</v>
      </c>
      <c r="B12" s="243" t="s">
        <v>26</v>
      </c>
      <c r="C12" s="152" t="s">
        <v>27</v>
      </c>
      <c r="D12" s="383">
        <f t="shared" si="0"/>
        <v>0.14000000000000001</v>
      </c>
      <c r="E12" s="383">
        <v>0.16</v>
      </c>
      <c r="F12" s="383">
        <v>0.15</v>
      </c>
      <c r="G12" s="383">
        <v>0.14000000000000001</v>
      </c>
    </row>
    <row r="13" spans="1:7" s="141" customFormat="1" ht="12.75" customHeight="1" x14ac:dyDescent="0.2">
      <c r="A13" s="243" t="s">
        <v>28</v>
      </c>
      <c r="B13" s="243" t="s">
        <v>29</v>
      </c>
      <c r="C13" s="152" t="s">
        <v>30</v>
      </c>
      <c r="D13" s="383">
        <f t="shared" si="0"/>
        <v>0.23</v>
      </c>
      <c r="E13" s="383">
        <v>0.25</v>
      </c>
      <c r="F13" s="383">
        <v>0.24</v>
      </c>
      <c r="G13" s="383">
        <v>0.23</v>
      </c>
    </row>
    <row r="14" spans="1:7" s="141" customFormat="1" ht="12.75" customHeight="1" x14ac:dyDescent="0.2">
      <c r="A14" s="243" t="s">
        <v>31</v>
      </c>
      <c r="B14" s="243" t="s">
        <v>32</v>
      </c>
      <c r="C14" s="152" t="s">
        <v>33</v>
      </c>
      <c r="D14" s="383">
        <f t="shared" si="0"/>
        <v>0.14000000000000001</v>
      </c>
      <c r="E14" s="383">
        <v>0.15</v>
      </c>
      <c r="F14" s="383">
        <v>0.15</v>
      </c>
      <c r="G14" s="383">
        <v>0.14000000000000001</v>
      </c>
    </row>
    <row r="15" spans="1:7" s="141" customFormat="1" ht="12.75" customHeight="1" x14ac:dyDescent="0.2">
      <c r="A15" s="243" t="s">
        <v>34</v>
      </c>
      <c r="B15" s="243" t="s">
        <v>35</v>
      </c>
      <c r="C15" s="152" t="s">
        <v>36</v>
      </c>
      <c r="D15" s="383">
        <f t="shared" si="0"/>
        <v>0.17</v>
      </c>
      <c r="E15" s="383">
        <v>0.18</v>
      </c>
      <c r="F15" s="383">
        <v>0.18</v>
      </c>
      <c r="G15" s="383">
        <v>0.17</v>
      </c>
    </row>
    <row r="16" spans="1:7" s="141" customFormat="1" ht="12.75" customHeight="1" x14ac:dyDescent="0.2">
      <c r="A16" s="243" t="s">
        <v>37</v>
      </c>
      <c r="B16" s="243" t="s">
        <v>38</v>
      </c>
      <c r="C16" s="152" t="s">
        <v>39</v>
      </c>
      <c r="D16" s="383">
        <f t="shared" si="0"/>
        <v>0.13</v>
      </c>
      <c r="E16" s="383">
        <v>0.15</v>
      </c>
      <c r="F16" s="383">
        <v>0.14000000000000001</v>
      </c>
      <c r="G16" s="383">
        <v>0.13</v>
      </c>
    </row>
    <row r="17" spans="1:7" s="141" customFormat="1" ht="12.75" customHeight="1" x14ac:dyDescent="0.2">
      <c r="A17" s="243" t="s">
        <v>40</v>
      </c>
      <c r="B17" s="243" t="s">
        <v>41</v>
      </c>
      <c r="C17" s="152" t="s">
        <v>42</v>
      </c>
      <c r="D17" s="383">
        <f t="shared" si="0"/>
        <v>0.13</v>
      </c>
      <c r="E17" s="383">
        <v>0.15</v>
      </c>
      <c r="F17" s="383">
        <v>0.14000000000000001</v>
      </c>
      <c r="G17" s="383">
        <v>0.13</v>
      </c>
    </row>
    <row r="18" spans="1:7" s="141" customFormat="1" ht="12.75" customHeight="1" x14ac:dyDescent="0.2">
      <c r="A18" s="243" t="s">
        <v>43</v>
      </c>
      <c r="B18" s="243" t="s">
        <v>44</v>
      </c>
      <c r="C18" s="152" t="s">
        <v>45</v>
      </c>
      <c r="D18" s="383">
        <f t="shared" si="0"/>
        <v>0.19</v>
      </c>
      <c r="E18" s="383">
        <v>0.21</v>
      </c>
      <c r="F18" s="383">
        <v>0.2</v>
      </c>
      <c r="G18" s="383">
        <v>0.19</v>
      </c>
    </row>
    <row r="19" spans="1:7" s="141" customFormat="1" ht="12.75" customHeight="1" x14ac:dyDescent="0.2">
      <c r="A19" s="243" t="s">
        <v>46</v>
      </c>
      <c r="B19" s="243" t="s">
        <v>47</v>
      </c>
      <c r="C19" s="152" t="s">
        <v>48</v>
      </c>
      <c r="D19" s="383">
        <f t="shared" si="0"/>
        <v>0.16</v>
      </c>
      <c r="E19" s="383">
        <v>0.18</v>
      </c>
      <c r="F19" s="383">
        <v>0.18</v>
      </c>
      <c r="G19" s="383">
        <v>0.16</v>
      </c>
    </row>
    <row r="20" spans="1:7" s="141" customFormat="1" ht="12.75" customHeight="1" x14ac:dyDescent="0.2">
      <c r="A20" s="243" t="s">
        <v>49</v>
      </c>
      <c r="B20" s="243" t="s">
        <v>50</v>
      </c>
      <c r="C20" s="152" t="s">
        <v>51</v>
      </c>
      <c r="D20" s="383">
        <f t="shared" si="0"/>
        <v>0.11</v>
      </c>
      <c r="E20" s="383">
        <v>0.12</v>
      </c>
      <c r="F20" s="383">
        <v>0.12</v>
      </c>
      <c r="G20" s="383">
        <v>0.11</v>
      </c>
    </row>
    <row r="21" spans="1:7" s="141" customFormat="1" ht="12.75" customHeight="1" x14ac:dyDescent="0.2">
      <c r="A21" s="243" t="s">
        <v>52</v>
      </c>
      <c r="B21" s="243" t="s">
        <v>53</v>
      </c>
      <c r="C21" s="152" t="s">
        <v>54</v>
      </c>
      <c r="D21" s="383">
        <f t="shared" si="0"/>
        <v>0.17</v>
      </c>
      <c r="E21" s="383">
        <v>0.21</v>
      </c>
      <c r="F21" s="383">
        <v>0.2</v>
      </c>
      <c r="G21" s="383">
        <v>0.17</v>
      </c>
    </row>
    <row r="22" spans="1:7" s="141" customFormat="1" ht="12.75" customHeight="1" x14ac:dyDescent="0.2">
      <c r="A22" s="243" t="s">
        <v>55</v>
      </c>
      <c r="B22" s="243" t="s">
        <v>56</v>
      </c>
      <c r="C22" s="152" t="s">
        <v>57</v>
      </c>
      <c r="D22" s="383">
        <f t="shared" si="0"/>
        <v>0.16</v>
      </c>
      <c r="E22" s="383">
        <v>0.18</v>
      </c>
      <c r="F22" s="383">
        <v>0.18</v>
      </c>
      <c r="G22" s="383">
        <v>0.16</v>
      </c>
    </row>
    <row r="23" spans="1:7" s="141" customFormat="1" ht="12.75" customHeight="1" x14ac:dyDescent="0.2">
      <c r="A23" s="243" t="s">
        <v>447</v>
      </c>
      <c r="B23" s="243" t="s">
        <v>448</v>
      </c>
      <c r="C23" s="152" t="s">
        <v>449</v>
      </c>
      <c r="D23" s="383">
        <f t="shared" si="0"/>
        <v>0.16</v>
      </c>
      <c r="E23" s="383">
        <v>0.18</v>
      </c>
      <c r="F23" s="383">
        <v>0.17</v>
      </c>
      <c r="G23" s="383">
        <v>0.16</v>
      </c>
    </row>
    <row r="24" spans="1:7" s="141" customFormat="1" ht="12.75" customHeight="1" x14ac:dyDescent="0.2">
      <c r="A24" s="243" t="s">
        <v>58</v>
      </c>
      <c r="B24" s="243" t="s">
        <v>59</v>
      </c>
      <c r="C24" s="152" t="s">
        <v>60</v>
      </c>
      <c r="D24" s="383">
        <f t="shared" si="0"/>
        <v>0.17</v>
      </c>
      <c r="E24" s="383">
        <v>0.19</v>
      </c>
      <c r="F24" s="383">
        <v>0.19</v>
      </c>
      <c r="G24" s="383">
        <v>0.17</v>
      </c>
    </row>
    <row r="25" spans="1:7" s="141" customFormat="1" ht="12.75" customHeight="1" x14ac:dyDescent="0.2">
      <c r="A25" s="243" t="s">
        <v>61</v>
      </c>
      <c r="B25" s="243" t="s">
        <v>62</v>
      </c>
      <c r="C25" s="152" t="s">
        <v>63</v>
      </c>
      <c r="D25" s="383">
        <f t="shared" si="0"/>
        <v>0.16</v>
      </c>
      <c r="E25" s="383">
        <v>0.18</v>
      </c>
      <c r="F25" s="383">
        <v>0.18</v>
      </c>
      <c r="G25" s="383">
        <v>0.16</v>
      </c>
    </row>
    <row r="26" spans="1:7" s="141" customFormat="1" ht="12.75" customHeight="1" x14ac:dyDescent="0.2">
      <c r="A26" s="243" t="s">
        <v>64</v>
      </c>
      <c r="B26" s="243" t="s">
        <v>65</v>
      </c>
      <c r="C26" s="152" t="s">
        <v>66</v>
      </c>
      <c r="D26" s="383">
        <f t="shared" si="0"/>
        <v>0.14000000000000001</v>
      </c>
      <c r="E26" s="383">
        <v>0.17</v>
      </c>
      <c r="F26" s="383">
        <v>0.16</v>
      </c>
      <c r="G26" s="383">
        <v>0.14000000000000001</v>
      </c>
    </row>
    <row r="27" spans="1:7" s="141" customFormat="1" ht="12.75" customHeight="1" x14ac:dyDescent="0.2">
      <c r="A27" s="243" t="s">
        <v>67</v>
      </c>
      <c r="B27" s="243" t="s">
        <v>68</v>
      </c>
      <c r="C27" s="152" t="s">
        <v>69</v>
      </c>
      <c r="D27" s="383">
        <f t="shared" si="0"/>
        <v>0.15</v>
      </c>
      <c r="E27" s="383">
        <v>0.17</v>
      </c>
      <c r="F27" s="383">
        <v>0.16</v>
      </c>
      <c r="G27" s="383">
        <v>0.15</v>
      </c>
    </row>
    <row r="28" spans="1:7" s="141" customFormat="1" ht="12.75" customHeight="1" x14ac:dyDescent="0.2">
      <c r="A28" s="243" t="s">
        <v>70</v>
      </c>
      <c r="B28" s="243" t="s">
        <v>71</v>
      </c>
      <c r="C28" s="152" t="s">
        <v>72</v>
      </c>
      <c r="D28" s="383">
        <f t="shared" si="0"/>
        <v>0.16</v>
      </c>
      <c r="E28" s="383">
        <v>0.19</v>
      </c>
      <c r="F28" s="383">
        <v>0.18</v>
      </c>
      <c r="G28" s="383">
        <v>0.16</v>
      </c>
    </row>
    <row r="29" spans="1:7" s="141" customFormat="1" ht="12.75" customHeight="1" x14ac:dyDescent="0.2">
      <c r="A29" s="243" t="s">
        <v>73</v>
      </c>
      <c r="B29" s="243" t="s">
        <v>74</v>
      </c>
      <c r="C29" s="152" t="s">
        <v>75</v>
      </c>
      <c r="D29" s="383">
        <f t="shared" si="0"/>
        <v>0.17</v>
      </c>
      <c r="E29" s="383">
        <v>0.18</v>
      </c>
      <c r="F29" s="383">
        <v>0.18</v>
      </c>
      <c r="G29" s="383">
        <v>0.17</v>
      </c>
    </row>
    <row r="30" spans="1:7" s="141" customFormat="1" ht="12.75" customHeight="1" x14ac:dyDescent="0.2">
      <c r="A30" s="243" t="s">
        <v>76</v>
      </c>
      <c r="B30" s="243" t="s">
        <v>77</v>
      </c>
      <c r="C30" s="152" t="s">
        <v>78</v>
      </c>
      <c r="D30" s="383">
        <f t="shared" si="0"/>
        <v>0.17</v>
      </c>
      <c r="E30" s="383">
        <v>0.2</v>
      </c>
      <c r="F30" s="383">
        <v>0.19</v>
      </c>
      <c r="G30" s="383">
        <v>0.17</v>
      </c>
    </row>
    <row r="31" spans="1:7" s="141" customFormat="1" ht="12.75" customHeight="1" x14ac:dyDescent="0.2">
      <c r="A31" s="243" t="s">
        <v>79</v>
      </c>
      <c r="B31" s="243" t="s">
        <v>80</v>
      </c>
      <c r="C31" s="152" t="s">
        <v>81</v>
      </c>
      <c r="D31" s="383">
        <f t="shared" si="0"/>
        <v>0.16</v>
      </c>
      <c r="E31" s="383">
        <v>0.17</v>
      </c>
      <c r="F31" s="383">
        <v>0.17</v>
      </c>
      <c r="G31" s="383">
        <v>0.16</v>
      </c>
    </row>
    <row r="32" spans="1:7" s="141" customFormat="1" ht="12.75" customHeight="1" x14ac:dyDescent="0.2">
      <c r="A32" s="243" t="s">
        <v>82</v>
      </c>
      <c r="B32" s="243" t="s">
        <v>83</v>
      </c>
      <c r="C32" s="152" t="s">
        <v>84</v>
      </c>
      <c r="D32" s="383">
        <f t="shared" si="0"/>
        <v>0.17</v>
      </c>
      <c r="E32" s="383">
        <v>0.19</v>
      </c>
      <c r="F32" s="383">
        <v>0.19</v>
      </c>
      <c r="G32" s="383">
        <v>0.17</v>
      </c>
    </row>
    <row r="33" spans="1:7" s="141" customFormat="1" ht="12.75" customHeight="1" x14ac:dyDescent="0.2">
      <c r="A33" s="243" t="s">
        <v>85</v>
      </c>
      <c r="B33" s="243" t="s">
        <v>86</v>
      </c>
      <c r="C33" s="152" t="s">
        <v>87</v>
      </c>
      <c r="D33" s="383">
        <f t="shared" si="0"/>
        <v>0.15</v>
      </c>
      <c r="E33" s="383">
        <v>0.16</v>
      </c>
      <c r="F33" s="383">
        <v>0.15</v>
      </c>
      <c r="G33" s="383">
        <v>0.15</v>
      </c>
    </row>
    <row r="34" spans="1:7" s="141" customFormat="1" ht="12.75" customHeight="1" x14ac:dyDescent="0.2">
      <c r="A34" s="243" t="s">
        <v>88</v>
      </c>
      <c r="B34" s="243" t="s">
        <v>89</v>
      </c>
      <c r="C34" s="152" t="s">
        <v>90</v>
      </c>
      <c r="D34" s="383">
        <f t="shared" si="0"/>
        <v>0.14000000000000001</v>
      </c>
      <c r="E34" s="383">
        <v>0.17</v>
      </c>
      <c r="F34" s="383">
        <v>0.16</v>
      </c>
      <c r="G34" s="383">
        <v>0.14000000000000001</v>
      </c>
    </row>
    <row r="35" spans="1:7" s="141" customFormat="1" ht="12.75" customHeight="1" x14ac:dyDescent="0.2">
      <c r="A35" s="243" t="s">
        <v>91</v>
      </c>
      <c r="B35" s="243" t="s">
        <v>92</v>
      </c>
      <c r="C35" s="152" t="s">
        <v>93</v>
      </c>
      <c r="D35" s="383">
        <f t="shared" si="0"/>
        <v>0.14000000000000001</v>
      </c>
      <c r="E35" s="383">
        <v>0.17</v>
      </c>
      <c r="F35" s="383">
        <v>0.16</v>
      </c>
      <c r="G35" s="383">
        <v>0.14000000000000001</v>
      </c>
    </row>
    <row r="36" spans="1:7" s="141" customFormat="1" ht="12.75" customHeight="1" x14ac:dyDescent="0.2">
      <c r="A36" s="243" t="s">
        <v>94</v>
      </c>
      <c r="B36" s="243" t="s">
        <v>95</v>
      </c>
      <c r="C36" s="152" t="s">
        <v>96</v>
      </c>
      <c r="D36" s="383">
        <f t="shared" si="0"/>
        <v>0.1</v>
      </c>
      <c r="E36" s="383">
        <v>0.13</v>
      </c>
      <c r="F36" s="383">
        <v>0.11</v>
      </c>
      <c r="G36" s="383">
        <v>0.1</v>
      </c>
    </row>
    <row r="37" spans="1:7" s="141" customFormat="1" ht="12.75" customHeight="1" x14ac:dyDescent="0.2">
      <c r="A37" s="243" t="s">
        <v>97</v>
      </c>
      <c r="B37" s="243" t="s">
        <v>98</v>
      </c>
      <c r="C37" s="152" t="s">
        <v>99</v>
      </c>
      <c r="D37" s="383">
        <f t="shared" si="0"/>
        <v>0.13</v>
      </c>
      <c r="E37" s="383">
        <v>0.15</v>
      </c>
      <c r="F37" s="383">
        <v>0.14000000000000001</v>
      </c>
      <c r="G37" s="383">
        <v>0.13</v>
      </c>
    </row>
    <row r="38" spans="1:7" s="141" customFormat="1" ht="12.75" customHeight="1" x14ac:dyDescent="0.2">
      <c r="A38" s="243" t="s">
        <v>100</v>
      </c>
      <c r="B38" s="243" t="s">
        <v>101</v>
      </c>
      <c r="C38" s="152" t="s">
        <v>102</v>
      </c>
      <c r="D38" s="383">
        <f t="shared" si="0"/>
        <v>0.13</v>
      </c>
      <c r="E38" s="383">
        <v>0.16</v>
      </c>
      <c r="F38" s="383">
        <v>0.15</v>
      </c>
      <c r="G38" s="383">
        <v>0.13</v>
      </c>
    </row>
    <row r="39" spans="1:7" s="141" customFormat="1" ht="12.75" customHeight="1" x14ac:dyDescent="0.2">
      <c r="A39" s="243" t="s">
        <v>103</v>
      </c>
      <c r="B39" s="243" t="s">
        <v>104</v>
      </c>
      <c r="C39" s="152" t="s">
        <v>105</v>
      </c>
      <c r="D39" s="383">
        <f t="shared" si="0"/>
        <v>0.13</v>
      </c>
      <c r="E39" s="383">
        <v>0.15</v>
      </c>
      <c r="F39" s="383">
        <v>0.15</v>
      </c>
      <c r="G39" s="383">
        <v>0.13</v>
      </c>
    </row>
    <row r="40" spans="1:7" s="141" customFormat="1" ht="12.75" customHeight="1" x14ac:dyDescent="0.2">
      <c r="A40" s="243" t="s">
        <v>106</v>
      </c>
      <c r="B40" s="243" t="s">
        <v>107</v>
      </c>
      <c r="C40" s="152" t="s">
        <v>108</v>
      </c>
      <c r="D40" s="383">
        <f t="shared" si="0"/>
        <v>0.15</v>
      </c>
      <c r="E40" s="383">
        <v>0.18</v>
      </c>
      <c r="F40" s="383">
        <v>0.17</v>
      </c>
      <c r="G40" s="383">
        <v>0.15</v>
      </c>
    </row>
    <row r="41" spans="1:7" s="141" customFormat="1" ht="12.75" customHeight="1" x14ac:dyDescent="0.2">
      <c r="A41" s="243" t="s">
        <v>109</v>
      </c>
      <c r="B41" s="243" t="s">
        <v>110</v>
      </c>
      <c r="C41" s="152" t="s">
        <v>111</v>
      </c>
      <c r="D41" s="383">
        <f t="shared" si="0"/>
        <v>0.14000000000000001</v>
      </c>
      <c r="E41" s="383">
        <v>0.18</v>
      </c>
      <c r="F41" s="383">
        <v>0.16</v>
      </c>
      <c r="G41" s="383">
        <v>0.14000000000000001</v>
      </c>
    </row>
    <row r="42" spans="1:7" s="141" customFormat="1" ht="12.75" customHeight="1" x14ac:dyDescent="0.2">
      <c r="A42" s="243" t="s">
        <v>112</v>
      </c>
      <c r="B42" s="243" t="s">
        <v>113</v>
      </c>
      <c r="C42" s="152" t="s">
        <v>114</v>
      </c>
      <c r="D42" s="383">
        <f t="shared" si="0"/>
        <v>0.15</v>
      </c>
      <c r="E42" s="383">
        <v>0.16</v>
      </c>
      <c r="F42" s="383">
        <v>0.16</v>
      </c>
      <c r="G42" s="383">
        <v>0.15</v>
      </c>
    </row>
    <row r="43" spans="1:7" s="141" customFormat="1" ht="12.75" customHeight="1" x14ac:dyDescent="0.2">
      <c r="A43" s="243" t="s">
        <v>115</v>
      </c>
      <c r="B43" s="243" t="s">
        <v>116</v>
      </c>
      <c r="C43" s="152" t="s">
        <v>117</v>
      </c>
      <c r="D43" s="383">
        <f t="shared" si="0"/>
        <v>0.09</v>
      </c>
      <c r="E43" s="383">
        <v>0.11</v>
      </c>
      <c r="F43" s="383">
        <v>0.1</v>
      </c>
      <c r="G43" s="383">
        <v>0.09</v>
      </c>
    </row>
    <row r="44" spans="1:7" s="141" customFormat="1" ht="12.75" customHeight="1" x14ac:dyDescent="0.2">
      <c r="A44" s="243" t="s">
        <v>118</v>
      </c>
      <c r="B44" s="243" t="s">
        <v>119</v>
      </c>
      <c r="C44" s="152" t="s">
        <v>120</v>
      </c>
      <c r="D44" s="383">
        <f t="shared" si="0"/>
        <v>0.13</v>
      </c>
      <c r="E44" s="383">
        <v>0.14000000000000001</v>
      </c>
      <c r="F44" s="383">
        <v>0.14000000000000001</v>
      </c>
      <c r="G44" s="383">
        <v>0.13</v>
      </c>
    </row>
    <row r="45" spans="1:7" s="141" customFormat="1" ht="12.75" customHeight="1" x14ac:dyDescent="0.2">
      <c r="A45" s="243" t="s">
        <v>121</v>
      </c>
      <c r="B45" s="243" t="s">
        <v>122</v>
      </c>
      <c r="C45" s="152" t="s">
        <v>123</v>
      </c>
      <c r="D45" s="383">
        <f t="shared" si="0"/>
        <v>0.15</v>
      </c>
      <c r="E45" s="383">
        <v>0.18</v>
      </c>
      <c r="F45" s="383">
        <v>0.17</v>
      </c>
      <c r="G45" s="383">
        <v>0.15</v>
      </c>
    </row>
    <row r="46" spans="1:7" s="141" customFormat="1" ht="12.75" customHeight="1" x14ac:dyDescent="0.2">
      <c r="A46" s="243" t="s">
        <v>124</v>
      </c>
      <c r="B46" s="243" t="s">
        <v>125</v>
      </c>
      <c r="C46" s="152" t="s">
        <v>126</v>
      </c>
      <c r="D46" s="383">
        <f t="shared" si="0"/>
        <v>0.19</v>
      </c>
      <c r="E46" s="383">
        <v>0.22</v>
      </c>
      <c r="F46" s="383">
        <v>0.21</v>
      </c>
      <c r="G46" s="383">
        <v>0.19</v>
      </c>
    </row>
    <row r="47" spans="1:7" s="141" customFormat="1" ht="12.75" customHeight="1" x14ac:dyDescent="0.2">
      <c r="A47" s="243" t="s">
        <v>127</v>
      </c>
      <c r="B47" s="243" t="s">
        <v>128</v>
      </c>
      <c r="C47" s="152" t="s">
        <v>129</v>
      </c>
      <c r="D47" s="383">
        <f t="shared" si="0"/>
        <v>0.18</v>
      </c>
      <c r="E47" s="383">
        <v>0.21</v>
      </c>
      <c r="F47" s="383">
        <v>0.2</v>
      </c>
      <c r="G47" s="383">
        <v>0.18</v>
      </c>
    </row>
    <row r="48" spans="1:7" s="141" customFormat="1" ht="12.75" customHeight="1" x14ac:dyDescent="0.2">
      <c r="A48" s="243" t="s">
        <v>130</v>
      </c>
      <c r="B48" s="243" t="s">
        <v>131</v>
      </c>
      <c r="C48" s="152" t="s">
        <v>132</v>
      </c>
      <c r="D48" s="383">
        <f t="shared" si="0"/>
        <v>0.16</v>
      </c>
      <c r="E48" s="383">
        <v>0.18</v>
      </c>
      <c r="F48" s="383">
        <v>0.17</v>
      </c>
      <c r="G48" s="383">
        <v>0.16</v>
      </c>
    </row>
    <row r="49" spans="1:7" s="141" customFormat="1" ht="12.75" customHeight="1" x14ac:dyDescent="0.2">
      <c r="A49" s="243" t="s">
        <v>133</v>
      </c>
      <c r="B49" s="243" t="s">
        <v>134</v>
      </c>
      <c r="C49" s="152" t="s">
        <v>135</v>
      </c>
      <c r="D49" s="383">
        <f t="shared" si="0"/>
        <v>0.12</v>
      </c>
      <c r="E49" s="383">
        <v>0.14000000000000001</v>
      </c>
      <c r="F49" s="383">
        <v>0.13</v>
      </c>
      <c r="G49" s="383">
        <v>0.12</v>
      </c>
    </row>
    <row r="50" spans="1:7" s="141" customFormat="1" ht="12.75" customHeight="1" x14ac:dyDescent="0.2">
      <c r="A50" s="243" t="s">
        <v>136</v>
      </c>
      <c r="B50" s="243" t="s">
        <v>137</v>
      </c>
      <c r="C50" s="152" t="s">
        <v>138</v>
      </c>
      <c r="D50" s="383">
        <f t="shared" si="0"/>
        <v>0.14000000000000001</v>
      </c>
      <c r="E50" s="383">
        <v>0.17</v>
      </c>
      <c r="F50" s="383">
        <v>0.16</v>
      </c>
      <c r="G50" s="383">
        <v>0.14000000000000001</v>
      </c>
    </row>
    <row r="51" spans="1:7" s="141" customFormat="1" ht="12.75" customHeight="1" x14ac:dyDescent="0.2">
      <c r="A51" s="243" t="s">
        <v>139</v>
      </c>
      <c r="B51" s="243" t="s">
        <v>140</v>
      </c>
      <c r="C51" s="152" t="s">
        <v>141</v>
      </c>
      <c r="D51" s="383">
        <f t="shared" si="0"/>
        <v>0.14000000000000001</v>
      </c>
      <c r="E51" s="383">
        <v>0.16</v>
      </c>
      <c r="F51" s="383">
        <v>0.15</v>
      </c>
      <c r="G51" s="383">
        <v>0.14000000000000001</v>
      </c>
    </row>
    <row r="52" spans="1:7" s="141" customFormat="1" ht="12.75" customHeight="1" x14ac:dyDescent="0.2">
      <c r="A52" s="243" t="s">
        <v>142</v>
      </c>
      <c r="B52" s="243" t="s">
        <v>143</v>
      </c>
      <c r="C52" s="152" t="s">
        <v>144</v>
      </c>
      <c r="D52" s="383">
        <f t="shared" si="0"/>
        <v>0.14000000000000001</v>
      </c>
      <c r="E52" s="383">
        <v>0.16</v>
      </c>
      <c r="F52" s="383">
        <v>0.15</v>
      </c>
      <c r="G52" s="383">
        <v>0.14000000000000001</v>
      </c>
    </row>
    <row r="53" spans="1:7" s="141" customFormat="1" ht="12.75" customHeight="1" x14ac:dyDescent="0.2">
      <c r="A53" s="243" t="s">
        <v>145</v>
      </c>
      <c r="B53" s="243" t="s">
        <v>146</v>
      </c>
      <c r="C53" s="152" t="s">
        <v>147</v>
      </c>
      <c r="D53" s="383">
        <f t="shared" si="0"/>
        <v>0.18</v>
      </c>
      <c r="E53" s="383">
        <v>0.2</v>
      </c>
      <c r="F53" s="383">
        <v>0.2</v>
      </c>
      <c r="G53" s="383">
        <v>0.18</v>
      </c>
    </row>
    <row r="54" spans="1:7" s="141" customFormat="1" ht="12.75" customHeight="1" x14ac:dyDescent="0.2">
      <c r="A54" s="243" t="s">
        <v>148</v>
      </c>
      <c r="B54" s="243" t="s">
        <v>149</v>
      </c>
      <c r="C54" s="170" t="s">
        <v>150</v>
      </c>
      <c r="D54" s="383">
        <f t="shared" si="0"/>
        <v>0.19</v>
      </c>
      <c r="E54" s="383">
        <v>0.21</v>
      </c>
      <c r="F54" s="383">
        <v>0.2</v>
      </c>
      <c r="G54" s="383">
        <v>0.19</v>
      </c>
    </row>
    <row r="55" spans="1:7" s="141" customFormat="1" ht="12.75" customHeight="1" x14ac:dyDescent="0.2">
      <c r="A55" s="243" t="s">
        <v>151</v>
      </c>
      <c r="B55" s="243" t="s">
        <v>152</v>
      </c>
      <c r="C55" s="152" t="s">
        <v>153</v>
      </c>
      <c r="D55" s="383">
        <f t="shared" si="0"/>
        <v>0.16</v>
      </c>
      <c r="E55" s="383">
        <v>0.18</v>
      </c>
      <c r="F55" s="383">
        <v>0.18</v>
      </c>
      <c r="G55" s="383">
        <v>0.16</v>
      </c>
    </row>
    <row r="56" spans="1:7" s="141" customFormat="1" ht="12.75" customHeight="1" x14ac:dyDescent="0.2">
      <c r="A56" s="243" t="s">
        <v>154</v>
      </c>
      <c r="B56" s="243" t="s">
        <v>155</v>
      </c>
      <c r="C56" s="152" t="s">
        <v>156</v>
      </c>
      <c r="D56" s="383">
        <f t="shared" si="0"/>
        <v>0.14000000000000001</v>
      </c>
      <c r="E56" s="383">
        <v>0.15</v>
      </c>
      <c r="F56" s="383">
        <v>0.15</v>
      </c>
      <c r="G56" s="383">
        <v>0.14000000000000001</v>
      </c>
    </row>
    <row r="57" spans="1:7" s="141" customFormat="1" ht="12.75" customHeight="1" x14ac:dyDescent="0.2">
      <c r="A57" s="243" t="s">
        <v>450</v>
      </c>
      <c r="B57" s="243" t="s">
        <v>451</v>
      </c>
      <c r="C57" s="152" t="s">
        <v>452</v>
      </c>
      <c r="D57" s="383" t="str">
        <f t="shared" si="0"/>
        <v>-</v>
      </c>
      <c r="E57" s="383">
        <v>0.33</v>
      </c>
      <c r="F57" s="383">
        <v>0.24</v>
      </c>
      <c r="G57" s="383" t="s">
        <v>453</v>
      </c>
    </row>
    <row r="58" spans="1:7" s="141" customFormat="1" ht="12.75" customHeight="1" x14ac:dyDescent="0.2">
      <c r="A58" s="243" t="s">
        <v>157</v>
      </c>
      <c r="B58" s="243" t="s">
        <v>158</v>
      </c>
      <c r="C58" s="152" t="s">
        <v>159</v>
      </c>
      <c r="D58" s="383">
        <f t="shared" si="0"/>
        <v>0.16</v>
      </c>
      <c r="E58" s="383">
        <v>0.18</v>
      </c>
      <c r="F58" s="383">
        <v>0.17</v>
      </c>
      <c r="G58" s="383">
        <v>0.16</v>
      </c>
    </row>
    <row r="59" spans="1:7" s="141" customFormat="1" ht="12.75" customHeight="1" x14ac:dyDescent="0.2">
      <c r="A59" s="243" t="s">
        <v>160</v>
      </c>
      <c r="B59" s="243" t="s">
        <v>161</v>
      </c>
      <c r="C59" s="152" t="s">
        <v>162</v>
      </c>
      <c r="D59" s="383">
        <f t="shared" si="0"/>
        <v>0.15</v>
      </c>
      <c r="E59" s="383">
        <v>0.16</v>
      </c>
      <c r="F59" s="383">
        <v>0.17</v>
      </c>
      <c r="G59" s="383">
        <v>0.15</v>
      </c>
    </row>
    <row r="60" spans="1:7" s="141" customFormat="1" ht="12.75" customHeight="1" x14ac:dyDescent="0.2">
      <c r="A60" s="243" t="s">
        <v>163</v>
      </c>
      <c r="B60" s="243" t="s">
        <v>164</v>
      </c>
      <c r="C60" s="152" t="s">
        <v>165</v>
      </c>
      <c r="D60" s="383">
        <f t="shared" si="0"/>
        <v>0.15</v>
      </c>
      <c r="E60" s="383">
        <v>0.17</v>
      </c>
      <c r="F60" s="383">
        <v>0.16</v>
      </c>
      <c r="G60" s="383">
        <v>0.15</v>
      </c>
    </row>
    <row r="61" spans="1:7" s="141" customFormat="1" ht="12.75" customHeight="1" x14ac:dyDescent="0.2">
      <c r="A61" s="243" t="s">
        <v>166</v>
      </c>
      <c r="B61" s="243" t="s">
        <v>167</v>
      </c>
      <c r="C61" s="152" t="s">
        <v>168</v>
      </c>
      <c r="D61" s="383">
        <f t="shared" si="0"/>
        <v>0.19</v>
      </c>
      <c r="E61" s="383">
        <v>0.22</v>
      </c>
      <c r="F61" s="383">
        <v>0.2</v>
      </c>
      <c r="G61" s="383">
        <v>0.19</v>
      </c>
    </row>
    <row r="62" spans="1:7" s="141" customFormat="1" ht="12.75" customHeight="1" x14ac:dyDescent="0.2">
      <c r="A62" s="243" t="s">
        <v>169</v>
      </c>
      <c r="B62" s="243" t="s">
        <v>170</v>
      </c>
      <c r="C62" s="152" t="s">
        <v>171</v>
      </c>
      <c r="D62" s="383">
        <f t="shared" si="0"/>
        <v>0.22</v>
      </c>
      <c r="E62" s="383">
        <v>0.26</v>
      </c>
      <c r="F62" s="383">
        <v>0.24</v>
      </c>
      <c r="G62" s="383">
        <v>0.22</v>
      </c>
    </row>
    <row r="63" spans="1:7" s="141" customFormat="1" ht="12.75" customHeight="1" x14ac:dyDescent="0.2">
      <c r="A63" s="243" t="s">
        <v>172</v>
      </c>
      <c r="B63" s="243" t="s">
        <v>173</v>
      </c>
      <c r="C63" s="152" t="s">
        <v>174</v>
      </c>
      <c r="D63" s="383">
        <f t="shared" si="0"/>
        <v>0.15</v>
      </c>
      <c r="E63" s="383">
        <v>0.18</v>
      </c>
      <c r="F63" s="383">
        <v>0.17</v>
      </c>
      <c r="G63" s="383">
        <v>0.15</v>
      </c>
    </row>
    <row r="64" spans="1:7" s="141" customFormat="1" ht="12.75" customHeight="1" x14ac:dyDescent="0.2">
      <c r="A64" s="243" t="s">
        <v>175</v>
      </c>
      <c r="B64" s="243" t="s">
        <v>176</v>
      </c>
      <c r="C64" s="152" t="s">
        <v>177</v>
      </c>
      <c r="D64" s="383">
        <f t="shared" si="0"/>
        <v>0.17</v>
      </c>
      <c r="E64" s="383">
        <v>0.2</v>
      </c>
      <c r="F64" s="383">
        <v>0.19</v>
      </c>
      <c r="G64" s="383">
        <v>0.17</v>
      </c>
    </row>
    <row r="65" spans="1:7" s="141" customFormat="1" ht="12.75" customHeight="1" x14ac:dyDescent="0.2">
      <c r="A65" s="243" t="s">
        <v>178</v>
      </c>
      <c r="B65" s="243" t="s">
        <v>179</v>
      </c>
      <c r="C65" s="152" t="s">
        <v>180</v>
      </c>
      <c r="D65" s="383">
        <f t="shared" si="0"/>
        <v>0.17</v>
      </c>
      <c r="E65" s="383">
        <v>0.2</v>
      </c>
      <c r="F65" s="383">
        <v>0.19</v>
      </c>
      <c r="G65" s="383">
        <v>0.17</v>
      </c>
    </row>
    <row r="66" spans="1:7" s="141" customFormat="1" ht="12.75" customHeight="1" x14ac:dyDescent="0.2">
      <c r="A66" s="243" t="s">
        <v>181</v>
      </c>
      <c r="B66" s="243" t="s">
        <v>182</v>
      </c>
      <c r="C66" s="152" t="s">
        <v>183</v>
      </c>
      <c r="D66" s="383">
        <f t="shared" si="0"/>
        <v>0.21</v>
      </c>
      <c r="E66" s="383">
        <v>0.23</v>
      </c>
      <c r="F66" s="383">
        <v>0.22</v>
      </c>
      <c r="G66" s="383">
        <v>0.21</v>
      </c>
    </row>
    <row r="67" spans="1:7" s="141" customFormat="1" ht="12.75" customHeight="1" x14ac:dyDescent="0.2">
      <c r="A67" s="243" t="s">
        <v>184</v>
      </c>
      <c r="B67" s="243" t="s">
        <v>185</v>
      </c>
      <c r="C67" s="152" t="s">
        <v>186</v>
      </c>
      <c r="D67" s="383">
        <f t="shared" si="0"/>
        <v>0.21</v>
      </c>
      <c r="E67" s="383">
        <v>0.22</v>
      </c>
      <c r="F67" s="383">
        <v>0.22</v>
      </c>
      <c r="G67" s="383">
        <v>0.21</v>
      </c>
    </row>
    <row r="68" spans="1:7" s="141" customFormat="1" ht="12.75" customHeight="1" x14ac:dyDescent="0.2">
      <c r="A68" s="243" t="s">
        <v>187</v>
      </c>
      <c r="B68" s="243" t="s">
        <v>188</v>
      </c>
      <c r="C68" s="152" t="s">
        <v>189</v>
      </c>
      <c r="D68" s="383">
        <f t="shared" si="0"/>
        <v>0.21</v>
      </c>
      <c r="E68" s="383">
        <v>0.23</v>
      </c>
      <c r="F68" s="383">
        <v>0.22</v>
      </c>
      <c r="G68" s="383">
        <v>0.21</v>
      </c>
    </row>
    <row r="69" spans="1:7" s="141" customFormat="1" ht="12.75" customHeight="1" x14ac:dyDescent="0.2">
      <c r="A69" s="243" t="s">
        <v>190</v>
      </c>
      <c r="B69" s="243" t="s">
        <v>191</v>
      </c>
      <c r="C69" s="152" t="s">
        <v>192</v>
      </c>
      <c r="D69" s="383">
        <f t="shared" si="0"/>
        <v>0.21</v>
      </c>
      <c r="E69" s="383">
        <v>0.24</v>
      </c>
      <c r="F69" s="383">
        <v>0.23</v>
      </c>
      <c r="G69" s="383">
        <v>0.21</v>
      </c>
    </row>
    <row r="70" spans="1:7" s="141" customFormat="1" ht="12.75" customHeight="1" x14ac:dyDescent="0.2">
      <c r="A70" s="243" t="s">
        <v>193</v>
      </c>
      <c r="B70" s="243" t="s">
        <v>194</v>
      </c>
      <c r="C70" s="152" t="s">
        <v>195</v>
      </c>
      <c r="D70" s="383">
        <f t="shared" ref="D70:D133" si="1">G70</f>
        <v>0.19</v>
      </c>
      <c r="E70" s="383">
        <v>0.21</v>
      </c>
      <c r="F70" s="383">
        <v>0.2</v>
      </c>
      <c r="G70" s="383">
        <v>0.19</v>
      </c>
    </row>
    <row r="71" spans="1:7" s="141" customFormat="1" ht="12.75" customHeight="1" x14ac:dyDescent="0.2">
      <c r="A71" s="243" t="s">
        <v>196</v>
      </c>
      <c r="B71" s="243" t="s">
        <v>197</v>
      </c>
      <c r="C71" s="152" t="s">
        <v>198</v>
      </c>
      <c r="D71" s="383">
        <f t="shared" si="1"/>
        <v>0.19</v>
      </c>
      <c r="E71" s="383">
        <v>0.22</v>
      </c>
      <c r="F71" s="383">
        <v>0.21</v>
      </c>
      <c r="G71" s="383">
        <v>0.19</v>
      </c>
    </row>
    <row r="72" spans="1:7" s="141" customFormat="1" ht="12.75" customHeight="1" x14ac:dyDescent="0.2">
      <c r="A72" s="243" t="s">
        <v>199</v>
      </c>
      <c r="B72" s="243" t="s">
        <v>200</v>
      </c>
      <c r="C72" s="152" t="s">
        <v>201</v>
      </c>
      <c r="D72" s="383">
        <f t="shared" si="1"/>
        <v>0.19</v>
      </c>
      <c r="E72" s="383">
        <v>0.22</v>
      </c>
      <c r="F72" s="383">
        <v>0.21</v>
      </c>
      <c r="G72" s="383">
        <v>0.19</v>
      </c>
    </row>
    <row r="73" spans="1:7" s="141" customFormat="1" ht="12.75" customHeight="1" x14ac:dyDescent="0.2">
      <c r="A73" s="243" t="s">
        <v>202</v>
      </c>
      <c r="B73" s="243" t="s">
        <v>203</v>
      </c>
      <c r="C73" s="152" t="s">
        <v>204</v>
      </c>
      <c r="D73" s="383">
        <f t="shared" si="1"/>
        <v>0.17</v>
      </c>
      <c r="E73" s="383">
        <v>0.2</v>
      </c>
      <c r="F73" s="383">
        <v>0.19</v>
      </c>
      <c r="G73" s="383">
        <v>0.17</v>
      </c>
    </row>
    <row r="74" spans="1:7" s="141" customFormat="1" ht="12.75" customHeight="1" x14ac:dyDescent="0.2">
      <c r="A74" s="243" t="s">
        <v>205</v>
      </c>
      <c r="B74" s="243" t="s">
        <v>206</v>
      </c>
      <c r="C74" s="152" t="s">
        <v>207</v>
      </c>
      <c r="D74" s="383">
        <f t="shared" si="1"/>
        <v>0.2</v>
      </c>
      <c r="E74" s="383">
        <v>0.22</v>
      </c>
      <c r="F74" s="383">
        <v>0.21</v>
      </c>
      <c r="G74" s="383">
        <v>0.2</v>
      </c>
    </row>
    <row r="75" spans="1:7" s="141" customFormat="1" ht="12.75" customHeight="1" x14ac:dyDescent="0.2">
      <c r="A75" s="243" t="s">
        <v>208</v>
      </c>
      <c r="B75" s="243" t="s">
        <v>209</v>
      </c>
      <c r="C75" s="152" t="s">
        <v>210</v>
      </c>
      <c r="D75" s="383">
        <f t="shared" si="1"/>
        <v>0.21</v>
      </c>
      <c r="E75" s="383">
        <v>0.22</v>
      </c>
      <c r="F75" s="383">
        <v>0.21</v>
      </c>
      <c r="G75" s="383">
        <v>0.21</v>
      </c>
    </row>
    <row r="76" spans="1:7" s="141" customFormat="1" ht="12.75" customHeight="1" x14ac:dyDescent="0.2">
      <c r="A76" s="243" t="s">
        <v>211</v>
      </c>
      <c r="B76" s="243" t="s">
        <v>212</v>
      </c>
      <c r="C76" s="152" t="s">
        <v>213</v>
      </c>
      <c r="D76" s="383">
        <f t="shared" si="1"/>
        <v>0.13</v>
      </c>
      <c r="E76" s="383">
        <v>0.15</v>
      </c>
      <c r="F76" s="383">
        <v>0.15</v>
      </c>
      <c r="G76" s="383">
        <v>0.13</v>
      </c>
    </row>
    <row r="77" spans="1:7" s="141" customFormat="1" ht="12.75" customHeight="1" x14ac:dyDescent="0.2">
      <c r="A77" s="243" t="s">
        <v>214</v>
      </c>
      <c r="B77" s="243" t="s">
        <v>215</v>
      </c>
      <c r="C77" s="152" t="s">
        <v>216</v>
      </c>
      <c r="D77" s="383">
        <f t="shared" si="1"/>
        <v>0.15</v>
      </c>
      <c r="E77" s="383">
        <v>0.16</v>
      </c>
      <c r="F77" s="383">
        <v>0.16</v>
      </c>
      <c r="G77" s="383">
        <v>0.15</v>
      </c>
    </row>
    <row r="78" spans="1:7" s="141" customFormat="1" ht="12.75" customHeight="1" x14ac:dyDescent="0.2">
      <c r="A78" s="243" t="s">
        <v>217</v>
      </c>
      <c r="B78" s="243" t="s">
        <v>218</v>
      </c>
      <c r="C78" s="152" t="s">
        <v>219</v>
      </c>
      <c r="D78" s="383">
        <f t="shared" si="1"/>
        <v>0.13</v>
      </c>
      <c r="E78" s="383">
        <v>0.14000000000000001</v>
      </c>
      <c r="F78" s="383">
        <v>0.14000000000000001</v>
      </c>
      <c r="G78" s="383">
        <v>0.13</v>
      </c>
    </row>
    <row r="79" spans="1:7" s="141" customFormat="1" ht="12.75" customHeight="1" x14ac:dyDescent="0.2">
      <c r="A79" s="243" t="s">
        <v>220</v>
      </c>
      <c r="B79" s="243" t="s">
        <v>221</v>
      </c>
      <c r="C79" s="152" t="s">
        <v>222</v>
      </c>
      <c r="D79" s="383">
        <f t="shared" si="1"/>
        <v>0.14000000000000001</v>
      </c>
      <c r="E79" s="383">
        <v>0.16</v>
      </c>
      <c r="F79" s="383">
        <v>0.16</v>
      </c>
      <c r="G79" s="383">
        <v>0.14000000000000001</v>
      </c>
    </row>
    <row r="80" spans="1:7" s="141" customFormat="1" ht="12.75" customHeight="1" x14ac:dyDescent="0.2">
      <c r="A80" s="243" t="s">
        <v>223</v>
      </c>
      <c r="B80" s="243" t="s">
        <v>224</v>
      </c>
      <c r="C80" s="152" t="s">
        <v>225</v>
      </c>
      <c r="D80" s="383">
        <f t="shared" si="1"/>
        <v>0.14000000000000001</v>
      </c>
      <c r="E80" s="383">
        <v>0.15</v>
      </c>
      <c r="F80" s="383">
        <v>0.15</v>
      </c>
      <c r="G80" s="383">
        <v>0.14000000000000001</v>
      </c>
    </row>
    <row r="81" spans="1:7" s="141" customFormat="1" ht="12.75" customHeight="1" x14ac:dyDescent="0.2">
      <c r="A81" s="243" t="s">
        <v>226</v>
      </c>
      <c r="B81" s="243" t="s">
        <v>227</v>
      </c>
      <c r="C81" s="152" t="s">
        <v>228</v>
      </c>
      <c r="D81" s="383">
        <f t="shared" si="1"/>
        <v>0.13</v>
      </c>
      <c r="E81" s="383">
        <v>0.15</v>
      </c>
      <c r="F81" s="383">
        <v>0.14000000000000001</v>
      </c>
      <c r="G81" s="383">
        <v>0.13</v>
      </c>
    </row>
    <row r="82" spans="1:7" s="141" customFormat="1" ht="12.75" customHeight="1" x14ac:dyDescent="0.2">
      <c r="A82" s="243" t="s">
        <v>229</v>
      </c>
      <c r="B82" s="243" t="s">
        <v>230</v>
      </c>
      <c r="C82" s="152" t="s">
        <v>231</v>
      </c>
      <c r="D82" s="383">
        <f t="shared" si="1"/>
        <v>0.16</v>
      </c>
      <c r="E82" s="383">
        <v>0.19</v>
      </c>
      <c r="F82" s="383">
        <v>0.18</v>
      </c>
      <c r="G82" s="383">
        <v>0.16</v>
      </c>
    </row>
    <row r="83" spans="1:7" s="141" customFormat="1" ht="12.75" customHeight="1" x14ac:dyDescent="0.2">
      <c r="A83" s="243" t="s">
        <v>232</v>
      </c>
      <c r="B83" s="243" t="s">
        <v>233</v>
      </c>
      <c r="C83" s="152" t="s">
        <v>234</v>
      </c>
      <c r="D83" s="383">
        <f t="shared" si="1"/>
        <v>0.15</v>
      </c>
      <c r="E83" s="383">
        <v>0.16</v>
      </c>
      <c r="F83" s="383">
        <v>0.16</v>
      </c>
      <c r="G83" s="383">
        <v>0.15</v>
      </c>
    </row>
    <row r="84" spans="1:7" s="141" customFormat="1" ht="12.75" customHeight="1" x14ac:dyDescent="0.2">
      <c r="A84" s="243" t="s">
        <v>235</v>
      </c>
      <c r="B84" s="243" t="s">
        <v>236</v>
      </c>
      <c r="C84" s="152" t="s">
        <v>237</v>
      </c>
      <c r="D84" s="383">
        <f t="shared" si="1"/>
        <v>0.14000000000000001</v>
      </c>
      <c r="E84" s="383">
        <v>0.16</v>
      </c>
      <c r="F84" s="383">
        <v>0.16</v>
      </c>
      <c r="G84" s="383">
        <v>0.14000000000000001</v>
      </c>
    </row>
    <row r="85" spans="1:7" s="141" customFormat="1" ht="12.75" customHeight="1" x14ac:dyDescent="0.2">
      <c r="A85" s="243" t="s">
        <v>238</v>
      </c>
      <c r="B85" s="243" t="s">
        <v>239</v>
      </c>
      <c r="C85" s="152" t="s">
        <v>240</v>
      </c>
      <c r="D85" s="383">
        <f t="shared" si="1"/>
        <v>0.14000000000000001</v>
      </c>
      <c r="E85" s="383">
        <v>0.17</v>
      </c>
      <c r="F85" s="383">
        <v>0.16</v>
      </c>
      <c r="G85" s="383">
        <v>0.14000000000000001</v>
      </c>
    </row>
    <row r="86" spans="1:7" s="141" customFormat="1" ht="12.75" customHeight="1" x14ac:dyDescent="0.2">
      <c r="A86" s="243" t="s">
        <v>241</v>
      </c>
      <c r="B86" s="243" t="s">
        <v>242</v>
      </c>
      <c r="C86" s="152" t="s">
        <v>243</v>
      </c>
      <c r="D86" s="383">
        <f t="shared" si="1"/>
        <v>0.17</v>
      </c>
      <c r="E86" s="383">
        <v>0.19</v>
      </c>
      <c r="F86" s="383">
        <v>0.18</v>
      </c>
      <c r="G86" s="383">
        <v>0.17</v>
      </c>
    </row>
    <row r="87" spans="1:7" s="141" customFormat="1" ht="12.75" customHeight="1" x14ac:dyDescent="0.2">
      <c r="A87" s="243" t="s">
        <v>244</v>
      </c>
      <c r="B87" s="243" t="s">
        <v>245</v>
      </c>
      <c r="C87" s="152" t="s">
        <v>246</v>
      </c>
      <c r="D87" s="383">
        <f t="shared" si="1"/>
        <v>0.12</v>
      </c>
      <c r="E87" s="383">
        <v>0.13</v>
      </c>
      <c r="F87" s="383">
        <v>0.13</v>
      </c>
      <c r="G87" s="383">
        <v>0.12</v>
      </c>
    </row>
    <row r="88" spans="1:7" s="141" customFormat="1" ht="12.75" customHeight="1" x14ac:dyDescent="0.2">
      <c r="A88" s="243" t="s">
        <v>247</v>
      </c>
      <c r="B88" s="243" t="s">
        <v>248</v>
      </c>
      <c r="C88" s="152" t="s">
        <v>249</v>
      </c>
      <c r="D88" s="383">
        <f t="shared" si="1"/>
        <v>0.13</v>
      </c>
      <c r="E88" s="383">
        <v>0.15</v>
      </c>
      <c r="F88" s="383">
        <v>0.14000000000000001</v>
      </c>
      <c r="G88" s="383">
        <v>0.13</v>
      </c>
    </row>
    <row r="89" spans="1:7" s="141" customFormat="1" ht="12.75" customHeight="1" x14ac:dyDescent="0.2">
      <c r="A89" s="243" t="s">
        <v>250</v>
      </c>
      <c r="B89" s="243" t="s">
        <v>251</v>
      </c>
      <c r="C89" s="152" t="s">
        <v>252</v>
      </c>
      <c r="D89" s="383">
        <f t="shared" si="1"/>
        <v>0.19</v>
      </c>
      <c r="E89" s="383">
        <v>0.22</v>
      </c>
      <c r="F89" s="383">
        <v>0.21</v>
      </c>
      <c r="G89" s="383">
        <v>0.19</v>
      </c>
    </row>
    <row r="90" spans="1:7" s="141" customFormat="1" ht="12.75" customHeight="1" x14ac:dyDescent="0.2">
      <c r="A90" s="243" t="s">
        <v>253</v>
      </c>
      <c r="B90" s="243" t="s">
        <v>254</v>
      </c>
      <c r="C90" s="152" t="s">
        <v>255</v>
      </c>
      <c r="D90" s="383">
        <f t="shared" si="1"/>
        <v>0.12</v>
      </c>
      <c r="E90" s="383">
        <v>0.13</v>
      </c>
      <c r="F90" s="383">
        <v>0.13</v>
      </c>
      <c r="G90" s="383">
        <v>0.12</v>
      </c>
    </row>
    <row r="91" spans="1:7" s="141" customFormat="1" ht="12.75" customHeight="1" x14ac:dyDescent="0.2">
      <c r="A91" s="243" t="s">
        <v>256</v>
      </c>
      <c r="B91" s="243" t="s">
        <v>257</v>
      </c>
      <c r="C91" s="152" t="s">
        <v>258</v>
      </c>
      <c r="D91" s="383">
        <f t="shared" si="1"/>
        <v>0.13</v>
      </c>
      <c r="E91" s="383">
        <v>0.15</v>
      </c>
      <c r="F91" s="383">
        <v>0.14000000000000001</v>
      </c>
      <c r="G91" s="383">
        <v>0.13</v>
      </c>
    </row>
    <row r="92" spans="1:7" s="141" customFormat="1" ht="12.75" customHeight="1" x14ac:dyDescent="0.2">
      <c r="A92" s="243" t="s">
        <v>259</v>
      </c>
      <c r="B92" s="243" t="s">
        <v>260</v>
      </c>
      <c r="C92" s="152" t="s">
        <v>261</v>
      </c>
      <c r="D92" s="383">
        <f t="shared" si="1"/>
        <v>0.13</v>
      </c>
      <c r="E92" s="383">
        <v>0.15</v>
      </c>
      <c r="F92" s="383">
        <v>0.14000000000000001</v>
      </c>
      <c r="G92" s="383">
        <v>0.13</v>
      </c>
    </row>
    <row r="93" spans="1:7" s="141" customFormat="1" ht="12.75" customHeight="1" x14ac:dyDescent="0.2">
      <c r="A93" s="243" t="s">
        <v>262</v>
      </c>
      <c r="B93" s="243" t="s">
        <v>263</v>
      </c>
      <c r="C93" s="152" t="s">
        <v>264</v>
      </c>
      <c r="D93" s="383">
        <f t="shared" si="1"/>
        <v>0.2</v>
      </c>
      <c r="E93" s="383">
        <v>0.23</v>
      </c>
      <c r="F93" s="383">
        <v>0.22</v>
      </c>
      <c r="G93" s="383">
        <v>0.2</v>
      </c>
    </row>
    <row r="94" spans="1:7" s="141" customFormat="1" ht="12.75" customHeight="1" x14ac:dyDescent="0.2">
      <c r="A94" s="243" t="s">
        <v>265</v>
      </c>
      <c r="B94" s="243" t="s">
        <v>266</v>
      </c>
      <c r="C94" s="152" t="s">
        <v>267</v>
      </c>
      <c r="D94" s="383">
        <f t="shared" si="1"/>
        <v>0.16</v>
      </c>
      <c r="E94" s="383">
        <v>0.18</v>
      </c>
      <c r="F94" s="383">
        <v>0.18</v>
      </c>
      <c r="G94" s="383">
        <v>0.16</v>
      </c>
    </row>
    <row r="95" spans="1:7" s="141" customFormat="1" ht="12.75" customHeight="1" x14ac:dyDescent="0.2">
      <c r="A95" s="243" t="s">
        <v>268</v>
      </c>
      <c r="B95" s="243" t="s">
        <v>269</v>
      </c>
      <c r="C95" s="152" t="s">
        <v>270</v>
      </c>
      <c r="D95" s="383">
        <f t="shared" si="1"/>
        <v>0.17</v>
      </c>
      <c r="E95" s="383">
        <v>0.2</v>
      </c>
      <c r="F95" s="383">
        <v>0.19</v>
      </c>
      <c r="G95" s="383">
        <v>0.17</v>
      </c>
    </row>
    <row r="96" spans="1:7" s="141" customFormat="1" ht="12.75" customHeight="1" x14ac:dyDescent="0.2">
      <c r="A96" s="243" t="s">
        <v>271</v>
      </c>
      <c r="B96" s="243" t="s">
        <v>272</v>
      </c>
      <c r="C96" s="152" t="s">
        <v>273</v>
      </c>
      <c r="D96" s="383">
        <f t="shared" si="1"/>
        <v>0.14000000000000001</v>
      </c>
      <c r="E96" s="383">
        <v>0.15</v>
      </c>
      <c r="F96" s="383">
        <v>0.14000000000000001</v>
      </c>
      <c r="G96" s="383">
        <v>0.14000000000000001</v>
      </c>
    </row>
    <row r="97" spans="1:7" s="141" customFormat="1" ht="12.75" customHeight="1" x14ac:dyDescent="0.2">
      <c r="A97" s="243" t="s">
        <v>444</v>
      </c>
      <c r="B97" s="243" t="s">
        <v>445</v>
      </c>
      <c r="C97" s="152" t="s">
        <v>446</v>
      </c>
      <c r="D97" s="383" t="str">
        <f t="shared" si="1"/>
        <v>-</v>
      </c>
      <c r="E97" s="383">
        <v>0.13</v>
      </c>
      <c r="F97" s="383">
        <v>0.1</v>
      </c>
      <c r="G97" s="383" t="s">
        <v>453</v>
      </c>
    </row>
    <row r="98" spans="1:7" s="141" customFormat="1" ht="12.75" customHeight="1" x14ac:dyDescent="0.2">
      <c r="A98" s="243" t="s">
        <v>274</v>
      </c>
      <c r="B98" s="243" t="s">
        <v>275</v>
      </c>
      <c r="C98" s="152" t="s">
        <v>276</v>
      </c>
      <c r="D98" s="383">
        <f t="shared" si="1"/>
        <v>0.14000000000000001</v>
      </c>
      <c r="E98" s="383">
        <v>0.17</v>
      </c>
      <c r="F98" s="383">
        <v>0.15</v>
      </c>
      <c r="G98" s="383">
        <v>0.14000000000000001</v>
      </c>
    </row>
    <row r="99" spans="1:7" s="141" customFormat="1" ht="12.75" customHeight="1" x14ac:dyDescent="0.2">
      <c r="A99" s="243" t="s">
        <v>277</v>
      </c>
      <c r="B99" s="243" t="s">
        <v>278</v>
      </c>
      <c r="C99" s="152" t="s">
        <v>279</v>
      </c>
      <c r="D99" s="383">
        <f t="shared" si="1"/>
        <v>0.11</v>
      </c>
      <c r="E99" s="383">
        <v>0.13</v>
      </c>
      <c r="F99" s="383">
        <v>0.12</v>
      </c>
      <c r="G99" s="383">
        <v>0.11</v>
      </c>
    </row>
    <row r="100" spans="1:7" s="141" customFormat="1" ht="12.75" customHeight="1" x14ac:dyDescent="0.2">
      <c r="A100" s="243" t="s">
        <v>280</v>
      </c>
      <c r="B100" s="243" t="s">
        <v>281</v>
      </c>
      <c r="C100" s="152" t="s">
        <v>282</v>
      </c>
      <c r="D100" s="383">
        <f t="shared" si="1"/>
        <v>0.16</v>
      </c>
      <c r="E100" s="383">
        <v>0.18</v>
      </c>
      <c r="F100" s="383">
        <v>0.17</v>
      </c>
      <c r="G100" s="383">
        <v>0.16</v>
      </c>
    </row>
    <row r="101" spans="1:7" s="141" customFormat="1" ht="12.75" customHeight="1" x14ac:dyDescent="0.2">
      <c r="A101" s="243" t="s">
        <v>283</v>
      </c>
      <c r="B101" s="243" t="s">
        <v>284</v>
      </c>
      <c r="C101" s="152" t="s">
        <v>285</v>
      </c>
      <c r="D101" s="383">
        <f t="shared" si="1"/>
        <v>0.12</v>
      </c>
      <c r="E101" s="383">
        <v>0.15</v>
      </c>
      <c r="F101" s="383">
        <v>0.13</v>
      </c>
      <c r="G101" s="383">
        <v>0.12</v>
      </c>
    </row>
    <row r="102" spans="1:7" s="141" customFormat="1" ht="12.75" customHeight="1" x14ac:dyDescent="0.2">
      <c r="A102" s="243" t="s">
        <v>286</v>
      </c>
      <c r="B102" s="243" t="s">
        <v>287</v>
      </c>
      <c r="C102" s="152" t="s">
        <v>288</v>
      </c>
      <c r="D102" s="383">
        <f t="shared" si="1"/>
        <v>0.16</v>
      </c>
      <c r="E102" s="383">
        <v>0.19</v>
      </c>
      <c r="F102" s="383">
        <v>0.18</v>
      </c>
      <c r="G102" s="383">
        <v>0.16</v>
      </c>
    </row>
    <row r="103" spans="1:7" s="141" customFormat="1" ht="12.75" customHeight="1" x14ac:dyDescent="0.2">
      <c r="A103" s="243" t="s">
        <v>289</v>
      </c>
      <c r="B103" s="243" t="s">
        <v>290</v>
      </c>
      <c r="C103" s="152" t="s">
        <v>291</v>
      </c>
      <c r="D103" s="383">
        <f t="shared" si="1"/>
        <v>0.13</v>
      </c>
      <c r="E103" s="383">
        <v>0.17</v>
      </c>
      <c r="F103" s="383">
        <v>0.15</v>
      </c>
      <c r="G103" s="383">
        <v>0.13</v>
      </c>
    </row>
    <row r="104" spans="1:7" s="141" customFormat="1" ht="12.75" customHeight="1" x14ac:dyDescent="0.2">
      <c r="A104" s="243" t="s">
        <v>292</v>
      </c>
      <c r="B104" s="243" t="s">
        <v>293</v>
      </c>
      <c r="C104" s="152" t="s">
        <v>294</v>
      </c>
      <c r="D104" s="383">
        <f t="shared" si="1"/>
        <v>0.2</v>
      </c>
      <c r="E104" s="383">
        <v>0.24</v>
      </c>
      <c r="F104" s="383">
        <v>0.22</v>
      </c>
      <c r="G104" s="383">
        <v>0.2</v>
      </c>
    </row>
    <row r="105" spans="1:7" s="141" customFormat="1" ht="12.75" customHeight="1" x14ac:dyDescent="0.2">
      <c r="A105" s="243" t="s">
        <v>295</v>
      </c>
      <c r="B105" s="243" t="s">
        <v>296</v>
      </c>
      <c r="C105" s="152" t="s">
        <v>297</v>
      </c>
      <c r="D105" s="383">
        <f t="shared" si="1"/>
        <v>0.1</v>
      </c>
      <c r="E105" s="383">
        <v>0.12</v>
      </c>
      <c r="F105" s="383">
        <v>0.11</v>
      </c>
      <c r="G105" s="383">
        <v>0.1</v>
      </c>
    </row>
    <row r="106" spans="1:7" s="141" customFormat="1" ht="12.75" customHeight="1" x14ac:dyDescent="0.2">
      <c r="A106" s="243" t="s">
        <v>298</v>
      </c>
      <c r="B106" s="243" t="s">
        <v>299</v>
      </c>
      <c r="C106" s="152" t="s">
        <v>300</v>
      </c>
      <c r="D106" s="383">
        <f t="shared" si="1"/>
        <v>0.13</v>
      </c>
      <c r="E106" s="383">
        <v>0.16</v>
      </c>
      <c r="F106" s="383">
        <v>0.15</v>
      </c>
      <c r="G106" s="383">
        <v>0.13</v>
      </c>
    </row>
    <row r="107" spans="1:7" s="141" customFormat="1" ht="12.75" customHeight="1" x14ac:dyDescent="0.2">
      <c r="A107" s="243" t="s">
        <v>301</v>
      </c>
      <c r="B107" s="243" t="s">
        <v>302</v>
      </c>
      <c r="C107" s="152" t="s">
        <v>303</v>
      </c>
      <c r="D107" s="383">
        <f t="shared" si="1"/>
        <v>0.16</v>
      </c>
      <c r="E107" s="383">
        <v>0.2</v>
      </c>
      <c r="F107" s="383">
        <v>0.18</v>
      </c>
      <c r="G107" s="383">
        <v>0.16</v>
      </c>
    </row>
    <row r="108" spans="1:7" s="141" customFormat="1" ht="12.75" customHeight="1" x14ac:dyDescent="0.2">
      <c r="A108" s="243" t="s">
        <v>304</v>
      </c>
      <c r="B108" s="243" t="s">
        <v>305</v>
      </c>
      <c r="C108" s="152" t="s">
        <v>306</v>
      </c>
      <c r="D108" s="383">
        <f t="shared" si="1"/>
        <v>0.15</v>
      </c>
      <c r="E108" s="383">
        <v>0.18</v>
      </c>
      <c r="F108" s="383">
        <v>0.17</v>
      </c>
      <c r="G108" s="383">
        <v>0.15</v>
      </c>
    </row>
    <row r="109" spans="1:7" s="141" customFormat="1" ht="12.75" customHeight="1" x14ac:dyDescent="0.2">
      <c r="A109" s="243" t="s">
        <v>307</v>
      </c>
      <c r="B109" s="243" t="s">
        <v>308</v>
      </c>
      <c r="C109" s="152" t="s">
        <v>309</v>
      </c>
      <c r="D109" s="383">
        <f t="shared" si="1"/>
        <v>0.15</v>
      </c>
      <c r="E109" s="383">
        <v>0.18</v>
      </c>
      <c r="F109" s="383">
        <v>0.17</v>
      </c>
      <c r="G109" s="383">
        <v>0.15</v>
      </c>
    </row>
    <row r="110" spans="1:7" s="141" customFormat="1" ht="12.75" customHeight="1" x14ac:dyDescent="0.2">
      <c r="A110" s="243" t="s">
        <v>310</v>
      </c>
      <c r="B110" s="243" t="s">
        <v>311</v>
      </c>
      <c r="C110" s="152" t="s">
        <v>312</v>
      </c>
      <c r="D110" s="383">
        <f t="shared" si="1"/>
        <v>0.13</v>
      </c>
      <c r="E110" s="383">
        <v>0.16</v>
      </c>
      <c r="F110" s="383">
        <v>0.15</v>
      </c>
      <c r="G110" s="383">
        <v>0.13</v>
      </c>
    </row>
    <row r="111" spans="1:7" s="141" customFormat="1" ht="12.75" customHeight="1" x14ac:dyDescent="0.2">
      <c r="A111" s="243" t="s">
        <v>313</v>
      </c>
      <c r="B111" s="243" t="s">
        <v>314</v>
      </c>
      <c r="C111" s="152" t="s">
        <v>315</v>
      </c>
      <c r="D111" s="383">
        <f t="shared" si="1"/>
        <v>0.09</v>
      </c>
      <c r="E111" s="383">
        <v>0.11</v>
      </c>
      <c r="F111" s="383">
        <v>0.1</v>
      </c>
      <c r="G111" s="383">
        <v>0.09</v>
      </c>
    </row>
    <row r="112" spans="1:7" s="141" customFormat="1" ht="12.75" customHeight="1" x14ac:dyDescent="0.2">
      <c r="A112" s="243" t="s">
        <v>316</v>
      </c>
      <c r="B112" s="243" t="s">
        <v>317</v>
      </c>
      <c r="C112" s="152" t="s">
        <v>318</v>
      </c>
      <c r="D112" s="383">
        <f t="shared" si="1"/>
        <v>0.13</v>
      </c>
      <c r="E112" s="383">
        <v>0.15</v>
      </c>
      <c r="F112" s="383">
        <v>0.14000000000000001</v>
      </c>
      <c r="G112" s="383">
        <v>0.13</v>
      </c>
    </row>
    <row r="113" spans="1:7" s="141" customFormat="1" ht="12.75" customHeight="1" x14ac:dyDescent="0.2">
      <c r="A113" s="243" t="s">
        <v>319</v>
      </c>
      <c r="B113" s="243" t="s">
        <v>320</v>
      </c>
      <c r="C113" s="152" t="s">
        <v>321</v>
      </c>
      <c r="D113" s="383">
        <f t="shared" si="1"/>
        <v>0.12</v>
      </c>
      <c r="E113" s="383">
        <v>0.14000000000000001</v>
      </c>
      <c r="F113" s="383">
        <v>0.13</v>
      </c>
      <c r="G113" s="383">
        <v>0.12</v>
      </c>
    </row>
    <row r="114" spans="1:7" s="141" customFormat="1" ht="12.75" customHeight="1" x14ac:dyDescent="0.2">
      <c r="A114" s="243" t="s">
        <v>322</v>
      </c>
      <c r="B114" s="243" t="s">
        <v>323</v>
      </c>
      <c r="C114" s="152" t="s">
        <v>324</v>
      </c>
      <c r="D114" s="383">
        <f t="shared" si="1"/>
        <v>0.1</v>
      </c>
      <c r="E114" s="383">
        <v>0.13</v>
      </c>
      <c r="F114" s="383">
        <v>0.12</v>
      </c>
      <c r="G114" s="383">
        <v>0.1</v>
      </c>
    </row>
    <row r="115" spans="1:7" s="141" customFormat="1" ht="12.75" customHeight="1" x14ac:dyDescent="0.2">
      <c r="A115" s="243" t="s">
        <v>325</v>
      </c>
      <c r="B115" s="243" t="s">
        <v>326</v>
      </c>
      <c r="C115" s="152" t="s">
        <v>327</v>
      </c>
      <c r="D115" s="383">
        <f t="shared" si="1"/>
        <v>0.16</v>
      </c>
      <c r="E115" s="383">
        <v>0.21</v>
      </c>
      <c r="F115" s="383">
        <v>0.19</v>
      </c>
      <c r="G115" s="383">
        <v>0.16</v>
      </c>
    </row>
    <row r="116" spans="1:7" s="141" customFormat="1" ht="12.75" customHeight="1" x14ac:dyDescent="0.2">
      <c r="A116" s="243" t="s">
        <v>328</v>
      </c>
      <c r="B116" s="243" t="s">
        <v>329</v>
      </c>
      <c r="C116" s="152" t="s">
        <v>330</v>
      </c>
      <c r="D116" s="383">
        <f t="shared" si="1"/>
        <v>0.15</v>
      </c>
      <c r="E116" s="383">
        <v>0.19</v>
      </c>
      <c r="F116" s="383">
        <v>0.18</v>
      </c>
      <c r="G116" s="383">
        <v>0.15</v>
      </c>
    </row>
    <row r="117" spans="1:7" s="141" customFormat="1" ht="12.75" customHeight="1" x14ac:dyDescent="0.2">
      <c r="A117" s="243" t="s">
        <v>331</v>
      </c>
      <c r="B117" s="243" t="s">
        <v>332</v>
      </c>
      <c r="C117" s="152" t="s">
        <v>333</v>
      </c>
      <c r="D117" s="383">
        <f t="shared" si="1"/>
        <v>0.11</v>
      </c>
      <c r="E117" s="383">
        <v>0.15</v>
      </c>
      <c r="F117" s="383">
        <v>0.14000000000000001</v>
      </c>
      <c r="G117" s="383">
        <v>0.11</v>
      </c>
    </row>
    <row r="118" spans="1:7" s="141" customFormat="1" ht="12.75" customHeight="1" x14ac:dyDescent="0.2">
      <c r="A118" s="243" t="s">
        <v>334</v>
      </c>
      <c r="B118" s="243" t="s">
        <v>335</v>
      </c>
      <c r="C118" s="152" t="s">
        <v>336</v>
      </c>
      <c r="D118" s="383">
        <f t="shared" si="1"/>
        <v>0.2</v>
      </c>
      <c r="E118" s="383">
        <v>0.26</v>
      </c>
      <c r="F118" s="383">
        <v>0.23</v>
      </c>
      <c r="G118" s="383">
        <v>0.2</v>
      </c>
    </row>
    <row r="119" spans="1:7" s="141" customFormat="1" ht="12.75" customHeight="1" x14ac:dyDescent="0.2">
      <c r="A119" s="243" t="s">
        <v>337</v>
      </c>
      <c r="B119" s="243" t="s">
        <v>338</v>
      </c>
      <c r="C119" s="152" t="s">
        <v>339</v>
      </c>
      <c r="D119" s="383">
        <f t="shared" si="1"/>
        <v>0.23</v>
      </c>
      <c r="E119" s="383">
        <v>0.28000000000000003</v>
      </c>
      <c r="F119" s="383">
        <v>0.25</v>
      </c>
      <c r="G119" s="383">
        <v>0.23</v>
      </c>
    </row>
    <row r="120" spans="1:7" s="141" customFormat="1" ht="12.75" customHeight="1" x14ac:dyDescent="0.2">
      <c r="A120" s="243" t="s">
        <v>340</v>
      </c>
      <c r="B120" s="243" t="s">
        <v>341</v>
      </c>
      <c r="C120" s="152" t="s">
        <v>342</v>
      </c>
      <c r="D120" s="383">
        <f t="shared" si="1"/>
        <v>0.13</v>
      </c>
      <c r="E120" s="383">
        <v>0.16</v>
      </c>
      <c r="F120" s="383">
        <v>0.15</v>
      </c>
      <c r="G120" s="383">
        <v>0.13</v>
      </c>
    </row>
    <row r="121" spans="1:7" s="141" customFormat="1" ht="12.75" customHeight="1" x14ac:dyDescent="0.2">
      <c r="A121" s="243" t="s">
        <v>343</v>
      </c>
      <c r="B121" s="243" t="s">
        <v>344</v>
      </c>
      <c r="C121" s="152" t="s">
        <v>345</v>
      </c>
      <c r="D121" s="383">
        <f t="shared" si="1"/>
        <v>0.1</v>
      </c>
      <c r="E121" s="383">
        <v>0.12</v>
      </c>
      <c r="F121" s="383">
        <v>0.11</v>
      </c>
      <c r="G121" s="383">
        <v>0.1</v>
      </c>
    </row>
    <row r="122" spans="1:7" s="141" customFormat="1" ht="12.75" customHeight="1" x14ac:dyDescent="0.2">
      <c r="A122" s="243" t="s">
        <v>346</v>
      </c>
      <c r="B122" s="243" t="s">
        <v>347</v>
      </c>
      <c r="C122" s="152" t="s">
        <v>348</v>
      </c>
      <c r="D122" s="383">
        <f t="shared" si="1"/>
        <v>0.1</v>
      </c>
      <c r="E122" s="383">
        <v>0.12</v>
      </c>
      <c r="F122" s="383">
        <v>0.12</v>
      </c>
      <c r="G122" s="383">
        <v>0.1</v>
      </c>
    </row>
    <row r="123" spans="1:7" s="141" customFormat="1" ht="12.75" customHeight="1" x14ac:dyDescent="0.2">
      <c r="A123" s="243" t="s">
        <v>349</v>
      </c>
      <c r="B123" s="243" t="s">
        <v>350</v>
      </c>
      <c r="C123" s="152" t="s">
        <v>351</v>
      </c>
      <c r="D123" s="383">
        <f t="shared" si="1"/>
        <v>0.17</v>
      </c>
      <c r="E123" s="383">
        <v>0.18</v>
      </c>
      <c r="F123" s="383">
        <v>0.18</v>
      </c>
      <c r="G123" s="383">
        <v>0.17</v>
      </c>
    </row>
    <row r="124" spans="1:7" s="141" customFormat="1" ht="12.75" customHeight="1" x14ac:dyDescent="0.2">
      <c r="A124" s="243" t="s">
        <v>352</v>
      </c>
      <c r="B124" s="243" t="s">
        <v>353</v>
      </c>
      <c r="C124" s="152" t="s">
        <v>354</v>
      </c>
      <c r="D124" s="383">
        <f t="shared" si="1"/>
        <v>0.22</v>
      </c>
      <c r="E124" s="383">
        <v>0.27</v>
      </c>
      <c r="F124" s="383">
        <v>0.25</v>
      </c>
      <c r="G124" s="383">
        <v>0.22</v>
      </c>
    </row>
    <row r="125" spans="1:7" s="141" customFormat="1" ht="12.75" customHeight="1" x14ac:dyDescent="0.2">
      <c r="A125" s="243" t="s">
        <v>355</v>
      </c>
      <c r="B125" s="243" t="s">
        <v>356</v>
      </c>
      <c r="C125" s="152" t="s">
        <v>357</v>
      </c>
      <c r="D125" s="383">
        <f t="shared" si="1"/>
        <v>0.15</v>
      </c>
      <c r="E125" s="383">
        <v>0.17</v>
      </c>
      <c r="F125" s="383">
        <v>0.16</v>
      </c>
      <c r="G125" s="383">
        <v>0.15</v>
      </c>
    </row>
    <row r="126" spans="1:7" s="141" customFormat="1" ht="12.75" customHeight="1" x14ac:dyDescent="0.2">
      <c r="A126" s="243" t="s">
        <v>358</v>
      </c>
      <c r="B126" s="243" t="s">
        <v>359</v>
      </c>
      <c r="C126" s="152" t="s">
        <v>360</v>
      </c>
      <c r="D126" s="383">
        <f t="shared" si="1"/>
        <v>0.06</v>
      </c>
      <c r="E126" s="383">
        <v>0.08</v>
      </c>
      <c r="F126" s="383">
        <v>7.0000000000000007E-2</v>
      </c>
      <c r="G126" s="383">
        <v>0.06</v>
      </c>
    </row>
    <row r="127" spans="1:7" s="141" customFormat="1" ht="12.75" customHeight="1" x14ac:dyDescent="0.2">
      <c r="A127" s="243" t="s">
        <v>361</v>
      </c>
      <c r="B127" s="243" t="s">
        <v>362</v>
      </c>
      <c r="C127" s="152" t="s">
        <v>363</v>
      </c>
      <c r="D127" s="383">
        <f t="shared" si="1"/>
        <v>0.13</v>
      </c>
      <c r="E127" s="383">
        <v>0.16</v>
      </c>
      <c r="F127" s="383">
        <v>0.15</v>
      </c>
      <c r="G127" s="383">
        <v>0.13</v>
      </c>
    </row>
    <row r="128" spans="1:7" s="141" customFormat="1" ht="12.75" customHeight="1" x14ac:dyDescent="0.2">
      <c r="A128" s="243" t="s">
        <v>364</v>
      </c>
      <c r="B128" s="243" t="s">
        <v>365</v>
      </c>
      <c r="C128" s="152" t="s">
        <v>366</v>
      </c>
      <c r="D128" s="383">
        <f t="shared" si="1"/>
        <v>0.14000000000000001</v>
      </c>
      <c r="E128" s="383">
        <v>0.17</v>
      </c>
      <c r="F128" s="383">
        <v>0.16</v>
      </c>
      <c r="G128" s="383">
        <v>0.14000000000000001</v>
      </c>
    </row>
    <row r="129" spans="1:7" s="141" customFormat="1" ht="12.75" customHeight="1" x14ac:dyDescent="0.2">
      <c r="A129" s="243" t="s">
        <v>367</v>
      </c>
      <c r="B129" s="243" t="s">
        <v>368</v>
      </c>
      <c r="C129" s="152" t="s">
        <v>369</v>
      </c>
      <c r="D129" s="383">
        <f t="shared" si="1"/>
        <v>0.09</v>
      </c>
      <c r="E129" s="383">
        <v>0.13</v>
      </c>
      <c r="F129" s="383">
        <v>0.11</v>
      </c>
      <c r="G129" s="383">
        <v>0.09</v>
      </c>
    </row>
    <row r="130" spans="1:7" s="141" customFormat="1" ht="12.75" customHeight="1" x14ac:dyDescent="0.2">
      <c r="A130" s="243" t="s">
        <v>370</v>
      </c>
      <c r="B130" s="243">
        <v>11</v>
      </c>
      <c r="C130" s="152" t="s">
        <v>371</v>
      </c>
      <c r="D130" s="383">
        <f t="shared" si="1"/>
        <v>0.13</v>
      </c>
      <c r="E130" s="383">
        <v>0.15</v>
      </c>
      <c r="F130" s="383">
        <v>0.15</v>
      </c>
      <c r="G130" s="383">
        <v>0.13</v>
      </c>
    </row>
    <row r="131" spans="1:7" s="141" customFormat="1" ht="12.75" customHeight="1" x14ac:dyDescent="0.2">
      <c r="A131" s="243" t="s">
        <v>372</v>
      </c>
      <c r="B131" s="243">
        <v>12</v>
      </c>
      <c r="C131" s="152" t="s">
        <v>373</v>
      </c>
      <c r="D131" s="383">
        <f t="shared" si="1"/>
        <v>0.14000000000000001</v>
      </c>
      <c r="E131" s="383">
        <v>0.16</v>
      </c>
      <c r="F131" s="383">
        <v>0.16</v>
      </c>
      <c r="G131" s="383">
        <v>0.14000000000000001</v>
      </c>
    </row>
    <row r="132" spans="1:7" s="141" customFormat="1" ht="12.75" customHeight="1" x14ac:dyDescent="0.2">
      <c r="A132" s="243" t="s">
        <v>374</v>
      </c>
      <c r="B132" s="243">
        <v>16</v>
      </c>
      <c r="C132" s="152" t="s">
        <v>375</v>
      </c>
      <c r="D132" s="383">
        <f t="shared" si="1"/>
        <v>0.15</v>
      </c>
      <c r="E132" s="383">
        <v>0.16</v>
      </c>
      <c r="F132" s="383">
        <v>0.16</v>
      </c>
      <c r="G132" s="383">
        <v>0.15</v>
      </c>
    </row>
    <row r="133" spans="1:7" s="141" customFormat="1" ht="12.75" customHeight="1" x14ac:dyDescent="0.2">
      <c r="A133" s="243" t="s">
        <v>376</v>
      </c>
      <c r="B133" s="243">
        <v>17</v>
      </c>
      <c r="C133" s="152" t="s">
        <v>377</v>
      </c>
      <c r="D133" s="383">
        <f t="shared" si="1"/>
        <v>0.15</v>
      </c>
      <c r="E133" s="383">
        <v>0.17</v>
      </c>
      <c r="F133" s="383">
        <v>0.16</v>
      </c>
      <c r="G133" s="383">
        <v>0.15</v>
      </c>
    </row>
    <row r="134" spans="1:7" s="141" customFormat="1" ht="12.75" customHeight="1" x14ac:dyDescent="0.2">
      <c r="A134" s="243" t="s">
        <v>378</v>
      </c>
      <c r="B134" s="243">
        <v>18</v>
      </c>
      <c r="C134" s="152" t="s">
        <v>379</v>
      </c>
      <c r="D134" s="383">
        <f t="shared" ref="D134:D166" si="2">G134</f>
        <v>0.14000000000000001</v>
      </c>
      <c r="E134" s="383">
        <v>0.16</v>
      </c>
      <c r="F134" s="383">
        <v>0.15</v>
      </c>
      <c r="G134" s="383">
        <v>0.14000000000000001</v>
      </c>
    </row>
    <row r="135" spans="1:7" s="141" customFormat="1" ht="12.75" customHeight="1" x14ac:dyDescent="0.2">
      <c r="A135" s="243" t="s">
        <v>380</v>
      </c>
      <c r="B135" s="243">
        <v>19</v>
      </c>
      <c r="C135" s="152" t="s">
        <v>381</v>
      </c>
      <c r="D135" s="383">
        <f t="shared" si="2"/>
        <v>0.14000000000000001</v>
      </c>
      <c r="E135" s="383">
        <v>0.15</v>
      </c>
      <c r="F135" s="383">
        <v>0.15</v>
      </c>
      <c r="G135" s="383">
        <v>0.14000000000000001</v>
      </c>
    </row>
    <row r="136" spans="1:7" s="141" customFormat="1" ht="12.75" customHeight="1" x14ac:dyDescent="0.2">
      <c r="A136" s="243" t="s">
        <v>382</v>
      </c>
      <c r="B136" s="243">
        <v>21</v>
      </c>
      <c r="C136" s="152" t="s">
        <v>383</v>
      </c>
      <c r="D136" s="383">
        <f t="shared" si="2"/>
        <v>0.15</v>
      </c>
      <c r="E136" s="383">
        <v>0.17</v>
      </c>
      <c r="F136" s="383">
        <v>0.16</v>
      </c>
      <c r="G136" s="383">
        <v>0.15</v>
      </c>
    </row>
    <row r="137" spans="1:7" s="141" customFormat="1" ht="12.75" customHeight="1" x14ac:dyDescent="0.2">
      <c r="A137" s="243" t="s">
        <v>384</v>
      </c>
      <c r="B137" s="243">
        <v>22</v>
      </c>
      <c r="C137" s="152" t="s">
        <v>385</v>
      </c>
      <c r="D137" s="383">
        <f t="shared" si="2"/>
        <v>0.12</v>
      </c>
      <c r="E137" s="383">
        <v>0.14000000000000001</v>
      </c>
      <c r="F137" s="383">
        <v>0.13</v>
      </c>
      <c r="G137" s="383">
        <v>0.12</v>
      </c>
    </row>
    <row r="138" spans="1:7" s="141" customFormat="1" ht="12.75" customHeight="1" x14ac:dyDescent="0.2">
      <c r="A138" s="243" t="s">
        <v>386</v>
      </c>
      <c r="B138" s="243">
        <v>23</v>
      </c>
      <c r="C138" s="152" t="s">
        <v>387</v>
      </c>
      <c r="D138" s="383">
        <f t="shared" si="2"/>
        <v>0.16</v>
      </c>
      <c r="E138" s="383">
        <v>0.18</v>
      </c>
      <c r="F138" s="383">
        <v>0.17</v>
      </c>
      <c r="G138" s="383">
        <v>0.16</v>
      </c>
    </row>
    <row r="139" spans="1:7" s="141" customFormat="1" ht="12.75" customHeight="1" x14ac:dyDescent="0.2">
      <c r="A139" s="243" t="s">
        <v>388</v>
      </c>
      <c r="B139" s="243">
        <v>24</v>
      </c>
      <c r="C139" s="152" t="s">
        <v>389</v>
      </c>
      <c r="D139" s="383">
        <f t="shared" si="2"/>
        <v>0.15</v>
      </c>
      <c r="E139" s="383">
        <v>0.17</v>
      </c>
      <c r="F139" s="383">
        <v>0.16</v>
      </c>
      <c r="G139" s="383">
        <v>0.15</v>
      </c>
    </row>
    <row r="140" spans="1:7" s="141" customFormat="1" ht="12.75" customHeight="1" x14ac:dyDescent="0.2">
      <c r="A140" s="243" t="s">
        <v>390</v>
      </c>
      <c r="B140" s="243">
        <v>26</v>
      </c>
      <c r="C140" s="152" t="s">
        <v>391</v>
      </c>
      <c r="D140" s="383">
        <f t="shared" si="2"/>
        <v>0.12</v>
      </c>
      <c r="E140" s="383">
        <v>0.15</v>
      </c>
      <c r="F140" s="383">
        <v>0.14000000000000001</v>
      </c>
      <c r="G140" s="383">
        <v>0.12</v>
      </c>
    </row>
    <row r="141" spans="1:7" s="141" customFormat="1" ht="12.75" customHeight="1" x14ac:dyDescent="0.2">
      <c r="A141" s="243" t="s">
        <v>392</v>
      </c>
      <c r="B141" s="243">
        <v>29</v>
      </c>
      <c r="C141" s="152" t="s">
        <v>393</v>
      </c>
      <c r="D141" s="383">
        <f t="shared" si="2"/>
        <v>0.13</v>
      </c>
      <c r="E141" s="383">
        <v>0.15</v>
      </c>
      <c r="F141" s="383">
        <v>0.14000000000000001</v>
      </c>
      <c r="G141" s="383">
        <v>0.13</v>
      </c>
    </row>
    <row r="142" spans="1:7" s="141" customFormat="1" ht="12.75" customHeight="1" x14ac:dyDescent="0.2">
      <c r="A142" s="243" t="s">
        <v>394</v>
      </c>
      <c r="B142" s="243">
        <v>30</v>
      </c>
      <c r="C142" s="152" t="s">
        <v>395</v>
      </c>
      <c r="D142" s="383">
        <f t="shared" si="2"/>
        <v>0.2</v>
      </c>
      <c r="E142" s="383">
        <v>0.22</v>
      </c>
      <c r="F142" s="383">
        <v>0.22</v>
      </c>
      <c r="G142" s="383">
        <v>0.2</v>
      </c>
    </row>
    <row r="143" spans="1:7" s="141" customFormat="1" ht="12.75" customHeight="1" x14ac:dyDescent="0.2">
      <c r="A143" s="243" t="s">
        <v>396</v>
      </c>
      <c r="B143" s="243">
        <v>31</v>
      </c>
      <c r="C143" s="152" t="s">
        <v>397</v>
      </c>
      <c r="D143" s="383">
        <f t="shared" si="2"/>
        <v>0.18</v>
      </c>
      <c r="E143" s="383">
        <v>0.19</v>
      </c>
      <c r="F143" s="383">
        <v>0.19</v>
      </c>
      <c r="G143" s="383">
        <v>0.18</v>
      </c>
    </row>
    <row r="144" spans="1:7" s="141" customFormat="1" ht="12.75" customHeight="1" x14ac:dyDescent="0.2">
      <c r="A144" s="243" t="s">
        <v>398</v>
      </c>
      <c r="B144" s="243">
        <v>32</v>
      </c>
      <c r="C144" s="152" t="s">
        <v>399</v>
      </c>
      <c r="D144" s="383">
        <f t="shared" si="2"/>
        <v>0.16</v>
      </c>
      <c r="E144" s="383">
        <v>0.17</v>
      </c>
      <c r="F144" s="383">
        <v>0.17</v>
      </c>
      <c r="G144" s="383">
        <v>0.16</v>
      </c>
    </row>
    <row r="145" spans="1:8" s="141" customFormat="1" ht="12.75" customHeight="1" x14ac:dyDescent="0.2">
      <c r="A145" s="243" t="s">
        <v>400</v>
      </c>
      <c r="B145" s="243">
        <v>33</v>
      </c>
      <c r="C145" s="152" t="s">
        <v>401</v>
      </c>
      <c r="D145" s="383">
        <f t="shared" si="2"/>
        <v>0.12</v>
      </c>
      <c r="E145" s="383">
        <v>0.13</v>
      </c>
      <c r="F145" s="383">
        <v>0.13</v>
      </c>
      <c r="G145" s="383">
        <v>0.12</v>
      </c>
    </row>
    <row r="146" spans="1:8" s="141" customFormat="1" ht="12.75" customHeight="1" x14ac:dyDescent="0.2">
      <c r="A146" s="243" t="s">
        <v>402</v>
      </c>
      <c r="B146" s="243">
        <v>34</v>
      </c>
      <c r="C146" s="152" t="s">
        <v>403</v>
      </c>
      <c r="D146" s="383">
        <f t="shared" si="2"/>
        <v>0.17</v>
      </c>
      <c r="E146" s="383">
        <v>0.2</v>
      </c>
      <c r="F146" s="383">
        <v>0.19</v>
      </c>
      <c r="G146" s="383">
        <v>0.17</v>
      </c>
    </row>
    <row r="147" spans="1:8" s="141" customFormat="1" ht="12.75" customHeight="1" x14ac:dyDescent="0.2">
      <c r="A147" s="243" t="s">
        <v>404</v>
      </c>
      <c r="B147" s="243">
        <v>36</v>
      </c>
      <c r="C147" s="152" t="s">
        <v>405</v>
      </c>
      <c r="D147" s="383">
        <f t="shared" si="2"/>
        <v>0.19</v>
      </c>
      <c r="E147" s="383">
        <v>0.21</v>
      </c>
      <c r="F147" s="383">
        <v>0.2</v>
      </c>
      <c r="G147" s="383">
        <v>0.19</v>
      </c>
    </row>
    <row r="148" spans="1:8" s="141" customFormat="1" ht="12.75" customHeight="1" x14ac:dyDescent="0.2">
      <c r="A148" s="243" t="s">
        <v>406</v>
      </c>
      <c r="B148" s="243">
        <v>37</v>
      </c>
      <c r="C148" s="152" t="s">
        <v>407</v>
      </c>
      <c r="D148" s="383">
        <f t="shared" si="2"/>
        <v>0.17</v>
      </c>
      <c r="E148" s="383">
        <v>0.19</v>
      </c>
      <c r="F148" s="383">
        <v>0.18</v>
      </c>
      <c r="G148" s="383">
        <v>0.17</v>
      </c>
    </row>
    <row r="149" spans="1:8" s="141" customFormat="1" ht="12.75" customHeight="1" x14ac:dyDescent="0.2">
      <c r="A149" s="243" t="s">
        <v>408</v>
      </c>
      <c r="B149" s="243">
        <v>38</v>
      </c>
      <c r="C149" s="152" t="s">
        <v>409</v>
      </c>
      <c r="D149" s="383">
        <f t="shared" si="2"/>
        <v>0.16</v>
      </c>
      <c r="E149" s="383">
        <v>0.18</v>
      </c>
      <c r="F149" s="383">
        <v>0.18</v>
      </c>
      <c r="G149" s="383">
        <v>0.16</v>
      </c>
    </row>
    <row r="150" spans="1:8" s="141" customFormat="1" ht="12.75" customHeight="1" x14ac:dyDescent="0.2">
      <c r="A150" s="243" t="s">
        <v>410</v>
      </c>
      <c r="B150" s="243">
        <v>40</v>
      </c>
      <c r="C150" s="152" t="s">
        <v>411</v>
      </c>
      <c r="D150" s="383">
        <f t="shared" si="2"/>
        <v>0.15</v>
      </c>
      <c r="E150" s="383">
        <v>0.16</v>
      </c>
      <c r="F150" s="383">
        <v>0.16</v>
      </c>
      <c r="G150" s="383">
        <v>0.15</v>
      </c>
    </row>
    <row r="151" spans="1:8" s="141" customFormat="1" ht="12.75" customHeight="1" x14ac:dyDescent="0.2">
      <c r="A151" s="243" t="s">
        <v>412</v>
      </c>
      <c r="B151" s="243">
        <v>41</v>
      </c>
      <c r="C151" s="152" t="s">
        <v>413</v>
      </c>
      <c r="D151" s="383">
        <f t="shared" si="2"/>
        <v>0.17</v>
      </c>
      <c r="E151" s="383">
        <v>0.19</v>
      </c>
      <c r="F151" s="383">
        <v>0.18</v>
      </c>
      <c r="G151" s="383">
        <v>0.17</v>
      </c>
    </row>
    <row r="152" spans="1:8" x14ac:dyDescent="0.2">
      <c r="A152" s="243" t="s">
        <v>414</v>
      </c>
      <c r="B152" s="243">
        <v>42</v>
      </c>
      <c r="C152" s="152" t="s">
        <v>415</v>
      </c>
      <c r="D152" s="383">
        <f t="shared" si="2"/>
        <v>0.12</v>
      </c>
      <c r="E152" s="383">
        <v>0.13</v>
      </c>
      <c r="F152" s="383">
        <v>0.13</v>
      </c>
      <c r="G152" s="383">
        <v>0.12</v>
      </c>
      <c r="H152" s="141"/>
    </row>
    <row r="153" spans="1:8" x14ac:dyDescent="0.2">
      <c r="A153" s="243" t="s">
        <v>416</v>
      </c>
      <c r="B153" s="243">
        <v>43</v>
      </c>
      <c r="C153" s="152" t="s">
        <v>417</v>
      </c>
      <c r="D153" s="383">
        <f t="shared" si="2"/>
        <v>0.14000000000000001</v>
      </c>
      <c r="E153" s="383">
        <v>0.16</v>
      </c>
      <c r="F153" s="383">
        <v>0.15</v>
      </c>
      <c r="G153" s="383">
        <v>0.14000000000000001</v>
      </c>
      <c r="H153" s="141"/>
    </row>
    <row r="154" spans="1:8" x14ac:dyDescent="0.2">
      <c r="A154" s="243" t="s">
        <v>418</v>
      </c>
      <c r="B154" s="243">
        <v>44</v>
      </c>
      <c r="C154" s="152" t="s">
        <v>419</v>
      </c>
      <c r="D154" s="383">
        <f t="shared" si="2"/>
        <v>0.17</v>
      </c>
      <c r="E154" s="383">
        <v>0.2</v>
      </c>
      <c r="F154" s="383">
        <v>0.19</v>
      </c>
      <c r="G154" s="383">
        <v>0.17</v>
      </c>
      <c r="H154" s="141"/>
    </row>
    <row r="155" spans="1:8" x14ac:dyDescent="0.2">
      <c r="A155" s="243" t="s">
        <v>420</v>
      </c>
      <c r="B155" s="243">
        <v>45</v>
      </c>
      <c r="C155" s="152" t="s">
        <v>421</v>
      </c>
      <c r="D155" s="383">
        <f t="shared" si="2"/>
        <v>0.14000000000000001</v>
      </c>
      <c r="E155" s="383">
        <v>0.16</v>
      </c>
      <c r="F155" s="383">
        <v>0.15</v>
      </c>
      <c r="G155" s="383">
        <v>0.14000000000000001</v>
      </c>
      <c r="H155" s="141"/>
    </row>
    <row r="156" spans="1:8" x14ac:dyDescent="0.2">
      <c r="A156" s="243" t="s">
        <v>422</v>
      </c>
      <c r="B156" s="243">
        <v>47</v>
      </c>
      <c r="C156" s="152" t="s">
        <v>423</v>
      </c>
      <c r="D156" s="383">
        <f t="shared" si="2"/>
        <v>0.16</v>
      </c>
      <c r="E156" s="383">
        <v>0.18</v>
      </c>
      <c r="F156" s="383">
        <v>0.18</v>
      </c>
      <c r="G156" s="383">
        <v>0.16</v>
      </c>
      <c r="H156" s="141"/>
    </row>
    <row r="157" spans="1:8" x14ac:dyDescent="0.2">
      <c r="A157" s="243" t="s">
        <v>489</v>
      </c>
      <c r="B157" s="243"/>
      <c r="C157" s="152" t="s">
        <v>428</v>
      </c>
      <c r="D157" s="383">
        <f t="shared" si="2"/>
        <v>0.15</v>
      </c>
      <c r="E157" s="383">
        <v>0.17</v>
      </c>
      <c r="F157" s="383">
        <v>0.16</v>
      </c>
      <c r="G157" s="383">
        <v>0.15</v>
      </c>
      <c r="H157" s="141"/>
    </row>
    <row r="158" spans="1:8" x14ac:dyDescent="0.2">
      <c r="A158" s="243" t="s">
        <v>490</v>
      </c>
      <c r="B158" s="243"/>
      <c r="C158" s="152" t="s">
        <v>429</v>
      </c>
      <c r="D158" s="383">
        <f t="shared" si="2"/>
        <v>0.19</v>
      </c>
      <c r="E158" s="383">
        <v>0.21</v>
      </c>
      <c r="F158" s="383">
        <v>0.2</v>
      </c>
      <c r="G158" s="383">
        <v>0.19</v>
      </c>
    </row>
    <row r="159" spans="1:8" x14ac:dyDescent="0.2">
      <c r="A159" s="243" t="s">
        <v>491</v>
      </c>
      <c r="B159" s="243"/>
      <c r="C159" s="152" t="s">
        <v>734</v>
      </c>
      <c r="D159" s="383">
        <f t="shared" si="2"/>
        <v>0.15</v>
      </c>
      <c r="E159" s="383">
        <v>0.17</v>
      </c>
      <c r="F159" s="383">
        <v>0.17</v>
      </c>
      <c r="G159" s="383">
        <v>0.15</v>
      </c>
    </row>
    <row r="160" spans="1:8" x14ac:dyDescent="0.2">
      <c r="A160" s="243" t="s">
        <v>492</v>
      </c>
      <c r="B160" s="243"/>
      <c r="C160" s="152" t="s">
        <v>431</v>
      </c>
      <c r="D160" s="383">
        <f t="shared" si="2"/>
        <v>0.16</v>
      </c>
      <c r="E160" s="383">
        <v>0.18</v>
      </c>
      <c r="F160" s="383">
        <v>0.17</v>
      </c>
      <c r="G160" s="383">
        <v>0.16</v>
      </c>
    </row>
    <row r="161" spans="1:7" x14ac:dyDescent="0.2">
      <c r="A161" s="243" t="s">
        <v>493</v>
      </c>
      <c r="B161" s="243"/>
      <c r="C161" s="152" t="s">
        <v>432</v>
      </c>
      <c r="D161" s="383">
        <f t="shared" si="2"/>
        <v>0.15</v>
      </c>
      <c r="E161" s="383">
        <v>0.17</v>
      </c>
      <c r="F161" s="383">
        <v>0.17</v>
      </c>
      <c r="G161" s="383">
        <v>0.15</v>
      </c>
    </row>
    <row r="162" spans="1:7" x14ac:dyDescent="0.2">
      <c r="A162" s="243" t="s">
        <v>494</v>
      </c>
      <c r="B162" s="243"/>
      <c r="C162" s="152" t="s">
        <v>735</v>
      </c>
      <c r="D162" s="383">
        <f t="shared" si="2"/>
        <v>0.12</v>
      </c>
      <c r="E162" s="383">
        <v>0.14000000000000001</v>
      </c>
      <c r="F162" s="383">
        <v>0.14000000000000001</v>
      </c>
      <c r="G162" s="383">
        <v>0.12</v>
      </c>
    </row>
    <row r="163" spans="1:7" x14ac:dyDescent="0.2">
      <c r="A163" s="243" t="s">
        <v>495</v>
      </c>
      <c r="B163" s="243"/>
      <c r="C163" s="152" t="s">
        <v>427</v>
      </c>
      <c r="D163" s="383">
        <f t="shared" si="2"/>
        <v>0.14000000000000001</v>
      </c>
      <c r="E163" s="383">
        <v>0.17</v>
      </c>
      <c r="F163" s="383">
        <v>0.16</v>
      </c>
      <c r="G163" s="383">
        <v>0.14000000000000001</v>
      </c>
    </row>
    <row r="164" spans="1:7" x14ac:dyDescent="0.2">
      <c r="A164" s="243" t="s">
        <v>496</v>
      </c>
      <c r="B164" s="243"/>
      <c r="C164" s="152" t="s">
        <v>426</v>
      </c>
      <c r="D164" s="383">
        <f t="shared" si="2"/>
        <v>0.14000000000000001</v>
      </c>
      <c r="E164" s="383">
        <v>0.16</v>
      </c>
      <c r="F164" s="383">
        <v>0.16</v>
      </c>
      <c r="G164" s="383">
        <v>0.14000000000000001</v>
      </c>
    </row>
    <row r="165" spans="1:7" x14ac:dyDescent="0.2">
      <c r="A165" s="243" t="s">
        <v>497</v>
      </c>
      <c r="B165" s="243"/>
      <c r="C165" s="152" t="s">
        <v>433</v>
      </c>
      <c r="D165" s="383">
        <f t="shared" si="2"/>
        <v>0.15</v>
      </c>
      <c r="E165" s="383">
        <v>0.17</v>
      </c>
      <c r="F165" s="383">
        <v>0.16</v>
      </c>
      <c r="G165" s="383">
        <v>0.15</v>
      </c>
    </row>
    <row r="166" spans="1:7" x14ac:dyDescent="0.2">
      <c r="A166" s="244" t="s">
        <v>498</v>
      </c>
      <c r="B166" s="244">
        <v>64</v>
      </c>
      <c r="C166" s="156" t="s">
        <v>424</v>
      </c>
      <c r="D166" s="383">
        <f t="shared" si="2"/>
        <v>0.15</v>
      </c>
      <c r="E166" s="383">
        <v>0.17</v>
      </c>
      <c r="F166" s="383">
        <v>0.17</v>
      </c>
      <c r="G166" s="383">
        <v>0.15</v>
      </c>
    </row>
    <row r="168" spans="1:7" x14ac:dyDescent="0.2">
      <c r="A168" s="384" t="s">
        <v>861</v>
      </c>
    </row>
    <row r="169" spans="1:7" x14ac:dyDescent="0.2">
      <c r="A169" s="139" t="s">
        <v>862</v>
      </c>
    </row>
    <row r="171" spans="1:7" x14ac:dyDescent="0.2">
      <c r="A171" s="225" t="s">
        <v>863</v>
      </c>
    </row>
    <row r="173" spans="1:7" x14ac:dyDescent="0.2">
      <c r="A173" s="334" t="s">
        <v>826</v>
      </c>
    </row>
  </sheetData>
  <mergeCells count="1">
    <mergeCell ref="E3:G3"/>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B050"/>
  </sheetPr>
  <dimension ref="A1:CF175"/>
  <sheetViews>
    <sheetView workbookViewId="0">
      <selection activeCell="L39" sqref="L39"/>
    </sheetView>
  </sheetViews>
  <sheetFormatPr defaultRowHeight="12.75" x14ac:dyDescent="0.2"/>
  <cols>
    <col min="1" max="1" width="13.5546875" style="139" customWidth="1"/>
    <col min="2" max="2" width="13" style="139" customWidth="1"/>
    <col min="3" max="3" width="12.6640625" style="139" customWidth="1"/>
    <col min="4" max="4" width="14" style="139" customWidth="1"/>
    <col min="5" max="5" width="14.44140625" style="139" customWidth="1"/>
    <col min="6" max="8" width="8.88671875" style="139"/>
    <col min="9" max="12" width="14" style="268" customWidth="1"/>
    <col min="13" max="17" width="3" style="268" customWidth="1"/>
    <col min="18" max="72" width="4" style="268" customWidth="1"/>
    <col min="73" max="80" width="5" style="268" customWidth="1"/>
    <col min="81" max="81" width="1.5546875" style="268" customWidth="1"/>
    <col min="82" max="82" width="10.88671875" style="268" bestFit="1" customWidth="1"/>
    <col min="83" max="84" width="8.88671875" style="268"/>
    <col min="85" max="254" width="8.88671875" style="139"/>
    <col min="255" max="255" width="13.5546875" style="139" customWidth="1"/>
    <col min="256" max="256" width="13" style="139" customWidth="1"/>
    <col min="257" max="257" width="21.109375" style="139" bestFit="1" customWidth="1"/>
    <col min="258" max="258" width="8.5546875" style="139" bestFit="1" customWidth="1"/>
    <col min="259" max="259" width="14.44140625" style="139" customWidth="1"/>
    <col min="260" max="510" width="8.88671875" style="139"/>
    <col min="511" max="511" width="13.5546875" style="139" customWidth="1"/>
    <col min="512" max="512" width="13" style="139" customWidth="1"/>
    <col min="513" max="513" width="21.109375" style="139" bestFit="1" customWidth="1"/>
    <col min="514" max="514" width="8.5546875" style="139" bestFit="1" customWidth="1"/>
    <col min="515" max="515" width="14.44140625" style="139" customWidth="1"/>
    <col min="516" max="766" width="8.88671875" style="139"/>
    <col min="767" max="767" width="13.5546875" style="139" customWidth="1"/>
    <col min="768" max="768" width="13" style="139" customWidth="1"/>
    <col min="769" max="769" width="21.109375" style="139" bestFit="1" customWidth="1"/>
    <col min="770" max="770" width="8.5546875" style="139" bestFit="1" customWidth="1"/>
    <col min="771" max="771" width="14.44140625" style="139" customWidth="1"/>
    <col min="772" max="1022" width="8.88671875" style="139"/>
    <col min="1023" max="1023" width="13.5546875" style="139" customWidth="1"/>
    <col min="1024" max="1024" width="13" style="139" customWidth="1"/>
    <col min="1025" max="1025" width="21.109375" style="139" bestFit="1" customWidth="1"/>
    <col min="1026" max="1026" width="8.5546875" style="139" bestFit="1" customWidth="1"/>
    <col min="1027" max="1027" width="14.44140625" style="139" customWidth="1"/>
    <col min="1028" max="1278" width="8.88671875" style="139"/>
    <col min="1279" max="1279" width="13.5546875" style="139" customWidth="1"/>
    <col min="1280" max="1280" width="13" style="139" customWidth="1"/>
    <col min="1281" max="1281" width="21.109375" style="139" bestFit="1" customWidth="1"/>
    <col min="1282" max="1282" width="8.5546875" style="139" bestFit="1" customWidth="1"/>
    <col min="1283" max="1283" width="14.44140625" style="139" customWidth="1"/>
    <col min="1284" max="1534" width="8.88671875" style="139"/>
    <col min="1535" max="1535" width="13.5546875" style="139" customWidth="1"/>
    <col min="1536" max="1536" width="13" style="139" customWidth="1"/>
    <col min="1537" max="1537" width="21.109375" style="139" bestFit="1" customWidth="1"/>
    <col min="1538" max="1538" width="8.5546875" style="139" bestFit="1" customWidth="1"/>
    <col min="1539" max="1539" width="14.44140625" style="139" customWidth="1"/>
    <col min="1540" max="1790" width="8.88671875" style="139"/>
    <col min="1791" max="1791" width="13.5546875" style="139" customWidth="1"/>
    <col min="1792" max="1792" width="13" style="139" customWidth="1"/>
    <col min="1793" max="1793" width="21.109375" style="139" bestFit="1" customWidth="1"/>
    <col min="1794" max="1794" width="8.5546875" style="139" bestFit="1" customWidth="1"/>
    <col min="1795" max="1795" width="14.44140625" style="139" customWidth="1"/>
    <col min="1796" max="2046" width="8.88671875" style="139"/>
    <col min="2047" max="2047" width="13.5546875" style="139" customWidth="1"/>
    <col min="2048" max="2048" width="13" style="139" customWidth="1"/>
    <col min="2049" max="2049" width="21.109375" style="139" bestFit="1" customWidth="1"/>
    <col min="2050" max="2050" width="8.5546875" style="139" bestFit="1" customWidth="1"/>
    <col min="2051" max="2051" width="14.44140625" style="139" customWidth="1"/>
    <col min="2052" max="2302" width="8.88671875" style="139"/>
    <col min="2303" max="2303" width="13.5546875" style="139" customWidth="1"/>
    <col min="2304" max="2304" width="13" style="139" customWidth="1"/>
    <col min="2305" max="2305" width="21.109375" style="139" bestFit="1" customWidth="1"/>
    <col min="2306" max="2306" width="8.5546875" style="139" bestFit="1" customWidth="1"/>
    <col min="2307" max="2307" width="14.44140625" style="139" customWidth="1"/>
    <col min="2308" max="2558" width="8.88671875" style="139"/>
    <col min="2559" max="2559" width="13.5546875" style="139" customWidth="1"/>
    <col min="2560" max="2560" width="13" style="139" customWidth="1"/>
    <col min="2561" max="2561" width="21.109375" style="139" bestFit="1" customWidth="1"/>
    <col min="2562" max="2562" width="8.5546875" style="139" bestFit="1" customWidth="1"/>
    <col min="2563" max="2563" width="14.44140625" style="139" customWidth="1"/>
    <col min="2564" max="2814" width="8.88671875" style="139"/>
    <col min="2815" max="2815" width="13.5546875" style="139" customWidth="1"/>
    <col min="2816" max="2816" width="13" style="139" customWidth="1"/>
    <col min="2817" max="2817" width="21.109375" style="139" bestFit="1" customWidth="1"/>
    <col min="2818" max="2818" width="8.5546875" style="139" bestFit="1" customWidth="1"/>
    <col min="2819" max="2819" width="14.44140625" style="139" customWidth="1"/>
    <col min="2820" max="3070" width="8.88671875" style="139"/>
    <col min="3071" max="3071" width="13.5546875" style="139" customWidth="1"/>
    <col min="3072" max="3072" width="13" style="139" customWidth="1"/>
    <col min="3073" max="3073" width="21.109375" style="139" bestFit="1" customWidth="1"/>
    <col min="3074" max="3074" width="8.5546875" style="139" bestFit="1" customWidth="1"/>
    <col min="3075" max="3075" width="14.44140625" style="139" customWidth="1"/>
    <col min="3076" max="3326" width="8.88671875" style="139"/>
    <col min="3327" max="3327" width="13.5546875" style="139" customWidth="1"/>
    <col min="3328" max="3328" width="13" style="139" customWidth="1"/>
    <col min="3329" max="3329" width="21.109375" style="139" bestFit="1" customWidth="1"/>
    <col min="3330" max="3330" width="8.5546875" style="139" bestFit="1" customWidth="1"/>
    <col min="3331" max="3331" width="14.44140625" style="139" customWidth="1"/>
    <col min="3332" max="3582" width="8.88671875" style="139"/>
    <col min="3583" max="3583" width="13.5546875" style="139" customWidth="1"/>
    <col min="3584" max="3584" width="13" style="139" customWidth="1"/>
    <col min="3585" max="3585" width="21.109375" style="139" bestFit="1" customWidth="1"/>
    <col min="3586" max="3586" width="8.5546875" style="139" bestFit="1" customWidth="1"/>
    <col min="3587" max="3587" width="14.44140625" style="139" customWidth="1"/>
    <col min="3588" max="3838" width="8.88671875" style="139"/>
    <col min="3839" max="3839" width="13.5546875" style="139" customWidth="1"/>
    <col min="3840" max="3840" width="13" style="139" customWidth="1"/>
    <col min="3841" max="3841" width="21.109375" style="139" bestFit="1" customWidth="1"/>
    <col min="3842" max="3842" width="8.5546875" style="139" bestFit="1" customWidth="1"/>
    <col min="3843" max="3843" width="14.44140625" style="139" customWidth="1"/>
    <col min="3844" max="4094" width="8.88671875" style="139"/>
    <col min="4095" max="4095" width="13.5546875" style="139" customWidth="1"/>
    <col min="4096" max="4096" width="13" style="139" customWidth="1"/>
    <col min="4097" max="4097" width="21.109375" style="139" bestFit="1" customWidth="1"/>
    <col min="4098" max="4098" width="8.5546875" style="139" bestFit="1" customWidth="1"/>
    <col min="4099" max="4099" width="14.44140625" style="139" customWidth="1"/>
    <col min="4100" max="4350" width="8.88671875" style="139"/>
    <col min="4351" max="4351" width="13.5546875" style="139" customWidth="1"/>
    <col min="4352" max="4352" width="13" style="139" customWidth="1"/>
    <col min="4353" max="4353" width="21.109375" style="139" bestFit="1" customWidth="1"/>
    <col min="4354" max="4354" width="8.5546875" style="139" bestFit="1" customWidth="1"/>
    <col min="4355" max="4355" width="14.44140625" style="139" customWidth="1"/>
    <col min="4356" max="4606" width="8.88671875" style="139"/>
    <col min="4607" max="4607" width="13.5546875" style="139" customWidth="1"/>
    <col min="4608" max="4608" width="13" style="139" customWidth="1"/>
    <col min="4609" max="4609" width="21.109375" style="139" bestFit="1" customWidth="1"/>
    <col min="4610" max="4610" width="8.5546875" style="139" bestFit="1" customWidth="1"/>
    <col min="4611" max="4611" width="14.44140625" style="139" customWidth="1"/>
    <col min="4612" max="4862" width="8.88671875" style="139"/>
    <col min="4863" max="4863" width="13.5546875" style="139" customWidth="1"/>
    <col min="4864" max="4864" width="13" style="139" customWidth="1"/>
    <col min="4865" max="4865" width="21.109375" style="139" bestFit="1" customWidth="1"/>
    <col min="4866" max="4866" width="8.5546875" style="139" bestFit="1" customWidth="1"/>
    <col min="4867" max="4867" width="14.44140625" style="139" customWidth="1"/>
    <col min="4868" max="5118" width="8.88671875" style="139"/>
    <col min="5119" max="5119" width="13.5546875" style="139" customWidth="1"/>
    <col min="5120" max="5120" width="13" style="139" customWidth="1"/>
    <col min="5121" max="5121" width="21.109375" style="139" bestFit="1" customWidth="1"/>
    <col min="5122" max="5122" width="8.5546875" style="139" bestFit="1" customWidth="1"/>
    <col min="5123" max="5123" width="14.44140625" style="139" customWidth="1"/>
    <col min="5124" max="5374" width="8.88671875" style="139"/>
    <col min="5375" max="5375" width="13.5546875" style="139" customWidth="1"/>
    <col min="5376" max="5376" width="13" style="139" customWidth="1"/>
    <col min="5377" max="5377" width="21.109375" style="139" bestFit="1" customWidth="1"/>
    <col min="5378" max="5378" width="8.5546875" style="139" bestFit="1" customWidth="1"/>
    <col min="5379" max="5379" width="14.44140625" style="139" customWidth="1"/>
    <col min="5380" max="5630" width="8.88671875" style="139"/>
    <col min="5631" max="5631" width="13.5546875" style="139" customWidth="1"/>
    <col min="5632" max="5632" width="13" style="139" customWidth="1"/>
    <col min="5633" max="5633" width="21.109375" style="139" bestFit="1" customWidth="1"/>
    <col min="5634" max="5634" width="8.5546875" style="139" bestFit="1" customWidth="1"/>
    <col min="5635" max="5635" width="14.44140625" style="139" customWidth="1"/>
    <col min="5636" max="5886" width="8.88671875" style="139"/>
    <col min="5887" max="5887" width="13.5546875" style="139" customWidth="1"/>
    <col min="5888" max="5888" width="13" style="139" customWidth="1"/>
    <col min="5889" max="5889" width="21.109375" style="139" bestFit="1" customWidth="1"/>
    <col min="5890" max="5890" width="8.5546875" style="139" bestFit="1" customWidth="1"/>
    <col min="5891" max="5891" width="14.44140625" style="139" customWidth="1"/>
    <col min="5892" max="6142" width="8.88671875" style="139"/>
    <col min="6143" max="6143" width="13.5546875" style="139" customWidth="1"/>
    <col min="6144" max="6144" width="13" style="139" customWidth="1"/>
    <col min="6145" max="6145" width="21.109375" style="139" bestFit="1" customWidth="1"/>
    <col min="6146" max="6146" width="8.5546875" style="139" bestFit="1" customWidth="1"/>
    <col min="6147" max="6147" width="14.44140625" style="139" customWidth="1"/>
    <col min="6148" max="6398" width="8.88671875" style="139"/>
    <col min="6399" max="6399" width="13.5546875" style="139" customWidth="1"/>
    <col min="6400" max="6400" width="13" style="139" customWidth="1"/>
    <col min="6401" max="6401" width="21.109375" style="139" bestFit="1" customWidth="1"/>
    <col min="6402" max="6402" width="8.5546875" style="139" bestFit="1" customWidth="1"/>
    <col min="6403" max="6403" width="14.44140625" style="139" customWidth="1"/>
    <col min="6404" max="6654" width="8.88671875" style="139"/>
    <col min="6655" max="6655" width="13.5546875" style="139" customWidth="1"/>
    <col min="6656" max="6656" width="13" style="139" customWidth="1"/>
    <col min="6657" max="6657" width="21.109375" style="139" bestFit="1" customWidth="1"/>
    <col min="6658" max="6658" width="8.5546875" style="139" bestFit="1" customWidth="1"/>
    <col min="6659" max="6659" width="14.44140625" style="139" customWidth="1"/>
    <col min="6660" max="6910" width="8.88671875" style="139"/>
    <col min="6911" max="6911" width="13.5546875" style="139" customWidth="1"/>
    <col min="6912" max="6912" width="13" style="139" customWidth="1"/>
    <col min="6913" max="6913" width="21.109375" style="139" bestFit="1" customWidth="1"/>
    <col min="6914" max="6914" width="8.5546875" style="139" bestFit="1" customWidth="1"/>
    <col min="6915" max="6915" width="14.44140625" style="139" customWidth="1"/>
    <col min="6916" max="7166" width="8.88671875" style="139"/>
    <col min="7167" max="7167" width="13.5546875" style="139" customWidth="1"/>
    <col min="7168" max="7168" width="13" style="139" customWidth="1"/>
    <col min="7169" max="7169" width="21.109375" style="139" bestFit="1" customWidth="1"/>
    <col min="7170" max="7170" width="8.5546875" style="139" bestFit="1" customWidth="1"/>
    <col min="7171" max="7171" width="14.44140625" style="139" customWidth="1"/>
    <col min="7172" max="7422" width="8.88671875" style="139"/>
    <col min="7423" max="7423" width="13.5546875" style="139" customWidth="1"/>
    <col min="7424" max="7424" width="13" style="139" customWidth="1"/>
    <col min="7425" max="7425" width="21.109375" style="139" bestFit="1" customWidth="1"/>
    <col min="7426" max="7426" width="8.5546875" style="139" bestFit="1" customWidth="1"/>
    <col min="7427" max="7427" width="14.44140625" style="139" customWidth="1"/>
    <col min="7428" max="7678" width="8.88671875" style="139"/>
    <col min="7679" max="7679" width="13.5546875" style="139" customWidth="1"/>
    <col min="7680" max="7680" width="13" style="139" customWidth="1"/>
    <col min="7681" max="7681" width="21.109375" style="139" bestFit="1" customWidth="1"/>
    <col min="7682" max="7682" width="8.5546875" style="139" bestFit="1" customWidth="1"/>
    <col min="7683" max="7683" width="14.44140625" style="139" customWidth="1"/>
    <col min="7684" max="7934" width="8.88671875" style="139"/>
    <col min="7935" max="7935" width="13.5546875" style="139" customWidth="1"/>
    <col min="7936" max="7936" width="13" style="139" customWidth="1"/>
    <col min="7937" max="7937" width="21.109375" style="139" bestFit="1" customWidth="1"/>
    <col min="7938" max="7938" width="8.5546875" style="139" bestFit="1" customWidth="1"/>
    <col min="7939" max="7939" width="14.44140625" style="139" customWidth="1"/>
    <col min="7940" max="8190" width="8.88671875" style="139"/>
    <col min="8191" max="8191" width="13.5546875" style="139" customWidth="1"/>
    <col min="8192" max="8192" width="13" style="139" customWidth="1"/>
    <col min="8193" max="8193" width="21.109375" style="139" bestFit="1" customWidth="1"/>
    <col min="8194" max="8194" width="8.5546875" style="139" bestFit="1" customWidth="1"/>
    <col min="8195" max="8195" width="14.44140625" style="139" customWidth="1"/>
    <col min="8196" max="8446" width="8.88671875" style="139"/>
    <col min="8447" max="8447" width="13.5546875" style="139" customWidth="1"/>
    <col min="8448" max="8448" width="13" style="139" customWidth="1"/>
    <col min="8449" max="8449" width="21.109375" style="139" bestFit="1" customWidth="1"/>
    <col min="8450" max="8450" width="8.5546875" style="139" bestFit="1" customWidth="1"/>
    <col min="8451" max="8451" width="14.44140625" style="139" customWidth="1"/>
    <col min="8452" max="8702" width="8.88671875" style="139"/>
    <col min="8703" max="8703" width="13.5546875" style="139" customWidth="1"/>
    <col min="8704" max="8704" width="13" style="139" customWidth="1"/>
    <col min="8705" max="8705" width="21.109375" style="139" bestFit="1" customWidth="1"/>
    <col min="8706" max="8706" width="8.5546875" style="139" bestFit="1" customWidth="1"/>
    <col min="8707" max="8707" width="14.44140625" style="139" customWidth="1"/>
    <col min="8708" max="8958" width="8.88671875" style="139"/>
    <col min="8959" max="8959" width="13.5546875" style="139" customWidth="1"/>
    <col min="8960" max="8960" width="13" style="139" customWidth="1"/>
    <col min="8961" max="8961" width="21.109375" style="139" bestFit="1" customWidth="1"/>
    <col min="8962" max="8962" width="8.5546875" style="139" bestFit="1" customWidth="1"/>
    <col min="8963" max="8963" width="14.44140625" style="139" customWidth="1"/>
    <col min="8964" max="9214" width="8.88671875" style="139"/>
    <col min="9215" max="9215" width="13.5546875" style="139" customWidth="1"/>
    <col min="9216" max="9216" width="13" style="139" customWidth="1"/>
    <col min="9217" max="9217" width="21.109375" style="139" bestFit="1" customWidth="1"/>
    <col min="9218" max="9218" width="8.5546875" style="139" bestFit="1" customWidth="1"/>
    <col min="9219" max="9219" width="14.44140625" style="139" customWidth="1"/>
    <col min="9220" max="9470" width="8.88671875" style="139"/>
    <col min="9471" max="9471" width="13.5546875" style="139" customWidth="1"/>
    <col min="9472" max="9472" width="13" style="139" customWidth="1"/>
    <col min="9473" max="9473" width="21.109375" style="139" bestFit="1" customWidth="1"/>
    <col min="9474" max="9474" width="8.5546875" style="139" bestFit="1" customWidth="1"/>
    <col min="9475" max="9475" width="14.44140625" style="139" customWidth="1"/>
    <col min="9476" max="9726" width="8.88671875" style="139"/>
    <col min="9727" max="9727" width="13.5546875" style="139" customWidth="1"/>
    <col min="9728" max="9728" width="13" style="139" customWidth="1"/>
    <col min="9729" max="9729" width="21.109375" style="139" bestFit="1" customWidth="1"/>
    <col min="9730" max="9730" width="8.5546875" style="139" bestFit="1" customWidth="1"/>
    <col min="9731" max="9731" width="14.44140625" style="139" customWidth="1"/>
    <col min="9732" max="9982" width="8.88671875" style="139"/>
    <col min="9983" max="9983" width="13.5546875" style="139" customWidth="1"/>
    <col min="9984" max="9984" width="13" style="139" customWidth="1"/>
    <col min="9985" max="9985" width="21.109375" style="139" bestFit="1" customWidth="1"/>
    <col min="9986" max="9986" width="8.5546875" style="139" bestFit="1" customWidth="1"/>
    <col min="9987" max="9987" width="14.44140625" style="139" customWidth="1"/>
    <col min="9988" max="10238" width="8.88671875" style="139"/>
    <col min="10239" max="10239" width="13.5546875" style="139" customWidth="1"/>
    <col min="10240" max="10240" width="13" style="139" customWidth="1"/>
    <col min="10241" max="10241" width="21.109375" style="139" bestFit="1" customWidth="1"/>
    <col min="10242" max="10242" width="8.5546875" style="139" bestFit="1" customWidth="1"/>
    <col min="10243" max="10243" width="14.44140625" style="139" customWidth="1"/>
    <col min="10244" max="10494" width="8.88671875" style="139"/>
    <col min="10495" max="10495" width="13.5546875" style="139" customWidth="1"/>
    <col min="10496" max="10496" width="13" style="139" customWidth="1"/>
    <col min="10497" max="10497" width="21.109375" style="139" bestFit="1" customWidth="1"/>
    <col min="10498" max="10498" width="8.5546875" style="139" bestFit="1" customWidth="1"/>
    <col min="10499" max="10499" width="14.44140625" style="139" customWidth="1"/>
    <col min="10500" max="10750" width="8.88671875" style="139"/>
    <col min="10751" max="10751" width="13.5546875" style="139" customWidth="1"/>
    <col min="10752" max="10752" width="13" style="139" customWidth="1"/>
    <col min="10753" max="10753" width="21.109375" style="139" bestFit="1" customWidth="1"/>
    <col min="10754" max="10754" width="8.5546875" style="139" bestFit="1" customWidth="1"/>
    <col min="10755" max="10755" width="14.44140625" style="139" customWidth="1"/>
    <col min="10756" max="11006" width="8.88671875" style="139"/>
    <col min="11007" max="11007" width="13.5546875" style="139" customWidth="1"/>
    <col min="11008" max="11008" width="13" style="139" customWidth="1"/>
    <col min="11009" max="11009" width="21.109375" style="139" bestFit="1" customWidth="1"/>
    <col min="11010" max="11010" width="8.5546875" style="139" bestFit="1" customWidth="1"/>
    <col min="11011" max="11011" width="14.44140625" style="139" customWidth="1"/>
    <col min="11012" max="11262" width="8.88671875" style="139"/>
    <col min="11263" max="11263" width="13.5546875" style="139" customWidth="1"/>
    <col min="11264" max="11264" width="13" style="139" customWidth="1"/>
    <col min="11265" max="11265" width="21.109375" style="139" bestFit="1" customWidth="1"/>
    <col min="11266" max="11266" width="8.5546875" style="139" bestFit="1" customWidth="1"/>
    <col min="11267" max="11267" width="14.44140625" style="139" customWidth="1"/>
    <col min="11268" max="11518" width="8.88671875" style="139"/>
    <col min="11519" max="11519" width="13.5546875" style="139" customWidth="1"/>
    <col min="11520" max="11520" width="13" style="139" customWidth="1"/>
    <col min="11521" max="11521" width="21.109375" style="139" bestFit="1" customWidth="1"/>
    <col min="11522" max="11522" width="8.5546875" style="139" bestFit="1" customWidth="1"/>
    <col min="11523" max="11523" width="14.44140625" style="139" customWidth="1"/>
    <col min="11524" max="11774" width="8.88671875" style="139"/>
    <col min="11775" max="11775" width="13.5546875" style="139" customWidth="1"/>
    <col min="11776" max="11776" width="13" style="139" customWidth="1"/>
    <col min="11777" max="11777" width="21.109375" style="139" bestFit="1" customWidth="1"/>
    <col min="11778" max="11778" width="8.5546875" style="139" bestFit="1" customWidth="1"/>
    <col min="11779" max="11779" width="14.44140625" style="139" customWidth="1"/>
    <col min="11780" max="12030" width="8.88671875" style="139"/>
    <col min="12031" max="12031" width="13.5546875" style="139" customWidth="1"/>
    <col min="12032" max="12032" width="13" style="139" customWidth="1"/>
    <col min="12033" max="12033" width="21.109375" style="139" bestFit="1" customWidth="1"/>
    <col min="12034" max="12034" width="8.5546875" style="139" bestFit="1" customWidth="1"/>
    <col min="12035" max="12035" width="14.44140625" style="139" customWidth="1"/>
    <col min="12036" max="12286" width="8.88671875" style="139"/>
    <col min="12287" max="12287" width="13.5546875" style="139" customWidth="1"/>
    <col min="12288" max="12288" width="13" style="139" customWidth="1"/>
    <col min="12289" max="12289" width="21.109375" style="139" bestFit="1" customWidth="1"/>
    <col min="12290" max="12290" width="8.5546875" style="139" bestFit="1" customWidth="1"/>
    <col min="12291" max="12291" width="14.44140625" style="139" customWidth="1"/>
    <col min="12292" max="12542" width="8.88671875" style="139"/>
    <col min="12543" max="12543" width="13.5546875" style="139" customWidth="1"/>
    <col min="12544" max="12544" width="13" style="139" customWidth="1"/>
    <col min="12545" max="12545" width="21.109375" style="139" bestFit="1" customWidth="1"/>
    <col min="12546" max="12546" width="8.5546875" style="139" bestFit="1" customWidth="1"/>
    <col min="12547" max="12547" width="14.44140625" style="139" customWidth="1"/>
    <col min="12548" max="12798" width="8.88671875" style="139"/>
    <col min="12799" max="12799" width="13.5546875" style="139" customWidth="1"/>
    <col min="12800" max="12800" width="13" style="139" customWidth="1"/>
    <col min="12801" max="12801" width="21.109375" style="139" bestFit="1" customWidth="1"/>
    <col min="12802" max="12802" width="8.5546875" style="139" bestFit="1" customWidth="1"/>
    <col min="12803" max="12803" width="14.44140625" style="139" customWidth="1"/>
    <col min="12804" max="13054" width="8.88671875" style="139"/>
    <col min="13055" max="13055" width="13.5546875" style="139" customWidth="1"/>
    <col min="13056" max="13056" width="13" style="139" customWidth="1"/>
    <col min="13057" max="13057" width="21.109375" style="139" bestFit="1" customWidth="1"/>
    <col min="13058" max="13058" width="8.5546875" style="139" bestFit="1" customWidth="1"/>
    <col min="13059" max="13059" width="14.44140625" style="139" customWidth="1"/>
    <col min="13060" max="13310" width="8.88671875" style="139"/>
    <col min="13311" max="13311" width="13.5546875" style="139" customWidth="1"/>
    <col min="13312" max="13312" width="13" style="139" customWidth="1"/>
    <col min="13313" max="13313" width="21.109375" style="139" bestFit="1" customWidth="1"/>
    <col min="13314" max="13314" width="8.5546875" style="139" bestFit="1" customWidth="1"/>
    <col min="13315" max="13315" width="14.44140625" style="139" customWidth="1"/>
    <col min="13316" max="13566" width="8.88671875" style="139"/>
    <col min="13567" max="13567" width="13.5546875" style="139" customWidth="1"/>
    <col min="13568" max="13568" width="13" style="139" customWidth="1"/>
    <col min="13569" max="13569" width="21.109375" style="139" bestFit="1" customWidth="1"/>
    <col min="13570" max="13570" width="8.5546875" style="139" bestFit="1" customWidth="1"/>
    <col min="13571" max="13571" width="14.44140625" style="139" customWidth="1"/>
    <col min="13572" max="13822" width="8.88671875" style="139"/>
    <col min="13823" max="13823" width="13.5546875" style="139" customWidth="1"/>
    <col min="13824" max="13824" width="13" style="139" customWidth="1"/>
    <col min="13825" max="13825" width="21.109375" style="139" bestFit="1" customWidth="1"/>
    <col min="13826" max="13826" width="8.5546875" style="139" bestFit="1" customWidth="1"/>
    <col min="13827" max="13827" width="14.44140625" style="139" customWidth="1"/>
    <col min="13828" max="14078" width="8.88671875" style="139"/>
    <col min="14079" max="14079" width="13.5546875" style="139" customWidth="1"/>
    <col min="14080" max="14080" width="13" style="139" customWidth="1"/>
    <col min="14081" max="14081" width="21.109375" style="139" bestFit="1" customWidth="1"/>
    <col min="14082" max="14082" width="8.5546875" style="139" bestFit="1" customWidth="1"/>
    <col min="14083" max="14083" width="14.44140625" style="139" customWidth="1"/>
    <col min="14084" max="14334" width="8.88671875" style="139"/>
    <col min="14335" max="14335" width="13.5546875" style="139" customWidth="1"/>
    <col min="14336" max="14336" width="13" style="139" customWidth="1"/>
    <col min="14337" max="14337" width="21.109375" style="139" bestFit="1" customWidth="1"/>
    <col min="14338" max="14338" width="8.5546875" style="139" bestFit="1" customWidth="1"/>
    <col min="14339" max="14339" width="14.44140625" style="139" customWidth="1"/>
    <col min="14340" max="14590" width="8.88671875" style="139"/>
    <col min="14591" max="14591" width="13.5546875" style="139" customWidth="1"/>
    <col min="14592" max="14592" width="13" style="139" customWidth="1"/>
    <col min="14593" max="14593" width="21.109375" style="139" bestFit="1" customWidth="1"/>
    <col min="14594" max="14594" width="8.5546875" style="139" bestFit="1" customWidth="1"/>
    <col min="14595" max="14595" width="14.44140625" style="139" customWidth="1"/>
    <col min="14596" max="14846" width="8.88671875" style="139"/>
    <col min="14847" max="14847" width="13.5546875" style="139" customWidth="1"/>
    <col min="14848" max="14848" width="13" style="139" customWidth="1"/>
    <col min="14849" max="14849" width="21.109375" style="139" bestFit="1" customWidth="1"/>
    <col min="14850" max="14850" width="8.5546875" style="139" bestFit="1" customWidth="1"/>
    <col min="14851" max="14851" width="14.44140625" style="139" customWidth="1"/>
    <col min="14852" max="15102" width="8.88671875" style="139"/>
    <col min="15103" max="15103" width="13.5546875" style="139" customWidth="1"/>
    <col min="15104" max="15104" width="13" style="139" customWidth="1"/>
    <col min="15105" max="15105" width="21.109375" style="139" bestFit="1" customWidth="1"/>
    <col min="15106" max="15106" width="8.5546875" style="139" bestFit="1" customWidth="1"/>
    <col min="15107" max="15107" width="14.44140625" style="139" customWidth="1"/>
    <col min="15108" max="15358" width="8.88671875" style="139"/>
    <col min="15359" max="15359" width="13.5546875" style="139" customWidth="1"/>
    <col min="15360" max="15360" width="13" style="139" customWidth="1"/>
    <col min="15361" max="15361" width="21.109375" style="139" bestFit="1" customWidth="1"/>
    <col min="15362" max="15362" width="8.5546875" style="139" bestFit="1" customWidth="1"/>
    <col min="15363" max="15363" width="14.44140625" style="139" customWidth="1"/>
    <col min="15364" max="15614" width="8.88671875" style="139"/>
    <col min="15615" max="15615" width="13.5546875" style="139" customWidth="1"/>
    <col min="15616" max="15616" width="13" style="139" customWidth="1"/>
    <col min="15617" max="15617" width="21.109375" style="139" bestFit="1" customWidth="1"/>
    <col min="15618" max="15618" width="8.5546875" style="139" bestFit="1" customWidth="1"/>
    <col min="15619" max="15619" width="14.44140625" style="139" customWidth="1"/>
    <col min="15620" max="15870" width="8.88671875" style="139"/>
    <col min="15871" max="15871" width="13.5546875" style="139" customWidth="1"/>
    <col min="15872" max="15872" width="13" style="139" customWidth="1"/>
    <col min="15873" max="15873" width="21.109375" style="139" bestFit="1" customWidth="1"/>
    <col min="15874" max="15874" width="8.5546875" style="139" bestFit="1" customWidth="1"/>
    <col min="15875" max="15875" width="14.44140625" style="139" customWidth="1"/>
    <col min="15876" max="16126" width="8.88671875" style="139"/>
    <col min="16127" max="16127" width="13.5546875" style="139" customWidth="1"/>
    <col min="16128" max="16128" width="13" style="139" customWidth="1"/>
    <col min="16129" max="16129" width="21.109375" style="139" bestFit="1" customWidth="1"/>
    <col min="16130" max="16130" width="8.5546875" style="139" bestFit="1" customWidth="1"/>
    <col min="16131" max="16131" width="14.44140625" style="139" customWidth="1"/>
    <col min="16132" max="16384" width="8.88671875" style="139"/>
  </cols>
  <sheetData>
    <row r="1" spans="1:82" ht="15.75" x14ac:dyDescent="0.25">
      <c r="A1" s="135" t="s">
        <v>870</v>
      </c>
    </row>
    <row r="2" spans="1:82" ht="15.75" x14ac:dyDescent="0.25">
      <c r="A2" s="135"/>
      <c r="C2" s="139">
        <v>1</v>
      </c>
      <c r="D2" s="139">
        <v>2</v>
      </c>
      <c r="E2" s="139">
        <v>3</v>
      </c>
      <c r="F2" s="139">
        <v>4</v>
      </c>
      <c r="G2" s="139">
        <v>5</v>
      </c>
      <c r="H2" s="139">
        <v>6</v>
      </c>
    </row>
    <row r="3" spans="1:82" x14ac:dyDescent="0.2">
      <c r="E3" s="600" t="s">
        <v>737</v>
      </c>
      <c r="F3" s="600"/>
      <c r="G3" s="600"/>
      <c r="H3" s="600"/>
    </row>
    <row r="4" spans="1:82" x14ac:dyDescent="0.2">
      <c r="A4" s="193" t="s">
        <v>0</v>
      </c>
      <c r="B4" s="193" t="s">
        <v>1</v>
      </c>
      <c r="C4" s="193" t="s">
        <v>2</v>
      </c>
      <c r="D4" s="193" t="s">
        <v>769</v>
      </c>
      <c r="E4" s="193" t="s">
        <v>438</v>
      </c>
      <c r="F4" s="193" t="s">
        <v>439</v>
      </c>
      <c r="G4" s="193" t="s">
        <v>440</v>
      </c>
      <c r="H4" s="193" t="s">
        <v>441</v>
      </c>
    </row>
    <row r="5" spans="1:82" x14ac:dyDescent="0.2">
      <c r="A5" s="194" t="s">
        <v>4</v>
      </c>
      <c r="B5" s="194" t="s">
        <v>5</v>
      </c>
      <c r="C5" s="195" t="s">
        <v>6</v>
      </c>
      <c r="D5" s="246">
        <f>H5</f>
        <v>120</v>
      </c>
      <c r="E5" s="246">
        <v>160</v>
      </c>
      <c r="F5" s="246">
        <v>160</v>
      </c>
      <c r="G5" s="246">
        <v>150</v>
      </c>
      <c r="H5" s="246">
        <v>120</v>
      </c>
    </row>
    <row r="6" spans="1:82" x14ac:dyDescent="0.2">
      <c r="A6" s="194" t="s">
        <v>7</v>
      </c>
      <c r="B6" s="194" t="s">
        <v>8</v>
      </c>
      <c r="C6" s="195" t="s">
        <v>9</v>
      </c>
      <c r="D6" s="246">
        <f t="shared" ref="D6:D69" si="0">H6</f>
        <v>100</v>
      </c>
      <c r="E6" s="246">
        <v>200</v>
      </c>
      <c r="F6" s="246">
        <v>220</v>
      </c>
      <c r="G6" s="246">
        <v>70</v>
      </c>
      <c r="H6" s="246">
        <v>100</v>
      </c>
    </row>
    <row r="7" spans="1:82" x14ac:dyDescent="0.2">
      <c r="A7" s="194" t="s">
        <v>10</v>
      </c>
      <c r="B7" s="194" t="s">
        <v>11</v>
      </c>
      <c r="C7" s="195" t="s">
        <v>12</v>
      </c>
      <c r="D7" s="246">
        <f t="shared" si="0"/>
        <v>120</v>
      </c>
      <c r="E7" s="246">
        <v>80</v>
      </c>
      <c r="F7" s="246">
        <v>140</v>
      </c>
      <c r="G7" s="246">
        <v>180</v>
      </c>
      <c r="H7" s="246">
        <v>120</v>
      </c>
    </row>
    <row r="8" spans="1:82" x14ac:dyDescent="0.2">
      <c r="A8" s="194" t="s">
        <v>13</v>
      </c>
      <c r="B8" s="194" t="s">
        <v>14</v>
      </c>
      <c r="C8" s="195" t="s">
        <v>15</v>
      </c>
      <c r="D8" s="246">
        <f t="shared" si="0"/>
        <v>250</v>
      </c>
      <c r="E8" s="246">
        <v>220</v>
      </c>
      <c r="F8" s="246">
        <v>220</v>
      </c>
      <c r="G8" s="246">
        <v>140</v>
      </c>
      <c r="H8" s="246">
        <v>250</v>
      </c>
    </row>
    <row r="9" spans="1:82" x14ac:dyDescent="0.2">
      <c r="A9" s="194" t="s">
        <v>16</v>
      </c>
      <c r="B9" s="194" t="s">
        <v>17</v>
      </c>
      <c r="C9" s="195" t="s">
        <v>18</v>
      </c>
      <c r="D9" s="246">
        <f t="shared" si="0"/>
        <v>50</v>
      </c>
      <c r="E9" s="246">
        <v>70</v>
      </c>
      <c r="F9" s="246">
        <v>80</v>
      </c>
      <c r="G9" s="246">
        <v>150</v>
      </c>
      <c r="H9" s="246">
        <v>50</v>
      </c>
    </row>
    <row r="10" spans="1:82" ht="15" x14ac:dyDescent="0.2">
      <c r="A10" s="194" t="s">
        <v>19</v>
      </c>
      <c r="B10" s="194" t="s">
        <v>20</v>
      </c>
      <c r="C10" s="195" t="s">
        <v>21</v>
      </c>
      <c r="D10" s="246">
        <f t="shared" si="0"/>
        <v>180</v>
      </c>
      <c r="E10" s="246">
        <v>140</v>
      </c>
      <c r="F10" s="246">
        <v>170</v>
      </c>
      <c r="G10" s="246">
        <v>190</v>
      </c>
      <c r="H10" s="246">
        <v>180</v>
      </c>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row>
    <row r="11" spans="1:82" ht="15" x14ac:dyDescent="0.2">
      <c r="A11" s="194" t="s">
        <v>22</v>
      </c>
      <c r="B11" s="194" t="s">
        <v>23</v>
      </c>
      <c r="C11" s="195" t="s">
        <v>24</v>
      </c>
      <c r="D11" s="246">
        <f t="shared" si="0"/>
        <v>230</v>
      </c>
      <c r="E11" s="246">
        <v>140</v>
      </c>
      <c r="F11" s="246">
        <v>300</v>
      </c>
      <c r="G11" s="246">
        <v>190</v>
      </c>
      <c r="H11" s="246">
        <v>230</v>
      </c>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row>
    <row r="12" spans="1:82" ht="15" x14ac:dyDescent="0.2">
      <c r="A12" s="194" t="s">
        <v>25</v>
      </c>
      <c r="B12" s="194" t="s">
        <v>26</v>
      </c>
      <c r="C12" s="195" t="s">
        <v>27</v>
      </c>
      <c r="D12" s="246">
        <f t="shared" si="0"/>
        <v>130</v>
      </c>
      <c r="E12" s="246">
        <v>180</v>
      </c>
      <c r="F12" s="246">
        <v>130</v>
      </c>
      <c r="G12" s="246">
        <v>50</v>
      </c>
      <c r="H12" s="246">
        <v>130</v>
      </c>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row>
    <row r="13" spans="1:82" ht="15" x14ac:dyDescent="0.2">
      <c r="A13" s="194" t="s">
        <v>28</v>
      </c>
      <c r="B13" s="194" t="s">
        <v>29</v>
      </c>
      <c r="C13" s="195" t="s">
        <v>30</v>
      </c>
      <c r="D13" s="246">
        <f t="shared" si="0"/>
        <v>70</v>
      </c>
      <c r="E13" s="246">
        <v>20</v>
      </c>
      <c r="F13" s="246">
        <v>230</v>
      </c>
      <c r="G13" s="246">
        <v>40</v>
      </c>
      <c r="H13" s="246">
        <v>70</v>
      </c>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row>
    <row r="14" spans="1:82" ht="15" x14ac:dyDescent="0.2">
      <c r="A14" s="194" t="s">
        <v>31</v>
      </c>
      <c r="B14" s="194" t="s">
        <v>32</v>
      </c>
      <c r="C14" s="195" t="s">
        <v>33</v>
      </c>
      <c r="D14" s="246">
        <f t="shared" si="0"/>
        <v>180</v>
      </c>
      <c r="E14" s="246">
        <v>80</v>
      </c>
      <c r="F14" s="246">
        <v>250</v>
      </c>
      <c r="G14" s="246">
        <v>380</v>
      </c>
      <c r="H14" s="246">
        <v>180</v>
      </c>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row>
    <row r="15" spans="1:82" ht="15" x14ac:dyDescent="0.2">
      <c r="A15" s="194" t="s">
        <v>34</v>
      </c>
      <c r="B15" s="194" t="s">
        <v>35</v>
      </c>
      <c r="C15" s="195" t="s">
        <v>36</v>
      </c>
      <c r="D15" s="246">
        <f t="shared" si="0"/>
        <v>180</v>
      </c>
      <c r="E15" s="246">
        <v>40</v>
      </c>
      <c r="F15" s="246">
        <v>290</v>
      </c>
      <c r="G15" s="246">
        <v>200</v>
      </c>
      <c r="H15" s="246">
        <v>180</v>
      </c>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row>
    <row r="16" spans="1:82" ht="15" x14ac:dyDescent="0.2">
      <c r="A16" s="194" t="s">
        <v>37</v>
      </c>
      <c r="B16" s="194" t="s">
        <v>38</v>
      </c>
      <c r="C16" s="195" t="s">
        <v>39</v>
      </c>
      <c r="D16" s="246">
        <f t="shared" si="0"/>
        <v>80</v>
      </c>
      <c r="E16" s="246">
        <v>160</v>
      </c>
      <c r="F16" s="246">
        <v>170</v>
      </c>
      <c r="G16" s="246">
        <v>130</v>
      </c>
      <c r="H16" s="246">
        <v>80</v>
      </c>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row>
    <row r="17" spans="1:82" ht="15" x14ac:dyDescent="0.2">
      <c r="A17" s="194" t="s">
        <v>40</v>
      </c>
      <c r="B17" s="194" t="s">
        <v>41</v>
      </c>
      <c r="C17" s="195" t="s">
        <v>42</v>
      </c>
      <c r="D17" s="246">
        <f t="shared" si="0"/>
        <v>50</v>
      </c>
      <c r="E17" s="246">
        <v>100</v>
      </c>
      <c r="F17" s="246">
        <v>90</v>
      </c>
      <c r="G17" s="246">
        <v>140</v>
      </c>
      <c r="H17" s="246">
        <v>50</v>
      </c>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row>
    <row r="18" spans="1:82" ht="15" x14ac:dyDescent="0.2">
      <c r="A18" s="194" t="s">
        <v>43</v>
      </c>
      <c r="B18" s="194" t="s">
        <v>44</v>
      </c>
      <c r="C18" s="195" t="s">
        <v>45</v>
      </c>
      <c r="D18" s="246">
        <f t="shared" si="0"/>
        <v>130</v>
      </c>
      <c r="E18" s="246">
        <v>120</v>
      </c>
      <c r="F18" s="246">
        <v>270</v>
      </c>
      <c r="G18" s="246">
        <v>150</v>
      </c>
      <c r="H18" s="246">
        <v>130</v>
      </c>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row>
    <row r="19" spans="1:82" ht="15" x14ac:dyDescent="0.2">
      <c r="A19" s="194" t="s">
        <v>46</v>
      </c>
      <c r="B19" s="194" t="s">
        <v>47</v>
      </c>
      <c r="C19" s="195" t="s">
        <v>48</v>
      </c>
      <c r="D19" s="246">
        <f t="shared" si="0"/>
        <v>180</v>
      </c>
      <c r="E19" s="246">
        <v>140</v>
      </c>
      <c r="F19" s="246">
        <v>280</v>
      </c>
      <c r="G19" s="246">
        <v>90</v>
      </c>
      <c r="H19" s="246">
        <v>180</v>
      </c>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row>
    <row r="20" spans="1:82" ht="15" x14ac:dyDescent="0.2">
      <c r="A20" s="194" t="s">
        <v>49</v>
      </c>
      <c r="B20" s="194" t="s">
        <v>50</v>
      </c>
      <c r="C20" s="195" t="s">
        <v>51</v>
      </c>
      <c r="D20" s="246">
        <f t="shared" si="0"/>
        <v>80</v>
      </c>
      <c r="E20" s="246">
        <v>170</v>
      </c>
      <c r="F20" s="246">
        <v>480</v>
      </c>
      <c r="G20" s="246">
        <v>210</v>
      </c>
      <c r="H20" s="246">
        <v>80</v>
      </c>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row>
    <row r="21" spans="1:82" ht="15" x14ac:dyDescent="0.2">
      <c r="A21" s="194" t="s">
        <v>52</v>
      </c>
      <c r="B21" s="194" t="s">
        <v>53</v>
      </c>
      <c r="C21" s="195" t="s">
        <v>54</v>
      </c>
      <c r="D21" s="246">
        <f t="shared" si="0"/>
        <v>30</v>
      </c>
      <c r="E21" s="246">
        <v>10</v>
      </c>
      <c r="F21" s="246">
        <v>30</v>
      </c>
      <c r="G21" s="246">
        <v>30</v>
      </c>
      <c r="H21" s="246">
        <v>30</v>
      </c>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row>
    <row r="22" spans="1:82" ht="15" x14ac:dyDescent="0.2">
      <c r="A22" s="194" t="s">
        <v>55</v>
      </c>
      <c r="B22" s="194" t="s">
        <v>56</v>
      </c>
      <c r="C22" s="195" t="s">
        <v>57</v>
      </c>
      <c r="D22" s="246">
        <f t="shared" si="0"/>
        <v>120</v>
      </c>
      <c r="E22" s="246">
        <v>80</v>
      </c>
      <c r="F22" s="246">
        <v>320</v>
      </c>
      <c r="G22" s="246">
        <v>160</v>
      </c>
      <c r="H22" s="246">
        <v>120</v>
      </c>
      <c r="I22" s="13"/>
      <c r="J22" s="13"/>
    </row>
    <row r="23" spans="1:82" ht="15" x14ac:dyDescent="0.2">
      <c r="A23" s="194" t="s">
        <v>447</v>
      </c>
      <c r="B23" s="194" t="s">
        <v>448</v>
      </c>
      <c r="C23" s="195" t="s">
        <v>449</v>
      </c>
      <c r="D23" s="246">
        <f t="shared" si="0"/>
        <v>70</v>
      </c>
      <c r="E23" s="246">
        <v>200</v>
      </c>
      <c r="F23" s="246">
        <v>150</v>
      </c>
      <c r="G23" s="246">
        <v>110</v>
      </c>
      <c r="H23" s="246">
        <v>70</v>
      </c>
      <c r="I23" s="13"/>
      <c r="J23" s="13"/>
    </row>
    <row r="24" spans="1:82" ht="15" x14ac:dyDescent="0.2">
      <c r="A24" s="194" t="s">
        <v>58</v>
      </c>
      <c r="B24" s="194" t="s">
        <v>59</v>
      </c>
      <c r="C24" s="195" t="s">
        <v>60</v>
      </c>
      <c r="D24" s="246">
        <f t="shared" si="0"/>
        <v>220</v>
      </c>
      <c r="E24" s="246">
        <v>240</v>
      </c>
      <c r="F24" s="246">
        <v>340</v>
      </c>
      <c r="G24" s="246">
        <v>320</v>
      </c>
      <c r="H24" s="246">
        <v>220</v>
      </c>
      <c r="I24" s="13"/>
      <c r="J24" s="13"/>
    </row>
    <row r="25" spans="1:82" ht="15" x14ac:dyDescent="0.2">
      <c r="A25" s="194" t="s">
        <v>61</v>
      </c>
      <c r="B25" s="194" t="s">
        <v>62</v>
      </c>
      <c r="C25" s="195" t="s">
        <v>63</v>
      </c>
      <c r="D25" s="246">
        <f t="shared" si="0"/>
        <v>130</v>
      </c>
      <c r="E25" s="246">
        <v>160</v>
      </c>
      <c r="F25" s="246">
        <v>330</v>
      </c>
      <c r="G25" s="246">
        <v>120</v>
      </c>
      <c r="H25" s="246">
        <v>130</v>
      </c>
      <c r="I25" s="13"/>
      <c r="J25" s="13"/>
    </row>
    <row r="26" spans="1:82" ht="15" x14ac:dyDescent="0.2">
      <c r="A26" s="194" t="s">
        <v>64</v>
      </c>
      <c r="B26" s="194" t="s">
        <v>65</v>
      </c>
      <c r="C26" s="195" t="s">
        <v>66</v>
      </c>
      <c r="D26" s="246">
        <f t="shared" si="0"/>
        <v>200</v>
      </c>
      <c r="E26" s="246">
        <v>190</v>
      </c>
      <c r="F26" s="246">
        <v>130</v>
      </c>
      <c r="G26" s="246">
        <v>270</v>
      </c>
      <c r="H26" s="246">
        <v>200</v>
      </c>
      <c r="I26" s="13"/>
      <c r="J26" s="13"/>
    </row>
    <row r="27" spans="1:82" ht="15" x14ac:dyDescent="0.2">
      <c r="A27" s="194" t="s">
        <v>67</v>
      </c>
      <c r="B27" s="194" t="s">
        <v>68</v>
      </c>
      <c r="C27" s="195" t="s">
        <v>69</v>
      </c>
      <c r="D27" s="246">
        <f t="shared" si="0"/>
        <v>460</v>
      </c>
      <c r="E27" s="246">
        <v>650</v>
      </c>
      <c r="F27" s="246">
        <v>590</v>
      </c>
      <c r="G27" s="246">
        <v>570</v>
      </c>
      <c r="H27" s="246">
        <v>460</v>
      </c>
      <c r="I27" s="13"/>
      <c r="J27" s="13"/>
    </row>
    <row r="28" spans="1:82" x14ac:dyDescent="0.2">
      <c r="A28" s="194" t="s">
        <v>70</v>
      </c>
      <c r="B28" s="194" t="s">
        <v>71</v>
      </c>
      <c r="C28" s="195" t="s">
        <v>72</v>
      </c>
      <c r="D28" s="246">
        <f t="shared" si="0"/>
        <v>230</v>
      </c>
      <c r="E28" s="246">
        <v>240</v>
      </c>
      <c r="F28" s="246">
        <v>110</v>
      </c>
      <c r="G28" s="246">
        <v>40</v>
      </c>
      <c r="H28" s="246">
        <v>230</v>
      </c>
    </row>
    <row r="29" spans="1:82" x14ac:dyDescent="0.2">
      <c r="A29" s="194" t="s">
        <v>73</v>
      </c>
      <c r="B29" s="194" t="s">
        <v>74</v>
      </c>
      <c r="C29" s="195" t="s">
        <v>75</v>
      </c>
      <c r="D29" s="246">
        <f t="shared" si="0"/>
        <v>250</v>
      </c>
      <c r="E29" s="246">
        <v>230</v>
      </c>
      <c r="F29" s="246">
        <v>390</v>
      </c>
      <c r="G29" s="246">
        <v>290</v>
      </c>
      <c r="H29" s="246">
        <v>250</v>
      </c>
    </row>
    <row r="30" spans="1:82" x14ac:dyDescent="0.2">
      <c r="A30" s="194" t="s">
        <v>76</v>
      </c>
      <c r="B30" s="194" t="s">
        <v>77</v>
      </c>
      <c r="C30" s="195" t="s">
        <v>78</v>
      </c>
      <c r="D30" s="246">
        <f t="shared" si="0"/>
        <v>280</v>
      </c>
      <c r="E30" s="246">
        <v>330</v>
      </c>
      <c r="F30" s="246">
        <v>370</v>
      </c>
      <c r="G30" s="246">
        <v>310</v>
      </c>
      <c r="H30" s="246">
        <v>280</v>
      </c>
    </row>
    <row r="31" spans="1:82" x14ac:dyDescent="0.2">
      <c r="A31" s="194" t="s">
        <v>79</v>
      </c>
      <c r="B31" s="194" t="s">
        <v>80</v>
      </c>
      <c r="C31" s="195" t="s">
        <v>81</v>
      </c>
      <c r="D31" s="246">
        <f t="shared" si="0"/>
        <v>20</v>
      </c>
      <c r="E31" s="246">
        <v>100</v>
      </c>
      <c r="F31" s="246">
        <v>150</v>
      </c>
      <c r="G31" s="246">
        <v>40</v>
      </c>
      <c r="H31" s="246">
        <v>20</v>
      </c>
    </row>
    <row r="32" spans="1:82" x14ac:dyDescent="0.2">
      <c r="A32" s="194" t="s">
        <v>82</v>
      </c>
      <c r="B32" s="194" t="s">
        <v>83</v>
      </c>
      <c r="C32" s="195" t="s">
        <v>84</v>
      </c>
      <c r="D32" s="246">
        <f t="shared" si="0"/>
        <v>20</v>
      </c>
      <c r="E32" s="246">
        <v>250</v>
      </c>
      <c r="F32" s="246">
        <v>120</v>
      </c>
      <c r="G32" s="246">
        <v>80</v>
      </c>
      <c r="H32" s="246">
        <v>20</v>
      </c>
    </row>
    <row r="33" spans="1:8" x14ac:dyDescent="0.2">
      <c r="A33" s="194" t="s">
        <v>85</v>
      </c>
      <c r="B33" s="194" t="s">
        <v>86</v>
      </c>
      <c r="C33" s="195" t="s">
        <v>87</v>
      </c>
      <c r="D33" s="246">
        <f t="shared" si="0"/>
        <v>40</v>
      </c>
      <c r="E33" s="246">
        <v>130</v>
      </c>
      <c r="F33" s="246">
        <v>120</v>
      </c>
      <c r="G33" s="246">
        <v>0</v>
      </c>
      <c r="H33" s="246">
        <v>40</v>
      </c>
    </row>
    <row r="34" spans="1:8" x14ac:dyDescent="0.2">
      <c r="A34" s="194" t="s">
        <v>88</v>
      </c>
      <c r="B34" s="194" t="s">
        <v>89</v>
      </c>
      <c r="C34" s="195" t="s">
        <v>90</v>
      </c>
      <c r="D34" s="246">
        <f t="shared" si="0"/>
        <v>170</v>
      </c>
      <c r="E34" s="246">
        <v>590</v>
      </c>
      <c r="F34" s="246">
        <v>290</v>
      </c>
      <c r="G34" s="246">
        <v>280</v>
      </c>
      <c r="H34" s="246">
        <v>170</v>
      </c>
    </row>
    <row r="35" spans="1:8" x14ac:dyDescent="0.2">
      <c r="A35" s="194" t="s">
        <v>91</v>
      </c>
      <c r="B35" s="194" t="s">
        <v>92</v>
      </c>
      <c r="C35" s="195" t="s">
        <v>93</v>
      </c>
      <c r="D35" s="246">
        <f t="shared" si="0"/>
        <v>430</v>
      </c>
      <c r="E35" s="246">
        <v>770</v>
      </c>
      <c r="F35" s="246">
        <v>410</v>
      </c>
      <c r="G35" s="246">
        <v>160</v>
      </c>
      <c r="H35" s="246">
        <v>430</v>
      </c>
    </row>
    <row r="36" spans="1:8" x14ac:dyDescent="0.2">
      <c r="A36" s="194" t="s">
        <v>94</v>
      </c>
      <c r="B36" s="194" t="s">
        <v>95</v>
      </c>
      <c r="C36" s="195" t="s">
        <v>96</v>
      </c>
      <c r="D36" s="246">
        <f t="shared" si="0"/>
        <v>70</v>
      </c>
      <c r="E36" s="246">
        <v>120</v>
      </c>
      <c r="F36" s="246">
        <v>200</v>
      </c>
      <c r="G36" s="246">
        <v>240</v>
      </c>
      <c r="H36" s="246">
        <v>70</v>
      </c>
    </row>
    <row r="37" spans="1:8" x14ac:dyDescent="0.2">
      <c r="A37" s="194" t="s">
        <v>97</v>
      </c>
      <c r="B37" s="194" t="s">
        <v>98</v>
      </c>
      <c r="C37" s="195" t="s">
        <v>99</v>
      </c>
      <c r="D37" s="246">
        <f t="shared" si="0"/>
        <v>20</v>
      </c>
      <c r="E37" s="246">
        <v>90</v>
      </c>
      <c r="F37" s="246">
        <v>10</v>
      </c>
      <c r="G37" s="246">
        <v>70</v>
      </c>
      <c r="H37" s="246">
        <v>20</v>
      </c>
    </row>
    <row r="38" spans="1:8" x14ac:dyDescent="0.2">
      <c r="A38" s="194" t="s">
        <v>100</v>
      </c>
      <c r="B38" s="194" t="s">
        <v>101</v>
      </c>
      <c r="C38" s="195" t="s">
        <v>102</v>
      </c>
      <c r="D38" s="246">
        <f t="shared" si="0"/>
        <v>130</v>
      </c>
      <c r="E38" s="246">
        <v>100</v>
      </c>
      <c r="F38" s="246">
        <v>120</v>
      </c>
      <c r="G38" s="246">
        <v>80</v>
      </c>
      <c r="H38" s="246">
        <v>130</v>
      </c>
    </row>
    <row r="39" spans="1:8" x14ac:dyDescent="0.2">
      <c r="A39" s="194" t="s">
        <v>103</v>
      </c>
      <c r="B39" s="194" t="s">
        <v>104</v>
      </c>
      <c r="C39" s="195" t="s">
        <v>105</v>
      </c>
      <c r="D39" s="246">
        <f t="shared" si="0"/>
        <v>230</v>
      </c>
      <c r="E39" s="246">
        <v>390</v>
      </c>
      <c r="F39" s="246">
        <v>350</v>
      </c>
      <c r="G39" s="246">
        <v>330</v>
      </c>
      <c r="H39" s="246">
        <v>230</v>
      </c>
    </row>
    <row r="40" spans="1:8" x14ac:dyDescent="0.2">
      <c r="A40" s="194" t="s">
        <v>106</v>
      </c>
      <c r="B40" s="194" t="s">
        <v>107</v>
      </c>
      <c r="C40" s="195" t="s">
        <v>108</v>
      </c>
      <c r="D40" s="246">
        <f t="shared" si="0"/>
        <v>110</v>
      </c>
      <c r="E40" s="246">
        <v>170</v>
      </c>
      <c r="F40" s="246">
        <v>80</v>
      </c>
      <c r="G40" s="246">
        <v>120</v>
      </c>
      <c r="H40" s="246">
        <v>110</v>
      </c>
    </row>
    <row r="41" spans="1:8" x14ac:dyDescent="0.2">
      <c r="A41" s="194" t="s">
        <v>109</v>
      </c>
      <c r="B41" s="194" t="s">
        <v>110</v>
      </c>
      <c r="C41" s="195" t="s">
        <v>111</v>
      </c>
      <c r="D41" s="246">
        <f t="shared" si="0"/>
        <v>90</v>
      </c>
      <c r="E41" s="246">
        <v>90</v>
      </c>
      <c r="F41" s="246">
        <v>80</v>
      </c>
      <c r="G41" s="246">
        <v>50</v>
      </c>
      <c r="H41" s="246">
        <v>90</v>
      </c>
    </row>
    <row r="42" spans="1:8" x14ac:dyDescent="0.2">
      <c r="A42" s="194" t="s">
        <v>112</v>
      </c>
      <c r="B42" s="194" t="s">
        <v>113</v>
      </c>
      <c r="C42" s="195" t="s">
        <v>114</v>
      </c>
      <c r="D42" s="246">
        <f t="shared" si="0"/>
        <v>200</v>
      </c>
      <c r="E42" s="246">
        <v>160</v>
      </c>
      <c r="F42" s="246">
        <v>130</v>
      </c>
      <c r="G42" s="246">
        <v>240</v>
      </c>
      <c r="H42" s="246">
        <v>200</v>
      </c>
    </row>
    <row r="43" spans="1:8" x14ac:dyDescent="0.2">
      <c r="A43" s="194" t="s">
        <v>115</v>
      </c>
      <c r="B43" s="194" t="s">
        <v>116</v>
      </c>
      <c r="C43" s="195" t="s">
        <v>117</v>
      </c>
      <c r="D43" s="246">
        <f t="shared" si="0"/>
        <v>90</v>
      </c>
      <c r="E43" s="246">
        <v>250</v>
      </c>
      <c r="F43" s="246">
        <v>160</v>
      </c>
      <c r="G43" s="246">
        <v>50</v>
      </c>
      <c r="H43" s="246">
        <v>90</v>
      </c>
    </row>
    <row r="44" spans="1:8" x14ac:dyDescent="0.2">
      <c r="A44" s="194" t="s">
        <v>118</v>
      </c>
      <c r="B44" s="194" t="s">
        <v>119</v>
      </c>
      <c r="C44" s="195" t="s">
        <v>120</v>
      </c>
      <c r="D44" s="246">
        <f t="shared" si="0"/>
        <v>70</v>
      </c>
      <c r="E44" s="246">
        <v>190</v>
      </c>
      <c r="F44" s="246">
        <v>30</v>
      </c>
      <c r="G44" s="246">
        <v>30</v>
      </c>
      <c r="H44" s="246">
        <v>70</v>
      </c>
    </row>
    <row r="45" spans="1:8" x14ac:dyDescent="0.2">
      <c r="A45" s="194" t="s">
        <v>121</v>
      </c>
      <c r="B45" s="194" t="s">
        <v>122</v>
      </c>
      <c r="C45" s="195" t="s">
        <v>123</v>
      </c>
      <c r="D45" s="246">
        <f t="shared" si="0"/>
        <v>90</v>
      </c>
      <c r="E45" s="246">
        <v>80</v>
      </c>
      <c r="F45" s="246">
        <v>80</v>
      </c>
      <c r="G45" s="246">
        <v>150</v>
      </c>
      <c r="H45" s="246">
        <v>90</v>
      </c>
    </row>
    <row r="46" spans="1:8" x14ac:dyDescent="0.2">
      <c r="A46" s="194" t="s">
        <v>124</v>
      </c>
      <c r="B46" s="194" t="s">
        <v>125</v>
      </c>
      <c r="C46" s="195" t="s">
        <v>126</v>
      </c>
      <c r="D46" s="246">
        <f t="shared" si="0"/>
        <v>360</v>
      </c>
      <c r="E46" s="246">
        <v>710</v>
      </c>
      <c r="F46" s="246">
        <v>580</v>
      </c>
      <c r="G46" s="246">
        <v>460</v>
      </c>
      <c r="H46" s="246">
        <v>360</v>
      </c>
    </row>
    <row r="47" spans="1:8" x14ac:dyDescent="0.2">
      <c r="A47" s="194" t="s">
        <v>127</v>
      </c>
      <c r="B47" s="194" t="s">
        <v>128</v>
      </c>
      <c r="C47" s="195" t="s">
        <v>129</v>
      </c>
      <c r="D47" s="246">
        <f t="shared" si="0"/>
        <v>40</v>
      </c>
      <c r="E47" s="246">
        <v>220</v>
      </c>
      <c r="F47" s="246">
        <v>70</v>
      </c>
      <c r="G47" s="246">
        <v>60</v>
      </c>
      <c r="H47" s="246">
        <v>40</v>
      </c>
    </row>
    <row r="48" spans="1:8" x14ac:dyDescent="0.2">
      <c r="A48" s="194" t="s">
        <v>130</v>
      </c>
      <c r="B48" s="194" t="s">
        <v>131</v>
      </c>
      <c r="C48" s="195" t="s">
        <v>132</v>
      </c>
      <c r="D48" s="246">
        <f t="shared" si="0"/>
        <v>140</v>
      </c>
      <c r="E48" s="246">
        <v>320</v>
      </c>
      <c r="F48" s="246">
        <v>160</v>
      </c>
      <c r="G48" s="246">
        <v>210</v>
      </c>
      <c r="H48" s="246">
        <v>140</v>
      </c>
    </row>
    <row r="49" spans="1:8" x14ac:dyDescent="0.2">
      <c r="A49" s="194" t="s">
        <v>133</v>
      </c>
      <c r="B49" s="194" t="s">
        <v>134</v>
      </c>
      <c r="C49" s="195" t="s">
        <v>135</v>
      </c>
      <c r="D49" s="246">
        <f t="shared" si="0"/>
        <v>270</v>
      </c>
      <c r="E49" s="246">
        <v>310</v>
      </c>
      <c r="F49" s="246">
        <v>510</v>
      </c>
      <c r="G49" s="246">
        <v>310</v>
      </c>
      <c r="H49" s="246">
        <v>270</v>
      </c>
    </row>
    <row r="50" spans="1:8" x14ac:dyDescent="0.2">
      <c r="A50" s="194" t="s">
        <v>136</v>
      </c>
      <c r="B50" s="194" t="s">
        <v>137</v>
      </c>
      <c r="C50" s="195" t="s">
        <v>138</v>
      </c>
      <c r="D50" s="246">
        <f t="shared" si="0"/>
        <v>140</v>
      </c>
      <c r="E50" s="246">
        <v>190</v>
      </c>
      <c r="F50" s="246">
        <v>100</v>
      </c>
      <c r="G50" s="246">
        <v>250</v>
      </c>
      <c r="H50" s="246">
        <v>140</v>
      </c>
    </row>
    <row r="51" spans="1:8" x14ac:dyDescent="0.2">
      <c r="A51" s="194" t="s">
        <v>139</v>
      </c>
      <c r="B51" s="194" t="s">
        <v>140</v>
      </c>
      <c r="C51" s="195" t="s">
        <v>141</v>
      </c>
      <c r="D51" s="246">
        <f t="shared" si="0"/>
        <v>320</v>
      </c>
      <c r="E51" s="246">
        <v>380</v>
      </c>
      <c r="F51" s="246">
        <v>370</v>
      </c>
      <c r="G51" s="246">
        <v>280</v>
      </c>
      <c r="H51" s="246">
        <v>320</v>
      </c>
    </row>
    <row r="52" spans="1:8" x14ac:dyDescent="0.2">
      <c r="A52" s="194" t="s">
        <v>142</v>
      </c>
      <c r="B52" s="194" t="s">
        <v>143</v>
      </c>
      <c r="C52" s="195" t="s">
        <v>144</v>
      </c>
      <c r="D52" s="246">
        <f t="shared" si="0"/>
        <v>120</v>
      </c>
      <c r="E52" s="246">
        <v>190</v>
      </c>
      <c r="F52" s="246">
        <v>200</v>
      </c>
      <c r="G52" s="246">
        <v>150</v>
      </c>
      <c r="H52" s="246">
        <v>120</v>
      </c>
    </row>
    <row r="53" spans="1:8" x14ac:dyDescent="0.2">
      <c r="A53" s="194" t="s">
        <v>145</v>
      </c>
      <c r="B53" s="194" t="s">
        <v>146</v>
      </c>
      <c r="C53" s="195" t="s">
        <v>147</v>
      </c>
      <c r="D53" s="246">
        <f t="shared" si="0"/>
        <v>220</v>
      </c>
      <c r="E53" s="246">
        <v>420</v>
      </c>
      <c r="F53" s="246">
        <v>240</v>
      </c>
      <c r="G53" s="246">
        <v>230</v>
      </c>
      <c r="H53" s="246">
        <v>220</v>
      </c>
    </row>
    <row r="54" spans="1:8" x14ac:dyDescent="0.2">
      <c r="A54" s="194" t="s">
        <v>148</v>
      </c>
      <c r="B54" s="194" t="s">
        <v>149</v>
      </c>
      <c r="C54" s="195" t="s">
        <v>150</v>
      </c>
      <c r="D54" s="246">
        <f t="shared" si="0"/>
        <v>250</v>
      </c>
      <c r="E54" s="246">
        <v>300</v>
      </c>
      <c r="F54" s="246">
        <v>350</v>
      </c>
      <c r="G54" s="246">
        <v>420</v>
      </c>
      <c r="H54" s="246">
        <v>250</v>
      </c>
    </row>
    <row r="55" spans="1:8" x14ac:dyDescent="0.2">
      <c r="A55" s="194" t="s">
        <v>151</v>
      </c>
      <c r="B55" s="194" t="s">
        <v>152</v>
      </c>
      <c r="C55" s="195" t="s">
        <v>153</v>
      </c>
      <c r="D55" s="246">
        <f t="shared" si="0"/>
        <v>150</v>
      </c>
      <c r="E55" s="246">
        <v>220</v>
      </c>
      <c r="F55" s="246">
        <v>350</v>
      </c>
      <c r="G55" s="246">
        <v>150</v>
      </c>
      <c r="H55" s="246">
        <v>150</v>
      </c>
    </row>
    <row r="56" spans="1:8" x14ac:dyDescent="0.2">
      <c r="A56" s="194" t="s">
        <v>154</v>
      </c>
      <c r="B56" s="194" t="s">
        <v>155</v>
      </c>
      <c r="C56" s="195" t="s">
        <v>156</v>
      </c>
      <c r="D56" s="246">
        <f t="shared" si="0"/>
        <v>780</v>
      </c>
      <c r="E56" s="246">
        <v>810</v>
      </c>
      <c r="F56" s="246">
        <v>860</v>
      </c>
      <c r="G56" s="246">
        <v>770</v>
      </c>
      <c r="H56" s="246">
        <v>780</v>
      </c>
    </row>
    <row r="57" spans="1:8" x14ac:dyDescent="0.2">
      <c r="A57" s="194" t="s">
        <v>450</v>
      </c>
      <c r="B57" s="194" t="s">
        <v>451</v>
      </c>
      <c r="C57" s="195" t="s">
        <v>452</v>
      </c>
      <c r="D57" s="246">
        <f t="shared" si="0"/>
        <v>0</v>
      </c>
      <c r="E57" s="246" t="s">
        <v>453</v>
      </c>
      <c r="F57" s="246">
        <v>10</v>
      </c>
      <c r="G57" s="246">
        <v>0</v>
      </c>
      <c r="H57" s="246">
        <v>0</v>
      </c>
    </row>
    <row r="58" spans="1:8" x14ac:dyDescent="0.2">
      <c r="A58" s="194" t="s">
        <v>157</v>
      </c>
      <c r="B58" s="194" t="s">
        <v>158</v>
      </c>
      <c r="C58" s="195" t="s">
        <v>159</v>
      </c>
      <c r="D58" s="246">
        <f t="shared" si="0"/>
        <v>700</v>
      </c>
      <c r="E58" s="246">
        <v>570</v>
      </c>
      <c r="F58" s="246">
        <v>730</v>
      </c>
      <c r="G58" s="246">
        <v>860</v>
      </c>
      <c r="H58" s="246">
        <v>700</v>
      </c>
    </row>
    <row r="59" spans="1:8" x14ac:dyDescent="0.2">
      <c r="A59" s="194" t="s">
        <v>160</v>
      </c>
      <c r="B59" s="194" t="s">
        <v>161</v>
      </c>
      <c r="C59" s="195" t="s">
        <v>162</v>
      </c>
      <c r="D59" s="246">
        <f t="shared" si="0"/>
        <v>220</v>
      </c>
      <c r="E59" s="246">
        <v>350</v>
      </c>
      <c r="F59" s="246">
        <v>410</v>
      </c>
      <c r="G59" s="246">
        <v>300</v>
      </c>
      <c r="H59" s="246">
        <v>220</v>
      </c>
    </row>
    <row r="60" spans="1:8" x14ac:dyDescent="0.2">
      <c r="A60" s="194" t="s">
        <v>163</v>
      </c>
      <c r="B60" s="194" t="s">
        <v>164</v>
      </c>
      <c r="C60" s="195" t="s">
        <v>165</v>
      </c>
      <c r="D60" s="246">
        <f t="shared" si="0"/>
        <v>320</v>
      </c>
      <c r="E60" s="246">
        <v>410</v>
      </c>
      <c r="F60" s="246">
        <v>370</v>
      </c>
      <c r="G60" s="246">
        <v>440</v>
      </c>
      <c r="H60" s="246">
        <v>320</v>
      </c>
    </row>
    <row r="61" spans="1:8" x14ac:dyDescent="0.2">
      <c r="A61" s="194" t="s">
        <v>166</v>
      </c>
      <c r="B61" s="194" t="s">
        <v>167</v>
      </c>
      <c r="C61" s="195" t="s">
        <v>168</v>
      </c>
      <c r="D61" s="246">
        <f t="shared" si="0"/>
        <v>100</v>
      </c>
      <c r="E61" s="246">
        <v>90</v>
      </c>
      <c r="F61" s="246">
        <v>230</v>
      </c>
      <c r="G61" s="246">
        <v>170</v>
      </c>
      <c r="H61" s="246">
        <v>100</v>
      </c>
    </row>
    <row r="62" spans="1:8" x14ac:dyDescent="0.2">
      <c r="A62" s="194" t="s">
        <v>169</v>
      </c>
      <c r="B62" s="194" t="s">
        <v>170</v>
      </c>
      <c r="C62" s="195" t="s">
        <v>171</v>
      </c>
      <c r="D62" s="246">
        <f t="shared" si="0"/>
        <v>130</v>
      </c>
      <c r="E62" s="246">
        <v>60</v>
      </c>
      <c r="F62" s="246">
        <v>70</v>
      </c>
      <c r="G62" s="246">
        <v>110</v>
      </c>
      <c r="H62" s="246">
        <v>130</v>
      </c>
    </row>
    <row r="63" spans="1:8" x14ac:dyDescent="0.2">
      <c r="A63" s="194" t="s">
        <v>172</v>
      </c>
      <c r="B63" s="194" t="s">
        <v>173</v>
      </c>
      <c r="C63" s="195" t="s">
        <v>174</v>
      </c>
      <c r="D63" s="246">
        <f t="shared" si="0"/>
        <v>330</v>
      </c>
      <c r="E63" s="246">
        <v>380</v>
      </c>
      <c r="F63" s="246">
        <v>380</v>
      </c>
      <c r="G63" s="246">
        <v>740</v>
      </c>
      <c r="H63" s="246">
        <v>330</v>
      </c>
    </row>
    <row r="64" spans="1:8" x14ac:dyDescent="0.2">
      <c r="A64" s="194" t="s">
        <v>175</v>
      </c>
      <c r="B64" s="194" t="s">
        <v>176</v>
      </c>
      <c r="C64" s="195" t="s">
        <v>177</v>
      </c>
      <c r="D64" s="246">
        <f t="shared" si="0"/>
        <v>140</v>
      </c>
      <c r="E64" s="246">
        <v>170</v>
      </c>
      <c r="F64" s="246">
        <v>100</v>
      </c>
      <c r="G64" s="246">
        <v>220</v>
      </c>
      <c r="H64" s="246">
        <v>140</v>
      </c>
    </row>
    <row r="65" spans="1:8" x14ac:dyDescent="0.2">
      <c r="A65" s="194" t="s">
        <v>178</v>
      </c>
      <c r="B65" s="194" t="s">
        <v>179</v>
      </c>
      <c r="C65" s="195" t="s">
        <v>180</v>
      </c>
      <c r="D65" s="246">
        <f t="shared" si="0"/>
        <v>110</v>
      </c>
      <c r="E65" s="246">
        <v>70</v>
      </c>
      <c r="F65" s="246">
        <v>240</v>
      </c>
      <c r="G65" s="246">
        <v>130</v>
      </c>
      <c r="H65" s="246">
        <v>110</v>
      </c>
    </row>
    <row r="66" spans="1:8" x14ac:dyDescent="0.2">
      <c r="A66" s="194" t="s">
        <v>181</v>
      </c>
      <c r="B66" s="194" t="s">
        <v>182</v>
      </c>
      <c r="C66" s="195" t="s">
        <v>183</v>
      </c>
      <c r="D66" s="246">
        <f t="shared" si="0"/>
        <v>180</v>
      </c>
      <c r="E66" s="246">
        <v>330</v>
      </c>
      <c r="F66" s="246">
        <v>340</v>
      </c>
      <c r="G66" s="246">
        <v>260</v>
      </c>
      <c r="H66" s="246">
        <v>180</v>
      </c>
    </row>
    <row r="67" spans="1:8" x14ac:dyDescent="0.2">
      <c r="A67" s="194" t="s">
        <v>184</v>
      </c>
      <c r="B67" s="194" t="s">
        <v>185</v>
      </c>
      <c r="C67" s="195" t="s">
        <v>186</v>
      </c>
      <c r="D67" s="246">
        <f t="shared" si="0"/>
        <v>90</v>
      </c>
      <c r="E67" s="246">
        <v>80</v>
      </c>
      <c r="F67" s="246">
        <v>100</v>
      </c>
      <c r="G67" s="246">
        <v>150</v>
      </c>
      <c r="H67" s="246">
        <v>90</v>
      </c>
    </row>
    <row r="68" spans="1:8" x14ac:dyDescent="0.2">
      <c r="A68" s="194" t="s">
        <v>187</v>
      </c>
      <c r="B68" s="194" t="s">
        <v>188</v>
      </c>
      <c r="C68" s="195" t="s">
        <v>189</v>
      </c>
      <c r="D68" s="246">
        <f t="shared" si="0"/>
        <v>160</v>
      </c>
      <c r="E68" s="246">
        <v>110</v>
      </c>
      <c r="F68" s="246">
        <v>140</v>
      </c>
      <c r="G68" s="246">
        <v>160</v>
      </c>
      <c r="H68" s="246">
        <v>160</v>
      </c>
    </row>
    <row r="69" spans="1:8" x14ac:dyDescent="0.2">
      <c r="A69" s="194" t="s">
        <v>190</v>
      </c>
      <c r="B69" s="194" t="s">
        <v>191</v>
      </c>
      <c r="C69" s="195" t="s">
        <v>192</v>
      </c>
      <c r="D69" s="246">
        <f t="shared" si="0"/>
        <v>90</v>
      </c>
      <c r="E69" s="246">
        <v>120</v>
      </c>
      <c r="F69" s="246">
        <v>120</v>
      </c>
      <c r="G69" s="246">
        <v>80</v>
      </c>
      <c r="H69" s="246">
        <v>90</v>
      </c>
    </row>
    <row r="70" spans="1:8" x14ac:dyDescent="0.2">
      <c r="A70" s="194" t="s">
        <v>193</v>
      </c>
      <c r="B70" s="194" t="s">
        <v>194</v>
      </c>
      <c r="C70" s="195" t="s">
        <v>195</v>
      </c>
      <c r="D70" s="246">
        <f t="shared" ref="D70:D133" si="1">H70</f>
        <v>80</v>
      </c>
      <c r="E70" s="246">
        <v>60</v>
      </c>
      <c r="F70" s="246">
        <v>190</v>
      </c>
      <c r="G70" s="246">
        <v>100</v>
      </c>
      <c r="H70" s="246">
        <v>80</v>
      </c>
    </row>
    <row r="71" spans="1:8" x14ac:dyDescent="0.2">
      <c r="A71" s="194" t="s">
        <v>196</v>
      </c>
      <c r="B71" s="194" t="s">
        <v>197</v>
      </c>
      <c r="C71" s="195" t="s">
        <v>198</v>
      </c>
      <c r="D71" s="246">
        <f t="shared" si="1"/>
        <v>120</v>
      </c>
      <c r="E71" s="246">
        <v>90</v>
      </c>
      <c r="F71" s="246">
        <v>180</v>
      </c>
      <c r="G71" s="246">
        <v>210</v>
      </c>
      <c r="H71" s="246">
        <v>120</v>
      </c>
    </row>
    <row r="72" spans="1:8" x14ac:dyDescent="0.2">
      <c r="A72" s="194" t="s">
        <v>199</v>
      </c>
      <c r="B72" s="194" t="s">
        <v>200</v>
      </c>
      <c r="C72" s="195" t="s">
        <v>201</v>
      </c>
      <c r="D72" s="246">
        <f t="shared" si="1"/>
        <v>420</v>
      </c>
      <c r="E72" s="246">
        <v>410</v>
      </c>
      <c r="F72" s="246">
        <v>300</v>
      </c>
      <c r="G72" s="246">
        <v>420</v>
      </c>
      <c r="H72" s="246">
        <v>420</v>
      </c>
    </row>
    <row r="73" spans="1:8" x14ac:dyDescent="0.2">
      <c r="A73" s="194" t="s">
        <v>202</v>
      </c>
      <c r="B73" s="194" t="s">
        <v>203</v>
      </c>
      <c r="C73" s="195" t="s">
        <v>204</v>
      </c>
      <c r="D73" s="246">
        <f t="shared" si="1"/>
        <v>160</v>
      </c>
      <c r="E73" s="246">
        <v>170</v>
      </c>
      <c r="F73" s="246">
        <v>120</v>
      </c>
      <c r="G73" s="246">
        <v>250</v>
      </c>
      <c r="H73" s="246">
        <v>160</v>
      </c>
    </row>
    <row r="74" spans="1:8" x14ac:dyDescent="0.2">
      <c r="A74" s="194" t="s">
        <v>205</v>
      </c>
      <c r="B74" s="194" t="s">
        <v>206</v>
      </c>
      <c r="C74" s="195" t="s">
        <v>207</v>
      </c>
      <c r="D74" s="246">
        <f t="shared" si="1"/>
        <v>260</v>
      </c>
      <c r="E74" s="246">
        <v>130</v>
      </c>
      <c r="F74" s="246">
        <v>220</v>
      </c>
      <c r="G74" s="246">
        <v>210</v>
      </c>
      <c r="H74" s="246">
        <v>260</v>
      </c>
    </row>
    <row r="75" spans="1:8" x14ac:dyDescent="0.2">
      <c r="A75" s="194" t="s">
        <v>208</v>
      </c>
      <c r="B75" s="194" t="s">
        <v>209</v>
      </c>
      <c r="C75" s="195" t="s">
        <v>210</v>
      </c>
      <c r="D75" s="246">
        <f t="shared" si="1"/>
        <v>190</v>
      </c>
      <c r="E75" s="246">
        <v>190</v>
      </c>
      <c r="F75" s="246">
        <v>230</v>
      </c>
      <c r="G75" s="246">
        <v>210</v>
      </c>
      <c r="H75" s="246">
        <v>190</v>
      </c>
    </row>
    <row r="76" spans="1:8" x14ac:dyDescent="0.2">
      <c r="A76" s="194" t="s">
        <v>211</v>
      </c>
      <c r="B76" s="194" t="s">
        <v>212</v>
      </c>
      <c r="C76" s="195" t="s">
        <v>213</v>
      </c>
      <c r="D76" s="246">
        <f t="shared" si="1"/>
        <v>160</v>
      </c>
      <c r="E76" s="246">
        <v>300</v>
      </c>
      <c r="F76" s="246">
        <v>470</v>
      </c>
      <c r="G76" s="246">
        <v>370</v>
      </c>
      <c r="H76" s="246">
        <v>160</v>
      </c>
    </row>
    <row r="77" spans="1:8" x14ac:dyDescent="0.2">
      <c r="A77" s="194" t="s">
        <v>214</v>
      </c>
      <c r="B77" s="194" t="s">
        <v>215</v>
      </c>
      <c r="C77" s="195" t="s">
        <v>216</v>
      </c>
      <c r="D77" s="246">
        <f t="shared" si="1"/>
        <v>80</v>
      </c>
      <c r="E77" s="246">
        <v>30</v>
      </c>
      <c r="F77" s="246">
        <v>120</v>
      </c>
      <c r="G77" s="246">
        <v>180</v>
      </c>
      <c r="H77" s="246">
        <v>80</v>
      </c>
    </row>
    <row r="78" spans="1:8" x14ac:dyDescent="0.2">
      <c r="A78" s="194" t="s">
        <v>217</v>
      </c>
      <c r="B78" s="194" t="s">
        <v>218</v>
      </c>
      <c r="C78" s="195" t="s">
        <v>219</v>
      </c>
      <c r="D78" s="246">
        <f t="shared" si="1"/>
        <v>140</v>
      </c>
      <c r="E78" s="246">
        <v>100</v>
      </c>
      <c r="F78" s="246">
        <v>220</v>
      </c>
      <c r="G78" s="246">
        <v>410</v>
      </c>
      <c r="H78" s="246">
        <v>140</v>
      </c>
    </row>
    <row r="79" spans="1:8" x14ac:dyDescent="0.2">
      <c r="A79" s="194" t="s">
        <v>220</v>
      </c>
      <c r="B79" s="194" t="s">
        <v>221</v>
      </c>
      <c r="C79" s="195" t="s">
        <v>222</v>
      </c>
      <c r="D79" s="246">
        <f t="shared" si="1"/>
        <v>110</v>
      </c>
      <c r="E79" s="246">
        <v>260</v>
      </c>
      <c r="F79" s="246">
        <v>200</v>
      </c>
      <c r="G79" s="246">
        <v>330</v>
      </c>
      <c r="H79" s="246">
        <v>110</v>
      </c>
    </row>
    <row r="80" spans="1:8" x14ac:dyDescent="0.2">
      <c r="A80" s="194" t="s">
        <v>223</v>
      </c>
      <c r="B80" s="194" t="s">
        <v>224</v>
      </c>
      <c r="C80" s="195" t="s">
        <v>225</v>
      </c>
      <c r="D80" s="246">
        <f t="shared" si="1"/>
        <v>110</v>
      </c>
      <c r="E80" s="246">
        <v>40</v>
      </c>
      <c r="F80" s="246">
        <v>120</v>
      </c>
      <c r="G80" s="246">
        <v>120</v>
      </c>
      <c r="H80" s="246">
        <v>110</v>
      </c>
    </row>
    <row r="81" spans="1:8" x14ac:dyDescent="0.2">
      <c r="A81" s="194" t="s">
        <v>226</v>
      </c>
      <c r="B81" s="194" t="s">
        <v>227</v>
      </c>
      <c r="C81" s="195" t="s">
        <v>228</v>
      </c>
      <c r="D81" s="246">
        <f t="shared" si="1"/>
        <v>180</v>
      </c>
      <c r="E81" s="246">
        <v>160</v>
      </c>
      <c r="F81" s="246">
        <v>180</v>
      </c>
      <c r="G81" s="246">
        <v>160</v>
      </c>
      <c r="H81" s="246">
        <v>180</v>
      </c>
    </row>
    <row r="82" spans="1:8" x14ac:dyDescent="0.2">
      <c r="A82" s="194" t="s">
        <v>229</v>
      </c>
      <c r="B82" s="194" t="s">
        <v>230</v>
      </c>
      <c r="C82" s="195" t="s">
        <v>231</v>
      </c>
      <c r="D82" s="246">
        <f t="shared" si="1"/>
        <v>130</v>
      </c>
      <c r="E82" s="246">
        <v>200</v>
      </c>
      <c r="F82" s="246">
        <v>150</v>
      </c>
      <c r="G82" s="246">
        <v>70</v>
      </c>
      <c r="H82" s="246">
        <v>130</v>
      </c>
    </row>
    <row r="83" spans="1:8" x14ac:dyDescent="0.2">
      <c r="A83" s="194" t="s">
        <v>232</v>
      </c>
      <c r="B83" s="194" t="s">
        <v>233</v>
      </c>
      <c r="C83" s="195" t="s">
        <v>234</v>
      </c>
      <c r="D83" s="246">
        <f t="shared" si="1"/>
        <v>130</v>
      </c>
      <c r="E83" s="246">
        <v>90</v>
      </c>
      <c r="F83" s="246">
        <v>80</v>
      </c>
      <c r="G83" s="246">
        <v>160</v>
      </c>
      <c r="H83" s="246">
        <v>130</v>
      </c>
    </row>
    <row r="84" spans="1:8" x14ac:dyDescent="0.2">
      <c r="A84" s="194" t="s">
        <v>235</v>
      </c>
      <c r="B84" s="194" t="s">
        <v>236</v>
      </c>
      <c r="C84" s="195" t="s">
        <v>237</v>
      </c>
      <c r="D84" s="246">
        <f t="shared" si="1"/>
        <v>240</v>
      </c>
      <c r="E84" s="246">
        <v>360</v>
      </c>
      <c r="F84" s="246">
        <v>510</v>
      </c>
      <c r="G84" s="246">
        <v>100</v>
      </c>
      <c r="H84" s="246">
        <v>240</v>
      </c>
    </row>
    <row r="85" spans="1:8" x14ac:dyDescent="0.2">
      <c r="A85" s="194" t="s">
        <v>238</v>
      </c>
      <c r="B85" s="194" t="s">
        <v>239</v>
      </c>
      <c r="C85" s="195" t="s">
        <v>240</v>
      </c>
      <c r="D85" s="246">
        <f t="shared" si="1"/>
        <v>560</v>
      </c>
      <c r="E85" s="246">
        <v>810</v>
      </c>
      <c r="F85" s="246">
        <v>1100</v>
      </c>
      <c r="G85" s="246">
        <v>560</v>
      </c>
      <c r="H85" s="246">
        <v>560</v>
      </c>
    </row>
    <row r="86" spans="1:8" x14ac:dyDescent="0.2">
      <c r="A86" s="194" t="s">
        <v>241</v>
      </c>
      <c r="B86" s="194" t="s">
        <v>242</v>
      </c>
      <c r="C86" s="195" t="s">
        <v>243</v>
      </c>
      <c r="D86" s="246">
        <f t="shared" si="1"/>
        <v>440</v>
      </c>
      <c r="E86" s="246">
        <v>360</v>
      </c>
      <c r="F86" s="246">
        <v>300</v>
      </c>
      <c r="G86" s="246">
        <v>360</v>
      </c>
      <c r="H86" s="246">
        <v>440</v>
      </c>
    </row>
    <row r="87" spans="1:8" x14ac:dyDescent="0.2">
      <c r="A87" s="194" t="s">
        <v>244</v>
      </c>
      <c r="B87" s="194" t="s">
        <v>245</v>
      </c>
      <c r="C87" s="195" t="s">
        <v>246</v>
      </c>
      <c r="D87" s="246">
        <f t="shared" si="1"/>
        <v>210</v>
      </c>
      <c r="E87" s="246">
        <v>270</v>
      </c>
      <c r="F87" s="246">
        <v>190</v>
      </c>
      <c r="G87" s="246">
        <v>320</v>
      </c>
      <c r="H87" s="246">
        <v>210</v>
      </c>
    </row>
    <row r="88" spans="1:8" x14ac:dyDescent="0.2">
      <c r="A88" s="194" t="s">
        <v>247</v>
      </c>
      <c r="B88" s="194" t="s">
        <v>248</v>
      </c>
      <c r="C88" s="195" t="s">
        <v>249</v>
      </c>
      <c r="D88" s="246">
        <f t="shared" si="1"/>
        <v>360</v>
      </c>
      <c r="E88" s="246">
        <v>200</v>
      </c>
      <c r="F88" s="246">
        <v>410</v>
      </c>
      <c r="G88" s="246">
        <v>260</v>
      </c>
      <c r="H88" s="246">
        <v>360</v>
      </c>
    </row>
    <row r="89" spans="1:8" x14ac:dyDescent="0.2">
      <c r="A89" s="194" t="s">
        <v>250</v>
      </c>
      <c r="B89" s="194" t="s">
        <v>251</v>
      </c>
      <c r="C89" s="195" t="s">
        <v>252</v>
      </c>
      <c r="D89" s="246">
        <f t="shared" si="1"/>
        <v>190</v>
      </c>
      <c r="E89" s="246">
        <v>320</v>
      </c>
      <c r="F89" s="246">
        <v>240</v>
      </c>
      <c r="G89" s="246">
        <v>120</v>
      </c>
      <c r="H89" s="246">
        <v>190</v>
      </c>
    </row>
    <row r="90" spans="1:8" x14ac:dyDescent="0.2">
      <c r="A90" s="194" t="s">
        <v>253</v>
      </c>
      <c r="B90" s="194" t="s">
        <v>254</v>
      </c>
      <c r="C90" s="195" t="s">
        <v>255</v>
      </c>
      <c r="D90" s="246">
        <f t="shared" si="1"/>
        <v>370</v>
      </c>
      <c r="E90" s="246">
        <v>330</v>
      </c>
      <c r="F90" s="246">
        <v>690</v>
      </c>
      <c r="G90" s="246">
        <v>110</v>
      </c>
      <c r="H90" s="246">
        <v>370</v>
      </c>
    </row>
    <row r="91" spans="1:8" x14ac:dyDescent="0.2">
      <c r="A91" s="194" t="s">
        <v>256</v>
      </c>
      <c r="B91" s="194" t="s">
        <v>257</v>
      </c>
      <c r="C91" s="195" t="s">
        <v>258</v>
      </c>
      <c r="D91" s="246">
        <f t="shared" si="1"/>
        <v>190</v>
      </c>
      <c r="E91" s="246">
        <v>160</v>
      </c>
      <c r="F91" s="246">
        <v>130</v>
      </c>
      <c r="G91" s="246">
        <v>100</v>
      </c>
      <c r="H91" s="246">
        <v>190</v>
      </c>
    </row>
    <row r="92" spans="1:8" x14ac:dyDescent="0.2">
      <c r="A92" s="194" t="s">
        <v>259</v>
      </c>
      <c r="B92" s="194" t="s">
        <v>260</v>
      </c>
      <c r="C92" s="195" t="s">
        <v>261</v>
      </c>
      <c r="D92" s="246">
        <f t="shared" si="1"/>
        <v>250</v>
      </c>
      <c r="E92" s="246">
        <v>310</v>
      </c>
      <c r="F92" s="246">
        <v>270</v>
      </c>
      <c r="G92" s="246">
        <v>260</v>
      </c>
      <c r="H92" s="246">
        <v>250</v>
      </c>
    </row>
    <row r="93" spans="1:8" x14ac:dyDescent="0.2">
      <c r="A93" s="194" t="s">
        <v>262</v>
      </c>
      <c r="B93" s="194" t="s">
        <v>263</v>
      </c>
      <c r="C93" s="195" t="s">
        <v>264</v>
      </c>
      <c r="D93" s="246">
        <f t="shared" si="1"/>
        <v>240</v>
      </c>
      <c r="E93" s="246">
        <v>120</v>
      </c>
      <c r="F93" s="246">
        <v>60</v>
      </c>
      <c r="G93" s="246">
        <v>120</v>
      </c>
      <c r="H93" s="246">
        <v>240</v>
      </c>
    </row>
    <row r="94" spans="1:8" x14ac:dyDescent="0.2">
      <c r="A94" s="194" t="s">
        <v>265</v>
      </c>
      <c r="B94" s="194" t="s">
        <v>266</v>
      </c>
      <c r="C94" s="195" t="s">
        <v>267</v>
      </c>
      <c r="D94" s="246">
        <f t="shared" si="1"/>
        <v>110</v>
      </c>
      <c r="E94" s="246">
        <v>200</v>
      </c>
      <c r="F94" s="246">
        <v>170</v>
      </c>
      <c r="G94" s="246">
        <v>220</v>
      </c>
      <c r="H94" s="246">
        <v>110</v>
      </c>
    </row>
    <row r="95" spans="1:8" x14ac:dyDescent="0.2">
      <c r="A95" s="194" t="s">
        <v>268</v>
      </c>
      <c r="B95" s="194" t="s">
        <v>269</v>
      </c>
      <c r="C95" s="195" t="s">
        <v>270</v>
      </c>
      <c r="D95" s="246">
        <f t="shared" si="1"/>
        <v>360</v>
      </c>
      <c r="E95" s="246">
        <v>480</v>
      </c>
      <c r="F95" s="246">
        <v>830</v>
      </c>
      <c r="G95" s="246">
        <v>540</v>
      </c>
      <c r="H95" s="246">
        <v>360</v>
      </c>
    </row>
    <row r="96" spans="1:8" x14ac:dyDescent="0.2">
      <c r="A96" s="194" t="s">
        <v>271</v>
      </c>
      <c r="B96" s="194" t="s">
        <v>272</v>
      </c>
      <c r="C96" s="195" t="s">
        <v>273</v>
      </c>
      <c r="D96" s="246">
        <f t="shared" si="1"/>
        <v>250</v>
      </c>
      <c r="E96" s="246">
        <v>270</v>
      </c>
      <c r="F96" s="246">
        <v>360</v>
      </c>
      <c r="G96" s="246">
        <v>380</v>
      </c>
      <c r="H96" s="246">
        <v>250</v>
      </c>
    </row>
    <row r="97" spans="1:8" x14ac:dyDescent="0.2">
      <c r="A97" s="194" t="s">
        <v>444</v>
      </c>
      <c r="B97" s="194" t="s">
        <v>445</v>
      </c>
      <c r="C97" s="195" t="s">
        <v>446</v>
      </c>
      <c r="D97" s="246">
        <f t="shared" si="1"/>
        <v>10</v>
      </c>
      <c r="E97" s="246">
        <v>20</v>
      </c>
      <c r="F97" s="246">
        <v>0</v>
      </c>
      <c r="G97" s="246">
        <v>0</v>
      </c>
      <c r="H97" s="246">
        <v>10</v>
      </c>
    </row>
    <row r="98" spans="1:8" x14ac:dyDescent="0.2">
      <c r="A98" s="194" t="s">
        <v>274</v>
      </c>
      <c r="B98" s="194" t="s">
        <v>275</v>
      </c>
      <c r="C98" s="195" t="s">
        <v>276</v>
      </c>
      <c r="D98" s="246">
        <f t="shared" si="1"/>
        <v>90</v>
      </c>
      <c r="E98" s="246">
        <v>150</v>
      </c>
      <c r="F98" s="246">
        <v>270</v>
      </c>
      <c r="G98" s="246">
        <v>370</v>
      </c>
      <c r="H98" s="246">
        <v>90</v>
      </c>
    </row>
    <row r="99" spans="1:8" x14ac:dyDescent="0.2">
      <c r="A99" s="194" t="s">
        <v>277</v>
      </c>
      <c r="B99" s="194" t="s">
        <v>278</v>
      </c>
      <c r="C99" s="195" t="s">
        <v>279</v>
      </c>
      <c r="D99" s="246">
        <f t="shared" si="1"/>
        <v>360</v>
      </c>
      <c r="E99" s="246">
        <v>220</v>
      </c>
      <c r="F99" s="246">
        <v>390</v>
      </c>
      <c r="G99" s="246">
        <v>660</v>
      </c>
      <c r="H99" s="246">
        <v>360</v>
      </c>
    </row>
    <row r="100" spans="1:8" x14ac:dyDescent="0.2">
      <c r="A100" s="194" t="s">
        <v>280</v>
      </c>
      <c r="B100" s="194" t="s">
        <v>281</v>
      </c>
      <c r="C100" s="195" t="s">
        <v>282</v>
      </c>
      <c r="D100" s="246">
        <f t="shared" si="1"/>
        <v>170</v>
      </c>
      <c r="E100" s="246">
        <v>250</v>
      </c>
      <c r="F100" s="246">
        <v>310</v>
      </c>
      <c r="G100" s="246">
        <v>350</v>
      </c>
      <c r="H100" s="246">
        <v>170</v>
      </c>
    </row>
    <row r="101" spans="1:8" x14ac:dyDescent="0.2">
      <c r="A101" s="194" t="s">
        <v>283</v>
      </c>
      <c r="B101" s="194" t="s">
        <v>284</v>
      </c>
      <c r="C101" s="195" t="s">
        <v>285</v>
      </c>
      <c r="D101" s="246">
        <f t="shared" si="1"/>
        <v>530</v>
      </c>
      <c r="E101" s="246">
        <v>630</v>
      </c>
      <c r="F101" s="246">
        <v>620</v>
      </c>
      <c r="G101" s="246">
        <v>850</v>
      </c>
      <c r="H101" s="246">
        <v>530</v>
      </c>
    </row>
    <row r="102" spans="1:8" x14ac:dyDescent="0.2">
      <c r="A102" s="194" t="s">
        <v>286</v>
      </c>
      <c r="B102" s="194" t="s">
        <v>287</v>
      </c>
      <c r="C102" s="195" t="s">
        <v>288</v>
      </c>
      <c r="D102" s="246">
        <f t="shared" si="1"/>
        <v>350</v>
      </c>
      <c r="E102" s="246">
        <v>320</v>
      </c>
      <c r="F102" s="246">
        <v>500</v>
      </c>
      <c r="G102" s="246">
        <v>390</v>
      </c>
      <c r="H102" s="246">
        <v>350</v>
      </c>
    </row>
    <row r="103" spans="1:8" x14ac:dyDescent="0.2">
      <c r="A103" s="194" t="s">
        <v>289</v>
      </c>
      <c r="B103" s="194" t="s">
        <v>290</v>
      </c>
      <c r="C103" s="195" t="s">
        <v>291</v>
      </c>
      <c r="D103" s="246">
        <f t="shared" si="1"/>
        <v>470</v>
      </c>
      <c r="E103" s="246">
        <v>250</v>
      </c>
      <c r="F103" s="246">
        <v>230</v>
      </c>
      <c r="G103" s="246">
        <v>230</v>
      </c>
      <c r="H103" s="246">
        <v>470</v>
      </c>
    </row>
    <row r="104" spans="1:8" x14ac:dyDescent="0.2">
      <c r="A104" s="194" t="s">
        <v>292</v>
      </c>
      <c r="B104" s="194" t="s">
        <v>293</v>
      </c>
      <c r="C104" s="195" t="s">
        <v>294</v>
      </c>
      <c r="D104" s="246">
        <f t="shared" si="1"/>
        <v>270</v>
      </c>
      <c r="E104" s="246">
        <v>980</v>
      </c>
      <c r="F104" s="246">
        <v>750</v>
      </c>
      <c r="G104" s="246">
        <v>580</v>
      </c>
      <c r="H104" s="246">
        <v>270</v>
      </c>
    </row>
    <row r="105" spans="1:8" x14ac:dyDescent="0.2">
      <c r="A105" s="194" t="s">
        <v>295</v>
      </c>
      <c r="B105" s="194" t="s">
        <v>296</v>
      </c>
      <c r="C105" s="195" t="s">
        <v>297</v>
      </c>
      <c r="D105" s="246">
        <f t="shared" si="1"/>
        <v>190</v>
      </c>
      <c r="E105" s="246">
        <v>380</v>
      </c>
      <c r="F105" s="246">
        <v>260</v>
      </c>
      <c r="G105" s="246">
        <v>670</v>
      </c>
      <c r="H105" s="246">
        <v>190</v>
      </c>
    </row>
    <row r="106" spans="1:8" x14ac:dyDescent="0.2">
      <c r="A106" s="194" t="s">
        <v>298</v>
      </c>
      <c r="B106" s="194" t="s">
        <v>299</v>
      </c>
      <c r="C106" s="195" t="s">
        <v>300</v>
      </c>
      <c r="D106" s="246">
        <f t="shared" si="1"/>
        <v>140</v>
      </c>
      <c r="E106" s="246">
        <v>220</v>
      </c>
      <c r="F106" s="246">
        <v>550</v>
      </c>
      <c r="G106" s="246">
        <v>890</v>
      </c>
      <c r="H106" s="246">
        <v>140</v>
      </c>
    </row>
    <row r="107" spans="1:8" x14ac:dyDescent="0.2">
      <c r="A107" s="194" t="s">
        <v>301</v>
      </c>
      <c r="B107" s="194" t="s">
        <v>302</v>
      </c>
      <c r="C107" s="195" t="s">
        <v>303</v>
      </c>
      <c r="D107" s="246">
        <f t="shared" si="1"/>
        <v>270</v>
      </c>
      <c r="E107" s="246">
        <v>390</v>
      </c>
      <c r="F107" s="246">
        <v>1340</v>
      </c>
      <c r="G107" s="246">
        <v>490</v>
      </c>
      <c r="H107" s="246">
        <v>270</v>
      </c>
    </row>
    <row r="108" spans="1:8" x14ac:dyDescent="0.2">
      <c r="A108" s="194" t="s">
        <v>304</v>
      </c>
      <c r="B108" s="194" t="s">
        <v>305</v>
      </c>
      <c r="C108" s="195" t="s">
        <v>306</v>
      </c>
      <c r="D108" s="246">
        <f t="shared" si="1"/>
        <v>590</v>
      </c>
      <c r="E108" s="246">
        <v>1280</v>
      </c>
      <c r="F108" s="246">
        <v>690</v>
      </c>
      <c r="G108" s="246">
        <v>1020</v>
      </c>
      <c r="H108" s="246">
        <v>590</v>
      </c>
    </row>
    <row r="109" spans="1:8" x14ac:dyDescent="0.2">
      <c r="A109" s="194" t="s">
        <v>307</v>
      </c>
      <c r="B109" s="194" t="s">
        <v>308</v>
      </c>
      <c r="C109" s="195" t="s">
        <v>309</v>
      </c>
      <c r="D109" s="246">
        <f t="shared" si="1"/>
        <v>100</v>
      </c>
      <c r="E109" s="246">
        <v>580</v>
      </c>
      <c r="F109" s="246">
        <v>60</v>
      </c>
      <c r="G109" s="246">
        <v>160</v>
      </c>
      <c r="H109" s="246">
        <v>100</v>
      </c>
    </row>
    <row r="110" spans="1:8" x14ac:dyDescent="0.2">
      <c r="A110" s="194" t="s">
        <v>310</v>
      </c>
      <c r="B110" s="194" t="s">
        <v>311</v>
      </c>
      <c r="C110" s="195" t="s">
        <v>312</v>
      </c>
      <c r="D110" s="246">
        <f t="shared" si="1"/>
        <v>380</v>
      </c>
      <c r="E110" s="246">
        <v>310</v>
      </c>
      <c r="F110" s="246">
        <v>270</v>
      </c>
      <c r="G110" s="246">
        <v>480</v>
      </c>
      <c r="H110" s="246">
        <v>380</v>
      </c>
    </row>
    <row r="111" spans="1:8" x14ac:dyDescent="0.2">
      <c r="A111" s="194" t="s">
        <v>313</v>
      </c>
      <c r="B111" s="194" t="s">
        <v>314</v>
      </c>
      <c r="C111" s="195" t="s">
        <v>315</v>
      </c>
      <c r="D111" s="246">
        <f t="shared" si="1"/>
        <v>300</v>
      </c>
      <c r="E111" s="246">
        <v>290</v>
      </c>
      <c r="F111" s="246">
        <v>310</v>
      </c>
      <c r="G111" s="246">
        <v>400</v>
      </c>
      <c r="H111" s="246">
        <v>300</v>
      </c>
    </row>
    <row r="112" spans="1:8" x14ac:dyDescent="0.2">
      <c r="A112" s="194" t="s">
        <v>316</v>
      </c>
      <c r="B112" s="194" t="s">
        <v>317</v>
      </c>
      <c r="C112" s="195" t="s">
        <v>318</v>
      </c>
      <c r="D112" s="246">
        <f t="shared" si="1"/>
        <v>450</v>
      </c>
      <c r="E112" s="246">
        <v>80</v>
      </c>
      <c r="F112" s="246">
        <v>170</v>
      </c>
      <c r="G112" s="246">
        <v>460</v>
      </c>
      <c r="H112" s="246">
        <v>450</v>
      </c>
    </row>
    <row r="113" spans="1:8" x14ac:dyDescent="0.2">
      <c r="A113" s="194" t="s">
        <v>319</v>
      </c>
      <c r="B113" s="194" t="s">
        <v>320</v>
      </c>
      <c r="C113" s="195" t="s">
        <v>321</v>
      </c>
      <c r="D113" s="246">
        <f t="shared" si="1"/>
        <v>200</v>
      </c>
      <c r="E113" s="246">
        <v>400</v>
      </c>
      <c r="F113" s="246">
        <v>380</v>
      </c>
      <c r="G113" s="246">
        <v>660</v>
      </c>
      <c r="H113" s="246">
        <v>200</v>
      </c>
    </row>
    <row r="114" spans="1:8" x14ac:dyDescent="0.2">
      <c r="A114" s="194" t="s">
        <v>322</v>
      </c>
      <c r="B114" s="194" t="s">
        <v>323</v>
      </c>
      <c r="C114" s="195" t="s">
        <v>324</v>
      </c>
      <c r="D114" s="246">
        <f t="shared" si="1"/>
        <v>80</v>
      </c>
      <c r="E114" s="246">
        <v>450</v>
      </c>
      <c r="F114" s="246">
        <v>670</v>
      </c>
      <c r="G114" s="246">
        <v>330</v>
      </c>
      <c r="H114" s="246">
        <v>80</v>
      </c>
    </row>
    <row r="115" spans="1:8" x14ac:dyDescent="0.2">
      <c r="A115" s="194" t="s">
        <v>325</v>
      </c>
      <c r="B115" s="194" t="s">
        <v>326</v>
      </c>
      <c r="C115" s="195" t="s">
        <v>327</v>
      </c>
      <c r="D115" s="246">
        <f t="shared" si="1"/>
        <v>390</v>
      </c>
      <c r="E115" s="246">
        <v>340</v>
      </c>
      <c r="F115" s="246">
        <v>90</v>
      </c>
      <c r="G115" s="246">
        <v>890</v>
      </c>
      <c r="H115" s="246">
        <v>390</v>
      </c>
    </row>
    <row r="116" spans="1:8" x14ac:dyDescent="0.2">
      <c r="A116" s="194" t="s">
        <v>328</v>
      </c>
      <c r="B116" s="194" t="s">
        <v>329</v>
      </c>
      <c r="C116" s="195" t="s">
        <v>330</v>
      </c>
      <c r="D116" s="246">
        <f t="shared" si="1"/>
        <v>140</v>
      </c>
      <c r="E116" s="246">
        <v>50</v>
      </c>
      <c r="F116" s="246">
        <v>30</v>
      </c>
      <c r="G116" s="246">
        <v>60</v>
      </c>
      <c r="H116" s="246">
        <v>140</v>
      </c>
    </row>
    <row r="117" spans="1:8" x14ac:dyDescent="0.2">
      <c r="A117" s="194" t="s">
        <v>331</v>
      </c>
      <c r="B117" s="194" t="s">
        <v>332</v>
      </c>
      <c r="C117" s="195" t="s">
        <v>333</v>
      </c>
      <c r="D117" s="246">
        <f t="shared" si="1"/>
        <v>20</v>
      </c>
      <c r="E117" s="246">
        <v>80</v>
      </c>
      <c r="F117" s="246">
        <v>80</v>
      </c>
      <c r="G117" s="246">
        <v>110</v>
      </c>
      <c r="H117" s="246">
        <v>20</v>
      </c>
    </row>
    <row r="118" spans="1:8" x14ac:dyDescent="0.2">
      <c r="A118" s="194" t="s">
        <v>334</v>
      </c>
      <c r="B118" s="194" t="s">
        <v>335</v>
      </c>
      <c r="C118" s="195" t="s">
        <v>336</v>
      </c>
      <c r="D118" s="246">
        <f t="shared" si="1"/>
        <v>310</v>
      </c>
      <c r="E118" s="246">
        <v>710</v>
      </c>
      <c r="F118" s="246">
        <v>1010</v>
      </c>
      <c r="G118" s="246">
        <v>680</v>
      </c>
      <c r="H118" s="246">
        <v>310</v>
      </c>
    </row>
    <row r="119" spans="1:8" x14ac:dyDescent="0.2">
      <c r="A119" s="194" t="s">
        <v>337</v>
      </c>
      <c r="B119" s="194" t="s">
        <v>338</v>
      </c>
      <c r="C119" s="195" t="s">
        <v>339</v>
      </c>
      <c r="D119" s="246">
        <f t="shared" si="1"/>
        <v>670</v>
      </c>
      <c r="E119" s="246">
        <v>340</v>
      </c>
      <c r="F119" s="246">
        <v>520</v>
      </c>
      <c r="G119" s="246">
        <v>900</v>
      </c>
      <c r="H119" s="246">
        <v>670</v>
      </c>
    </row>
    <row r="120" spans="1:8" x14ac:dyDescent="0.2">
      <c r="A120" s="194" t="s">
        <v>340</v>
      </c>
      <c r="B120" s="194" t="s">
        <v>341</v>
      </c>
      <c r="C120" s="195" t="s">
        <v>342</v>
      </c>
      <c r="D120" s="246">
        <f t="shared" si="1"/>
        <v>190</v>
      </c>
      <c r="E120" s="246">
        <v>90</v>
      </c>
      <c r="F120" s="246">
        <v>110</v>
      </c>
      <c r="G120" s="246">
        <v>470</v>
      </c>
      <c r="H120" s="246">
        <v>190</v>
      </c>
    </row>
    <row r="121" spans="1:8" x14ac:dyDescent="0.2">
      <c r="A121" s="194" t="s">
        <v>343</v>
      </c>
      <c r="B121" s="194" t="s">
        <v>344</v>
      </c>
      <c r="C121" s="195" t="s">
        <v>345</v>
      </c>
      <c r="D121" s="246">
        <f t="shared" si="1"/>
        <v>280</v>
      </c>
      <c r="E121" s="246">
        <v>730</v>
      </c>
      <c r="F121" s="246">
        <v>580</v>
      </c>
      <c r="G121" s="246">
        <v>810</v>
      </c>
      <c r="H121" s="246">
        <v>280</v>
      </c>
    </row>
    <row r="122" spans="1:8" x14ac:dyDescent="0.2">
      <c r="A122" s="194" t="s">
        <v>346</v>
      </c>
      <c r="B122" s="194" t="s">
        <v>347</v>
      </c>
      <c r="C122" s="195" t="s">
        <v>348</v>
      </c>
      <c r="D122" s="246">
        <f t="shared" si="1"/>
        <v>140</v>
      </c>
      <c r="E122" s="246">
        <v>330</v>
      </c>
      <c r="F122" s="246">
        <v>250</v>
      </c>
      <c r="G122" s="246">
        <v>30</v>
      </c>
      <c r="H122" s="246">
        <v>140</v>
      </c>
    </row>
    <row r="123" spans="1:8" x14ac:dyDescent="0.2">
      <c r="A123" s="194" t="s">
        <v>349</v>
      </c>
      <c r="B123" s="194" t="s">
        <v>350</v>
      </c>
      <c r="C123" s="195" t="s">
        <v>351</v>
      </c>
      <c r="D123" s="246">
        <f t="shared" si="1"/>
        <v>30</v>
      </c>
      <c r="E123" s="246">
        <v>50</v>
      </c>
      <c r="F123" s="246">
        <v>40</v>
      </c>
      <c r="G123" s="246">
        <v>240</v>
      </c>
      <c r="H123" s="246">
        <v>30</v>
      </c>
    </row>
    <row r="124" spans="1:8" x14ac:dyDescent="0.2">
      <c r="A124" s="194" t="s">
        <v>352</v>
      </c>
      <c r="B124" s="194" t="s">
        <v>353</v>
      </c>
      <c r="C124" s="195" t="s">
        <v>354</v>
      </c>
      <c r="D124" s="246">
        <f t="shared" si="1"/>
        <v>470</v>
      </c>
      <c r="E124" s="246">
        <v>670</v>
      </c>
      <c r="F124" s="246">
        <v>820</v>
      </c>
      <c r="G124" s="246">
        <v>760</v>
      </c>
      <c r="H124" s="246">
        <v>470</v>
      </c>
    </row>
    <row r="125" spans="1:8" x14ac:dyDescent="0.2">
      <c r="A125" s="194" t="s">
        <v>355</v>
      </c>
      <c r="B125" s="194" t="s">
        <v>356</v>
      </c>
      <c r="C125" s="195" t="s">
        <v>357</v>
      </c>
      <c r="D125" s="246">
        <f t="shared" si="1"/>
        <v>120</v>
      </c>
      <c r="E125" s="246">
        <v>110</v>
      </c>
      <c r="F125" s="246">
        <v>230</v>
      </c>
      <c r="G125" s="246">
        <v>260</v>
      </c>
      <c r="H125" s="246">
        <v>120</v>
      </c>
    </row>
    <row r="126" spans="1:8" x14ac:dyDescent="0.2">
      <c r="A126" s="194" t="s">
        <v>358</v>
      </c>
      <c r="B126" s="194" t="s">
        <v>359</v>
      </c>
      <c r="C126" s="195" t="s">
        <v>360</v>
      </c>
      <c r="D126" s="246">
        <f t="shared" si="1"/>
        <v>440</v>
      </c>
      <c r="E126" s="246">
        <v>2030</v>
      </c>
      <c r="F126" s="246">
        <v>1260</v>
      </c>
      <c r="G126" s="246">
        <v>1800</v>
      </c>
      <c r="H126" s="246">
        <v>440</v>
      </c>
    </row>
    <row r="127" spans="1:8" x14ac:dyDescent="0.2">
      <c r="A127" s="194" t="s">
        <v>361</v>
      </c>
      <c r="B127" s="194" t="s">
        <v>362</v>
      </c>
      <c r="C127" s="195" t="s">
        <v>363</v>
      </c>
      <c r="D127" s="246">
        <f t="shared" si="1"/>
        <v>320</v>
      </c>
      <c r="E127" s="246">
        <v>240</v>
      </c>
      <c r="F127" s="246">
        <v>460</v>
      </c>
      <c r="G127" s="246">
        <v>630</v>
      </c>
      <c r="H127" s="246">
        <v>320</v>
      </c>
    </row>
    <row r="128" spans="1:8" x14ac:dyDescent="0.2">
      <c r="A128" s="194" t="s">
        <v>364</v>
      </c>
      <c r="B128" s="194" t="s">
        <v>365</v>
      </c>
      <c r="C128" s="195" t="s">
        <v>366</v>
      </c>
      <c r="D128" s="246">
        <f t="shared" si="1"/>
        <v>140</v>
      </c>
      <c r="E128" s="246">
        <v>280</v>
      </c>
      <c r="F128" s="246">
        <v>230</v>
      </c>
      <c r="G128" s="246">
        <v>420</v>
      </c>
      <c r="H128" s="246">
        <v>140</v>
      </c>
    </row>
    <row r="129" spans="1:8" x14ac:dyDescent="0.2">
      <c r="A129" s="194" t="s">
        <v>367</v>
      </c>
      <c r="B129" s="194" t="s">
        <v>368</v>
      </c>
      <c r="C129" s="195" t="s">
        <v>369</v>
      </c>
      <c r="D129" s="246">
        <f t="shared" si="1"/>
        <v>80</v>
      </c>
      <c r="E129" s="246">
        <v>520</v>
      </c>
      <c r="F129" s="246">
        <v>550</v>
      </c>
      <c r="G129" s="246">
        <v>180</v>
      </c>
      <c r="H129" s="246">
        <v>80</v>
      </c>
    </row>
    <row r="130" spans="1:8" x14ac:dyDescent="0.2">
      <c r="A130" s="194" t="s">
        <v>370</v>
      </c>
      <c r="B130" s="194">
        <v>11</v>
      </c>
      <c r="C130" s="195" t="s">
        <v>371</v>
      </c>
      <c r="D130" s="246">
        <f t="shared" si="1"/>
        <v>550</v>
      </c>
      <c r="E130" s="246">
        <v>820</v>
      </c>
      <c r="F130" s="246">
        <v>560</v>
      </c>
      <c r="G130" s="246">
        <v>840</v>
      </c>
      <c r="H130" s="246">
        <v>550</v>
      </c>
    </row>
    <row r="131" spans="1:8" x14ac:dyDescent="0.2">
      <c r="A131" s="194" t="s">
        <v>372</v>
      </c>
      <c r="B131" s="194">
        <v>12</v>
      </c>
      <c r="C131" s="195" t="s">
        <v>373</v>
      </c>
      <c r="D131" s="246">
        <f t="shared" si="1"/>
        <v>360</v>
      </c>
      <c r="E131" s="246">
        <v>1160</v>
      </c>
      <c r="F131" s="246">
        <v>1300</v>
      </c>
      <c r="G131" s="246">
        <v>620</v>
      </c>
      <c r="H131" s="246">
        <v>360</v>
      </c>
    </row>
    <row r="132" spans="1:8" x14ac:dyDescent="0.2">
      <c r="A132" s="194" t="s">
        <v>374</v>
      </c>
      <c r="B132" s="194">
        <v>16</v>
      </c>
      <c r="C132" s="195" t="s">
        <v>375</v>
      </c>
      <c r="D132" s="246">
        <f t="shared" si="1"/>
        <v>390</v>
      </c>
      <c r="E132" s="246">
        <v>320</v>
      </c>
      <c r="F132" s="246">
        <v>390</v>
      </c>
      <c r="G132" s="246">
        <v>530</v>
      </c>
      <c r="H132" s="246">
        <v>390</v>
      </c>
    </row>
    <row r="133" spans="1:8" x14ac:dyDescent="0.2">
      <c r="A133" s="194" t="s">
        <v>376</v>
      </c>
      <c r="B133" s="194">
        <v>17</v>
      </c>
      <c r="C133" s="195" t="s">
        <v>377</v>
      </c>
      <c r="D133" s="246">
        <f t="shared" si="1"/>
        <v>460</v>
      </c>
      <c r="E133" s="246">
        <v>480</v>
      </c>
      <c r="F133" s="246">
        <v>440</v>
      </c>
      <c r="G133" s="246">
        <v>390</v>
      </c>
      <c r="H133" s="246">
        <v>460</v>
      </c>
    </row>
    <row r="134" spans="1:8" x14ac:dyDescent="0.2">
      <c r="A134" s="194" t="s">
        <v>378</v>
      </c>
      <c r="B134" s="194">
        <v>18</v>
      </c>
      <c r="C134" s="195" t="s">
        <v>379</v>
      </c>
      <c r="D134" s="246">
        <f t="shared" ref="D134:D166" si="2">H134</f>
        <v>480</v>
      </c>
      <c r="E134" s="246">
        <v>620</v>
      </c>
      <c r="F134" s="246">
        <v>900</v>
      </c>
      <c r="G134" s="246">
        <v>620</v>
      </c>
      <c r="H134" s="246">
        <v>480</v>
      </c>
    </row>
    <row r="135" spans="1:8" x14ac:dyDescent="0.2">
      <c r="A135" s="194" t="s">
        <v>380</v>
      </c>
      <c r="B135" s="194">
        <v>19</v>
      </c>
      <c r="C135" s="195" t="s">
        <v>381</v>
      </c>
      <c r="D135" s="246">
        <f t="shared" si="2"/>
        <v>240</v>
      </c>
      <c r="E135" s="246">
        <v>400</v>
      </c>
      <c r="F135" s="246">
        <v>430</v>
      </c>
      <c r="G135" s="246">
        <v>280</v>
      </c>
      <c r="H135" s="246">
        <v>240</v>
      </c>
    </row>
    <row r="136" spans="1:8" x14ac:dyDescent="0.2">
      <c r="A136" s="194" t="s">
        <v>382</v>
      </c>
      <c r="B136" s="194">
        <v>21</v>
      </c>
      <c r="C136" s="195" t="s">
        <v>383</v>
      </c>
      <c r="D136" s="246">
        <f t="shared" si="2"/>
        <v>370</v>
      </c>
      <c r="E136" s="246">
        <v>350</v>
      </c>
      <c r="F136" s="246">
        <v>490</v>
      </c>
      <c r="G136" s="246">
        <v>560</v>
      </c>
      <c r="H136" s="246">
        <v>370</v>
      </c>
    </row>
    <row r="137" spans="1:8" x14ac:dyDescent="0.2">
      <c r="A137" s="194" t="s">
        <v>384</v>
      </c>
      <c r="B137" s="194">
        <v>22</v>
      </c>
      <c r="C137" s="195" t="s">
        <v>385</v>
      </c>
      <c r="D137" s="246">
        <f t="shared" si="2"/>
        <v>860</v>
      </c>
      <c r="E137" s="246">
        <v>1560</v>
      </c>
      <c r="F137" s="246">
        <v>1050</v>
      </c>
      <c r="G137" s="246">
        <v>1370</v>
      </c>
      <c r="H137" s="246">
        <v>860</v>
      </c>
    </row>
    <row r="138" spans="1:8" x14ac:dyDescent="0.2">
      <c r="A138" s="194" t="s">
        <v>386</v>
      </c>
      <c r="B138" s="194">
        <v>23</v>
      </c>
      <c r="C138" s="195" t="s">
        <v>387</v>
      </c>
      <c r="D138" s="246">
        <f t="shared" si="2"/>
        <v>920</v>
      </c>
      <c r="E138" s="246">
        <v>650</v>
      </c>
      <c r="F138" s="246">
        <v>750</v>
      </c>
      <c r="G138" s="246">
        <v>740</v>
      </c>
      <c r="H138" s="246">
        <v>920</v>
      </c>
    </row>
    <row r="139" spans="1:8" x14ac:dyDescent="0.2">
      <c r="A139" s="194" t="s">
        <v>388</v>
      </c>
      <c r="B139" s="194">
        <v>24</v>
      </c>
      <c r="C139" s="195" t="s">
        <v>389</v>
      </c>
      <c r="D139" s="246">
        <f t="shared" si="2"/>
        <v>1470</v>
      </c>
      <c r="E139" s="246">
        <v>1930</v>
      </c>
      <c r="F139" s="246">
        <v>1650</v>
      </c>
      <c r="G139" s="246">
        <v>1790</v>
      </c>
      <c r="H139" s="246">
        <v>1470</v>
      </c>
    </row>
    <row r="140" spans="1:8" x14ac:dyDescent="0.2">
      <c r="A140" s="194" t="s">
        <v>390</v>
      </c>
      <c r="B140" s="194">
        <v>26</v>
      </c>
      <c r="C140" s="195" t="s">
        <v>391</v>
      </c>
      <c r="D140" s="246">
        <f t="shared" si="2"/>
        <v>840</v>
      </c>
      <c r="E140" s="246">
        <v>1400</v>
      </c>
      <c r="F140" s="246">
        <v>1240</v>
      </c>
      <c r="G140" s="246">
        <v>990</v>
      </c>
      <c r="H140" s="246">
        <v>840</v>
      </c>
    </row>
    <row r="141" spans="1:8" x14ac:dyDescent="0.2">
      <c r="A141" s="194" t="s">
        <v>392</v>
      </c>
      <c r="B141" s="194">
        <v>29</v>
      </c>
      <c r="C141" s="195" t="s">
        <v>393</v>
      </c>
      <c r="D141" s="246">
        <f t="shared" si="2"/>
        <v>1300</v>
      </c>
      <c r="E141" s="246">
        <v>2320</v>
      </c>
      <c r="F141" s="246">
        <v>1740</v>
      </c>
      <c r="G141" s="246">
        <v>1780</v>
      </c>
      <c r="H141" s="246">
        <v>1300</v>
      </c>
    </row>
    <row r="142" spans="1:8" x14ac:dyDescent="0.2">
      <c r="A142" s="194" t="s">
        <v>394</v>
      </c>
      <c r="B142" s="194">
        <v>30</v>
      </c>
      <c r="C142" s="195" t="s">
        <v>395</v>
      </c>
      <c r="D142" s="246">
        <f t="shared" si="2"/>
        <v>750</v>
      </c>
      <c r="E142" s="246">
        <v>460</v>
      </c>
      <c r="F142" s="246">
        <v>660</v>
      </c>
      <c r="G142" s="246">
        <v>950</v>
      </c>
      <c r="H142" s="246">
        <v>750</v>
      </c>
    </row>
    <row r="143" spans="1:8" x14ac:dyDescent="0.2">
      <c r="A143" s="194" t="s">
        <v>396</v>
      </c>
      <c r="B143" s="194">
        <v>31</v>
      </c>
      <c r="C143" s="195" t="s">
        <v>397</v>
      </c>
      <c r="D143" s="246">
        <f t="shared" si="2"/>
        <v>490</v>
      </c>
      <c r="E143" s="246">
        <v>410</v>
      </c>
      <c r="F143" s="246">
        <v>690</v>
      </c>
      <c r="G143" s="246">
        <v>590</v>
      </c>
      <c r="H143" s="246">
        <v>490</v>
      </c>
    </row>
    <row r="144" spans="1:8" x14ac:dyDescent="0.2">
      <c r="A144" s="194" t="s">
        <v>398</v>
      </c>
      <c r="B144" s="194">
        <v>32</v>
      </c>
      <c r="C144" s="195" t="s">
        <v>399</v>
      </c>
      <c r="D144" s="246">
        <f t="shared" si="2"/>
        <v>720</v>
      </c>
      <c r="E144" s="246">
        <v>980</v>
      </c>
      <c r="F144" s="246">
        <v>1180</v>
      </c>
      <c r="G144" s="246">
        <v>610</v>
      </c>
      <c r="H144" s="246">
        <v>720</v>
      </c>
    </row>
    <row r="145" spans="1:84" x14ac:dyDescent="0.2">
      <c r="A145" s="194" t="s">
        <v>400</v>
      </c>
      <c r="B145" s="194">
        <v>33</v>
      </c>
      <c r="C145" s="195" t="s">
        <v>401</v>
      </c>
      <c r="D145" s="246">
        <f t="shared" si="2"/>
        <v>770</v>
      </c>
      <c r="E145" s="246">
        <v>1220</v>
      </c>
      <c r="F145" s="246">
        <v>970</v>
      </c>
      <c r="G145" s="246">
        <v>840</v>
      </c>
      <c r="H145" s="246">
        <v>770</v>
      </c>
    </row>
    <row r="146" spans="1:84" x14ac:dyDescent="0.2">
      <c r="A146" s="194" t="s">
        <v>402</v>
      </c>
      <c r="B146" s="194">
        <v>34</v>
      </c>
      <c r="C146" s="195" t="s">
        <v>403</v>
      </c>
      <c r="D146" s="246">
        <f t="shared" si="2"/>
        <v>770</v>
      </c>
      <c r="E146" s="246">
        <v>930</v>
      </c>
      <c r="F146" s="246">
        <v>900</v>
      </c>
      <c r="G146" s="246">
        <v>600</v>
      </c>
      <c r="H146" s="246">
        <v>770</v>
      </c>
    </row>
    <row r="147" spans="1:84" x14ac:dyDescent="0.2">
      <c r="A147" s="194" t="s">
        <v>404</v>
      </c>
      <c r="B147" s="194">
        <v>36</v>
      </c>
      <c r="C147" s="195" t="s">
        <v>405</v>
      </c>
      <c r="D147" s="246">
        <f t="shared" si="2"/>
        <v>370</v>
      </c>
      <c r="E147" s="246">
        <v>330</v>
      </c>
      <c r="F147" s="246">
        <v>620</v>
      </c>
      <c r="G147" s="246">
        <v>680</v>
      </c>
      <c r="H147" s="246">
        <v>370</v>
      </c>
    </row>
    <row r="148" spans="1:84" x14ac:dyDescent="0.2">
      <c r="A148" s="194" t="s">
        <v>406</v>
      </c>
      <c r="B148" s="194">
        <v>37</v>
      </c>
      <c r="C148" s="195" t="s">
        <v>407</v>
      </c>
      <c r="D148" s="246">
        <f t="shared" si="2"/>
        <v>300</v>
      </c>
      <c r="E148" s="246">
        <v>500</v>
      </c>
      <c r="F148" s="246">
        <v>500</v>
      </c>
      <c r="G148" s="246">
        <v>400</v>
      </c>
      <c r="H148" s="246">
        <v>300</v>
      </c>
    </row>
    <row r="149" spans="1:84" x14ac:dyDescent="0.2">
      <c r="A149" s="194" t="s">
        <v>408</v>
      </c>
      <c r="B149" s="194">
        <v>38</v>
      </c>
      <c r="C149" s="195" t="s">
        <v>409</v>
      </c>
      <c r="D149" s="246">
        <f t="shared" si="2"/>
        <v>550</v>
      </c>
      <c r="E149" s="246">
        <v>970</v>
      </c>
      <c r="F149" s="246">
        <v>790</v>
      </c>
      <c r="G149" s="246">
        <v>760</v>
      </c>
      <c r="H149" s="246">
        <v>550</v>
      </c>
    </row>
    <row r="150" spans="1:84" x14ac:dyDescent="0.2">
      <c r="A150" s="194" t="s">
        <v>410</v>
      </c>
      <c r="B150" s="194">
        <v>40</v>
      </c>
      <c r="C150" s="195" t="s">
        <v>411</v>
      </c>
      <c r="D150" s="246">
        <f t="shared" si="2"/>
        <v>650</v>
      </c>
      <c r="E150" s="246">
        <v>800</v>
      </c>
      <c r="F150" s="246">
        <v>1160</v>
      </c>
      <c r="G150" s="246">
        <v>1120</v>
      </c>
      <c r="H150" s="246">
        <v>650</v>
      </c>
    </row>
    <row r="151" spans="1:84" x14ac:dyDescent="0.2">
      <c r="A151" s="194" t="s">
        <v>412</v>
      </c>
      <c r="B151" s="194">
        <v>41</v>
      </c>
      <c r="C151" s="195" t="s">
        <v>413</v>
      </c>
      <c r="D151" s="246">
        <f t="shared" si="2"/>
        <v>560</v>
      </c>
      <c r="E151" s="246">
        <v>800</v>
      </c>
      <c r="F151" s="246">
        <v>770</v>
      </c>
      <c r="G151" s="246">
        <v>410</v>
      </c>
      <c r="H151" s="246">
        <v>560</v>
      </c>
    </row>
    <row r="152" spans="1:84" x14ac:dyDescent="0.2">
      <c r="A152" s="194" t="s">
        <v>414</v>
      </c>
      <c r="B152" s="194">
        <v>42</v>
      </c>
      <c r="C152" s="195" t="s">
        <v>415</v>
      </c>
      <c r="D152" s="246">
        <f t="shared" si="2"/>
        <v>490</v>
      </c>
      <c r="E152" s="246">
        <v>920</v>
      </c>
      <c r="F152" s="246">
        <v>920</v>
      </c>
      <c r="G152" s="246">
        <v>550</v>
      </c>
      <c r="H152" s="246">
        <v>490</v>
      </c>
    </row>
    <row r="153" spans="1:84" x14ac:dyDescent="0.2">
      <c r="A153" s="194" t="s">
        <v>416</v>
      </c>
      <c r="B153" s="194">
        <v>43</v>
      </c>
      <c r="C153" s="195" t="s">
        <v>417</v>
      </c>
      <c r="D153" s="246">
        <f t="shared" si="2"/>
        <v>760</v>
      </c>
      <c r="E153" s="246">
        <v>760</v>
      </c>
      <c r="F153" s="246">
        <v>880</v>
      </c>
      <c r="G153" s="246">
        <v>830</v>
      </c>
      <c r="H153" s="246">
        <v>760</v>
      </c>
    </row>
    <row r="154" spans="1:84" x14ac:dyDescent="0.2">
      <c r="A154" s="194" t="s">
        <v>418</v>
      </c>
      <c r="B154" s="194">
        <v>44</v>
      </c>
      <c r="C154" s="195" t="s">
        <v>419</v>
      </c>
      <c r="D154" s="246">
        <f t="shared" si="2"/>
        <v>390</v>
      </c>
      <c r="E154" s="246">
        <v>500</v>
      </c>
      <c r="F154" s="246">
        <v>580</v>
      </c>
      <c r="G154" s="246">
        <v>580</v>
      </c>
      <c r="H154" s="246">
        <v>390</v>
      </c>
      <c r="BZ154" s="139"/>
      <c r="CA154" s="139"/>
      <c r="CB154" s="139"/>
      <c r="CC154" s="139"/>
      <c r="CD154" s="139"/>
      <c r="CE154" s="139"/>
      <c r="CF154" s="139"/>
    </row>
    <row r="155" spans="1:84" x14ac:dyDescent="0.2">
      <c r="A155" s="194" t="s">
        <v>420</v>
      </c>
      <c r="B155" s="194">
        <v>45</v>
      </c>
      <c r="C155" s="195" t="s">
        <v>421</v>
      </c>
      <c r="D155" s="246">
        <f t="shared" si="2"/>
        <v>590</v>
      </c>
      <c r="E155" s="246">
        <v>770</v>
      </c>
      <c r="F155" s="246">
        <v>860</v>
      </c>
      <c r="G155" s="246">
        <v>870</v>
      </c>
      <c r="H155" s="246">
        <v>590</v>
      </c>
      <c r="BZ155" s="139"/>
      <c r="CA155" s="139"/>
      <c r="CB155" s="139"/>
      <c r="CC155" s="139"/>
      <c r="CD155" s="139"/>
      <c r="CE155" s="139"/>
      <c r="CF155" s="139"/>
    </row>
    <row r="156" spans="1:84" x14ac:dyDescent="0.2">
      <c r="A156" s="194" t="s">
        <v>422</v>
      </c>
      <c r="B156" s="194">
        <v>47</v>
      </c>
      <c r="C156" s="195" t="s">
        <v>423</v>
      </c>
      <c r="D156" s="246">
        <f t="shared" si="2"/>
        <v>580</v>
      </c>
      <c r="E156" s="246">
        <v>600</v>
      </c>
      <c r="F156" s="246">
        <v>470</v>
      </c>
      <c r="G156" s="246">
        <v>500</v>
      </c>
      <c r="H156" s="246">
        <v>580</v>
      </c>
      <c r="BZ156" s="139"/>
      <c r="CA156" s="139"/>
      <c r="CB156" s="139"/>
      <c r="CC156" s="139"/>
      <c r="CD156" s="139"/>
      <c r="CE156" s="139"/>
      <c r="CF156" s="139"/>
    </row>
    <row r="157" spans="1:84" x14ac:dyDescent="0.2">
      <c r="A157" s="152" t="s">
        <v>489</v>
      </c>
      <c r="B157" s="152"/>
      <c r="C157" s="152" t="s">
        <v>428</v>
      </c>
      <c r="D157" s="246">
        <f t="shared" si="2"/>
        <v>1870</v>
      </c>
      <c r="E157" s="390">
        <v>2150</v>
      </c>
      <c r="F157" s="390">
        <v>2430</v>
      </c>
      <c r="G157" s="390">
        <v>1730</v>
      </c>
      <c r="H157" s="390">
        <v>1870</v>
      </c>
      <c r="BZ157" s="139"/>
      <c r="CA157" s="139"/>
      <c r="CB157" s="139"/>
      <c r="CC157" s="139"/>
      <c r="CD157" s="139"/>
      <c r="CE157" s="139"/>
      <c r="CF157" s="139"/>
    </row>
    <row r="158" spans="1:84" x14ac:dyDescent="0.2">
      <c r="A158" s="152" t="s">
        <v>490</v>
      </c>
      <c r="B158" s="152"/>
      <c r="C158" s="152" t="s">
        <v>429</v>
      </c>
      <c r="D158" s="246">
        <f t="shared" si="2"/>
        <v>4780</v>
      </c>
      <c r="E158" s="390">
        <v>4440</v>
      </c>
      <c r="F158" s="390">
        <v>5430</v>
      </c>
      <c r="G158" s="390">
        <v>6020</v>
      </c>
      <c r="H158" s="390">
        <v>4780</v>
      </c>
      <c r="BZ158" s="139"/>
      <c r="CA158" s="139"/>
      <c r="CB158" s="139"/>
      <c r="CC158" s="139"/>
      <c r="CD158" s="139"/>
      <c r="CE158" s="139"/>
      <c r="CF158" s="139"/>
    </row>
    <row r="159" spans="1:84" x14ac:dyDescent="0.2">
      <c r="A159" s="152" t="s">
        <v>491</v>
      </c>
      <c r="B159" s="152"/>
      <c r="C159" s="152" t="s">
        <v>734</v>
      </c>
      <c r="D159" s="246">
        <f t="shared" si="2"/>
        <v>2690</v>
      </c>
      <c r="E159" s="390">
        <v>2900</v>
      </c>
      <c r="F159" s="390">
        <v>4390</v>
      </c>
      <c r="G159" s="390">
        <v>4490</v>
      </c>
      <c r="H159" s="390">
        <v>2690</v>
      </c>
      <c r="BZ159" s="139"/>
      <c r="CA159" s="139"/>
      <c r="CB159" s="139"/>
      <c r="CC159" s="139"/>
      <c r="CD159" s="139"/>
      <c r="CE159" s="139"/>
      <c r="CF159" s="139"/>
    </row>
    <row r="160" spans="1:84" x14ac:dyDescent="0.2">
      <c r="A160" s="152" t="s">
        <v>492</v>
      </c>
      <c r="B160" s="152"/>
      <c r="C160" s="152" t="s">
        <v>431</v>
      </c>
      <c r="D160" s="246">
        <f t="shared" si="2"/>
        <v>3150</v>
      </c>
      <c r="E160" s="390">
        <v>3700</v>
      </c>
      <c r="F160" s="390">
        <v>4820</v>
      </c>
      <c r="G160" s="390">
        <v>3080</v>
      </c>
      <c r="H160" s="390">
        <v>3150</v>
      </c>
      <c r="BZ160" s="139"/>
      <c r="CA160" s="139"/>
      <c r="CB160" s="139"/>
      <c r="CC160" s="139"/>
      <c r="CD160" s="139"/>
      <c r="CE160" s="139"/>
      <c r="CF160" s="139"/>
    </row>
    <row r="161" spans="1:84" x14ac:dyDescent="0.2">
      <c r="A161" s="152" t="s">
        <v>493</v>
      </c>
      <c r="B161" s="152"/>
      <c r="C161" s="152" t="s">
        <v>432</v>
      </c>
      <c r="D161" s="246">
        <f t="shared" si="2"/>
        <v>4420</v>
      </c>
      <c r="E161" s="390">
        <v>5170</v>
      </c>
      <c r="F161" s="390">
        <v>6050</v>
      </c>
      <c r="G161" s="390">
        <v>4020</v>
      </c>
      <c r="H161" s="390">
        <v>4420</v>
      </c>
      <c r="BZ161" s="139"/>
      <c r="CA161" s="139"/>
      <c r="CB161" s="139"/>
      <c r="CC161" s="139"/>
      <c r="CD161" s="139"/>
      <c r="CE161" s="139"/>
      <c r="CF161" s="139"/>
    </row>
    <row r="162" spans="1:84" x14ac:dyDescent="0.2">
      <c r="A162" s="152" t="s">
        <v>494</v>
      </c>
      <c r="B162" s="152"/>
      <c r="C162" s="152" t="s">
        <v>735</v>
      </c>
      <c r="D162" s="246">
        <f t="shared" si="2"/>
        <v>4510</v>
      </c>
      <c r="E162" s="390">
        <v>8100</v>
      </c>
      <c r="F162" s="390">
        <v>7000</v>
      </c>
      <c r="G162" s="390">
        <v>5660</v>
      </c>
      <c r="H162" s="390">
        <v>4510</v>
      </c>
      <c r="BZ162" s="139"/>
      <c r="CA162" s="139"/>
      <c r="CB162" s="139"/>
      <c r="CC162" s="139"/>
      <c r="CD162" s="139"/>
      <c r="CE162" s="139"/>
      <c r="CF162" s="139"/>
    </row>
    <row r="163" spans="1:84" x14ac:dyDescent="0.2">
      <c r="A163" s="152" t="s">
        <v>495</v>
      </c>
      <c r="B163" s="152"/>
      <c r="C163" s="152" t="s">
        <v>427</v>
      </c>
      <c r="D163" s="246">
        <f t="shared" si="2"/>
        <v>8690</v>
      </c>
      <c r="E163" s="390">
        <v>13770</v>
      </c>
      <c r="F163" s="390">
        <v>14030</v>
      </c>
      <c r="G163" s="390">
        <v>17230</v>
      </c>
      <c r="H163" s="390">
        <v>8690</v>
      </c>
      <c r="BZ163" s="139"/>
      <c r="CA163" s="139"/>
      <c r="CB163" s="139"/>
      <c r="CC163" s="139"/>
      <c r="CD163" s="139"/>
      <c r="CE163" s="139"/>
      <c r="CF163" s="139"/>
    </row>
    <row r="164" spans="1:84" x14ac:dyDescent="0.2">
      <c r="A164" s="152" t="s">
        <v>496</v>
      </c>
      <c r="B164" s="152"/>
      <c r="C164" s="152" t="s">
        <v>426</v>
      </c>
      <c r="D164" s="246">
        <f t="shared" si="2"/>
        <v>7420</v>
      </c>
      <c r="E164" s="390">
        <v>11000</v>
      </c>
      <c r="F164" s="390">
        <v>9300</v>
      </c>
      <c r="G164" s="390">
        <v>9690</v>
      </c>
      <c r="H164" s="390">
        <v>7420</v>
      </c>
      <c r="BZ164" s="139"/>
      <c r="CA164" s="139"/>
      <c r="CB164" s="139"/>
      <c r="CC164" s="139"/>
      <c r="CD164" s="139"/>
      <c r="CE164" s="139"/>
      <c r="CF164" s="139"/>
    </row>
    <row r="165" spans="1:84" x14ac:dyDescent="0.2">
      <c r="A165" s="152" t="s">
        <v>497</v>
      </c>
      <c r="B165" s="152"/>
      <c r="C165" s="152" t="s">
        <v>433</v>
      </c>
      <c r="D165" s="246">
        <f t="shared" si="2"/>
        <v>5440</v>
      </c>
      <c r="E165" s="390">
        <v>6560</v>
      </c>
      <c r="F165" s="390">
        <v>7110</v>
      </c>
      <c r="G165" s="390">
        <v>6270</v>
      </c>
      <c r="H165" s="390">
        <v>5440</v>
      </c>
      <c r="BZ165" s="139"/>
      <c r="CA165" s="139"/>
      <c r="CB165" s="139"/>
      <c r="CC165" s="139"/>
      <c r="CD165" s="139"/>
      <c r="CE165" s="139"/>
      <c r="CF165" s="139"/>
    </row>
    <row r="166" spans="1:84" x14ac:dyDescent="0.2">
      <c r="A166" s="197" t="s">
        <v>498</v>
      </c>
      <c r="B166" s="198">
        <v>64</v>
      </c>
      <c r="C166" s="199" t="s">
        <v>424</v>
      </c>
      <c r="D166" s="256">
        <f t="shared" si="2"/>
        <v>42860</v>
      </c>
      <c r="E166" s="393">
        <v>57790</v>
      </c>
      <c r="F166" s="256">
        <v>60480</v>
      </c>
      <c r="G166" s="256">
        <v>58100</v>
      </c>
      <c r="H166" s="256">
        <v>42860</v>
      </c>
      <c r="BZ166" s="139"/>
      <c r="CA166" s="139"/>
      <c r="CB166" s="139"/>
      <c r="CC166" s="139"/>
      <c r="CD166" s="139"/>
      <c r="CE166" s="139"/>
      <c r="CF166" s="139"/>
    </row>
    <row r="167" spans="1:84" x14ac:dyDescent="0.2">
      <c r="BZ167" s="139"/>
      <c r="CA167" s="139"/>
      <c r="CB167" s="139"/>
      <c r="CC167" s="139"/>
      <c r="CD167" s="139"/>
      <c r="CE167" s="139"/>
      <c r="CF167" s="139"/>
    </row>
    <row r="168" spans="1:84" x14ac:dyDescent="0.2">
      <c r="A168" s="388" t="s">
        <v>864</v>
      </c>
      <c r="B168" s="388"/>
      <c r="C168" s="388"/>
      <c r="D168" s="388"/>
      <c r="E168" s="389"/>
      <c r="F168" s="388"/>
      <c r="G168" s="388"/>
      <c r="H168" s="388"/>
      <c r="I168" s="388"/>
      <c r="J168" s="388"/>
    </row>
    <row r="169" spans="1:84" x14ac:dyDescent="0.2">
      <c r="A169" s="388" t="s">
        <v>865</v>
      </c>
      <c r="B169" s="388"/>
      <c r="C169" s="388"/>
      <c r="D169" s="388"/>
      <c r="E169" s="389"/>
      <c r="F169" s="388"/>
      <c r="G169" s="388"/>
      <c r="H169" s="388"/>
      <c r="I169" s="388"/>
      <c r="J169" s="388"/>
    </row>
    <row r="170" spans="1:84" x14ac:dyDescent="0.2">
      <c r="A170" s="388" t="s">
        <v>866</v>
      </c>
      <c r="B170" s="388"/>
      <c r="C170" s="388"/>
      <c r="D170" s="388"/>
      <c r="E170" s="389"/>
      <c r="F170" s="388"/>
      <c r="G170" s="388"/>
      <c r="H170" s="388"/>
      <c r="I170" s="388"/>
      <c r="J170" s="388"/>
    </row>
    <row r="171" spans="1:84" x14ac:dyDescent="0.2">
      <c r="A171" s="388" t="s">
        <v>867</v>
      </c>
      <c r="B171" s="388"/>
      <c r="C171" s="388"/>
      <c r="D171" s="388"/>
      <c r="E171" s="389"/>
      <c r="F171" s="388"/>
      <c r="G171" s="388"/>
      <c r="H171" s="388"/>
      <c r="I171" s="388"/>
      <c r="J171" s="388"/>
    </row>
    <row r="172" spans="1:84" x14ac:dyDescent="0.2">
      <c r="A172" s="388" t="s">
        <v>868</v>
      </c>
      <c r="B172" s="388"/>
      <c r="C172" s="388"/>
      <c r="D172" s="388"/>
      <c r="E172" s="389"/>
      <c r="F172" s="388"/>
      <c r="G172" s="388"/>
      <c r="H172" s="388"/>
      <c r="I172" s="388"/>
      <c r="J172" s="388"/>
    </row>
    <row r="173" spans="1:84" x14ac:dyDescent="0.2">
      <c r="A173" s="388" t="s">
        <v>869</v>
      </c>
      <c r="B173" s="388"/>
      <c r="C173" s="388"/>
      <c r="D173" s="388"/>
      <c r="E173" s="389"/>
      <c r="F173" s="388"/>
      <c r="G173" s="388"/>
      <c r="H173" s="388"/>
      <c r="I173" s="388"/>
      <c r="J173" s="388"/>
    </row>
    <row r="175" spans="1:84" x14ac:dyDescent="0.2">
      <c r="A175" s="334" t="s">
        <v>826</v>
      </c>
    </row>
  </sheetData>
  <mergeCells count="1">
    <mergeCell ref="E3:H3"/>
  </mergeCells>
  <pageMargins left="0.75" right="0.75" top="1" bottom="1" header="0.5" footer="0.5"/>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50"/>
  </sheetPr>
  <dimension ref="A1:G170"/>
  <sheetViews>
    <sheetView topLeftCell="A4" workbookViewId="0">
      <selection activeCell="L39" sqref="L39"/>
    </sheetView>
  </sheetViews>
  <sheetFormatPr defaultRowHeight="12.75" x14ac:dyDescent="0.2"/>
  <cols>
    <col min="1" max="1" width="9.44140625" style="139" bestFit="1" customWidth="1"/>
    <col min="2" max="2" width="12.44140625" style="139" bestFit="1" customWidth="1"/>
    <col min="3" max="3" width="21" style="139" bestFit="1" customWidth="1"/>
    <col min="4" max="4" width="8.88671875" style="139" customWidth="1"/>
    <col min="5" max="6" width="13.5546875" style="139" customWidth="1"/>
    <col min="7" max="256" width="8.88671875" style="139"/>
    <col min="257" max="257" width="9.44140625" style="139" bestFit="1" customWidth="1"/>
    <col min="258" max="258" width="12.44140625" style="139" bestFit="1" customWidth="1"/>
    <col min="259" max="259" width="21" style="139" bestFit="1" customWidth="1"/>
    <col min="260" max="260" width="8.88671875" style="139" customWidth="1"/>
    <col min="261" max="262" width="13.5546875" style="139" customWidth="1"/>
    <col min="263" max="512" width="8.88671875" style="139"/>
    <col min="513" max="513" width="9.44140625" style="139" bestFit="1" customWidth="1"/>
    <col min="514" max="514" width="12.44140625" style="139" bestFit="1" customWidth="1"/>
    <col min="515" max="515" width="21" style="139" bestFit="1" customWidth="1"/>
    <col min="516" max="516" width="8.88671875" style="139" customWidth="1"/>
    <col min="517" max="518" width="13.5546875" style="139" customWidth="1"/>
    <col min="519" max="768" width="8.88671875" style="139"/>
    <col min="769" max="769" width="9.44140625" style="139" bestFit="1" customWidth="1"/>
    <col min="770" max="770" width="12.44140625" style="139" bestFit="1" customWidth="1"/>
    <col min="771" max="771" width="21" style="139" bestFit="1" customWidth="1"/>
    <col min="772" max="772" width="8.88671875" style="139" customWidth="1"/>
    <col min="773" max="774" width="13.5546875" style="139" customWidth="1"/>
    <col min="775" max="1024" width="8.88671875" style="139"/>
    <col min="1025" max="1025" width="9.44140625" style="139" bestFit="1" customWidth="1"/>
    <col min="1026" max="1026" width="12.44140625" style="139" bestFit="1" customWidth="1"/>
    <col min="1027" max="1027" width="21" style="139" bestFit="1" customWidth="1"/>
    <col min="1028" max="1028" width="8.88671875" style="139" customWidth="1"/>
    <col min="1029" max="1030" width="13.5546875" style="139" customWidth="1"/>
    <col min="1031" max="1280" width="8.88671875" style="139"/>
    <col min="1281" max="1281" width="9.44140625" style="139" bestFit="1" customWidth="1"/>
    <col min="1282" max="1282" width="12.44140625" style="139" bestFit="1" customWidth="1"/>
    <col min="1283" max="1283" width="21" style="139" bestFit="1" customWidth="1"/>
    <col min="1284" max="1284" width="8.88671875" style="139" customWidth="1"/>
    <col min="1285" max="1286" width="13.5546875" style="139" customWidth="1"/>
    <col min="1287" max="1536" width="8.88671875" style="139"/>
    <col min="1537" max="1537" width="9.44140625" style="139" bestFit="1" customWidth="1"/>
    <col min="1538" max="1538" width="12.44140625" style="139" bestFit="1" customWidth="1"/>
    <col min="1539" max="1539" width="21" style="139" bestFit="1" customWidth="1"/>
    <col min="1540" max="1540" width="8.88671875" style="139" customWidth="1"/>
    <col min="1541" max="1542" width="13.5546875" style="139" customWidth="1"/>
    <col min="1543" max="1792" width="8.88671875" style="139"/>
    <col min="1793" max="1793" width="9.44140625" style="139" bestFit="1" customWidth="1"/>
    <col min="1794" max="1794" width="12.44140625" style="139" bestFit="1" customWidth="1"/>
    <col min="1795" max="1795" width="21" style="139" bestFit="1" customWidth="1"/>
    <col min="1796" max="1796" width="8.88671875" style="139" customWidth="1"/>
    <col min="1797" max="1798" width="13.5546875" style="139" customWidth="1"/>
    <col min="1799" max="2048" width="8.88671875" style="139"/>
    <col min="2049" max="2049" width="9.44140625" style="139" bestFit="1" customWidth="1"/>
    <col min="2050" max="2050" width="12.44140625" style="139" bestFit="1" customWidth="1"/>
    <col min="2051" max="2051" width="21" style="139" bestFit="1" customWidth="1"/>
    <col min="2052" max="2052" width="8.88671875" style="139" customWidth="1"/>
    <col min="2053" max="2054" width="13.5546875" style="139" customWidth="1"/>
    <col min="2055" max="2304" width="8.88671875" style="139"/>
    <col min="2305" max="2305" width="9.44140625" style="139" bestFit="1" customWidth="1"/>
    <col min="2306" max="2306" width="12.44140625" style="139" bestFit="1" customWidth="1"/>
    <col min="2307" max="2307" width="21" style="139" bestFit="1" customWidth="1"/>
    <col min="2308" max="2308" width="8.88671875" style="139" customWidth="1"/>
    <col min="2309" max="2310" width="13.5546875" style="139" customWidth="1"/>
    <col min="2311" max="2560" width="8.88671875" style="139"/>
    <col min="2561" max="2561" width="9.44140625" style="139" bestFit="1" customWidth="1"/>
    <col min="2562" max="2562" width="12.44140625" style="139" bestFit="1" customWidth="1"/>
    <col min="2563" max="2563" width="21" style="139" bestFit="1" customWidth="1"/>
    <col min="2564" max="2564" width="8.88671875" style="139" customWidth="1"/>
    <col min="2565" max="2566" width="13.5546875" style="139" customWidth="1"/>
    <col min="2567" max="2816" width="8.88671875" style="139"/>
    <col min="2817" max="2817" width="9.44140625" style="139" bestFit="1" customWidth="1"/>
    <col min="2818" max="2818" width="12.44140625" style="139" bestFit="1" customWidth="1"/>
    <col min="2819" max="2819" width="21" style="139" bestFit="1" customWidth="1"/>
    <col min="2820" max="2820" width="8.88671875" style="139" customWidth="1"/>
    <col min="2821" max="2822" width="13.5546875" style="139" customWidth="1"/>
    <col min="2823" max="3072" width="8.88671875" style="139"/>
    <col min="3073" max="3073" width="9.44140625" style="139" bestFit="1" customWidth="1"/>
    <col min="3074" max="3074" width="12.44140625" style="139" bestFit="1" customWidth="1"/>
    <col min="3075" max="3075" width="21" style="139" bestFit="1" customWidth="1"/>
    <col min="3076" max="3076" width="8.88671875" style="139" customWidth="1"/>
    <col min="3077" max="3078" width="13.5546875" style="139" customWidth="1"/>
    <col min="3079" max="3328" width="8.88671875" style="139"/>
    <col min="3329" max="3329" width="9.44140625" style="139" bestFit="1" customWidth="1"/>
    <col min="3330" max="3330" width="12.44140625" style="139" bestFit="1" customWidth="1"/>
    <col min="3331" max="3331" width="21" style="139" bestFit="1" customWidth="1"/>
    <col min="3332" max="3332" width="8.88671875" style="139" customWidth="1"/>
    <col min="3333" max="3334" width="13.5546875" style="139" customWidth="1"/>
    <col min="3335" max="3584" width="8.88671875" style="139"/>
    <col min="3585" max="3585" width="9.44140625" style="139" bestFit="1" customWidth="1"/>
    <col min="3586" max="3586" width="12.44140625" style="139" bestFit="1" customWidth="1"/>
    <col min="3587" max="3587" width="21" style="139" bestFit="1" customWidth="1"/>
    <col min="3588" max="3588" width="8.88671875" style="139" customWidth="1"/>
    <col min="3589" max="3590" width="13.5546875" style="139" customWidth="1"/>
    <col min="3591" max="3840" width="8.88671875" style="139"/>
    <col min="3841" max="3841" width="9.44140625" style="139" bestFit="1" customWidth="1"/>
    <col min="3842" max="3842" width="12.44140625" style="139" bestFit="1" customWidth="1"/>
    <col min="3843" max="3843" width="21" style="139" bestFit="1" customWidth="1"/>
    <col min="3844" max="3844" width="8.88671875" style="139" customWidth="1"/>
    <col min="3845" max="3846" width="13.5546875" style="139" customWidth="1"/>
    <col min="3847" max="4096" width="8.88671875" style="139"/>
    <col min="4097" max="4097" width="9.44140625" style="139" bestFit="1" customWidth="1"/>
    <col min="4098" max="4098" width="12.44140625" style="139" bestFit="1" customWidth="1"/>
    <col min="4099" max="4099" width="21" style="139" bestFit="1" customWidth="1"/>
    <col min="4100" max="4100" width="8.88671875" style="139" customWidth="1"/>
    <col min="4101" max="4102" width="13.5546875" style="139" customWidth="1"/>
    <col min="4103" max="4352" width="8.88671875" style="139"/>
    <col min="4353" max="4353" width="9.44140625" style="139" bestFit="1" customWidth="1"/>
    <col min="4354" max="4354" width="12.44140625" style="139" bestFit="1" customWidth="1"/>
    <col min="4355" max="4355" width="21" style="139" bestFit="1" customWidth="1"/>
    <col min="4356" max="4356" width="8.88671875" style="139" customWidth="1"/>
    <col min="4357" max="4358" width="13.5546875" style="139" customWidth="1"/>
    <col min="4359" max="4608" width="8.88671875" style="139"/>
    <col min="4609" max="4609" width="9.44140625" style="139" bestFit="1" customWidth="1"/>
    <col min="4610" max="4610" width="12.44140625" style="139" bestFit="1" customWidth="1"/>
    <col min="4611" max="4611" width="21" style="139" bestFit="1" customWidth="1"/>
    <col min="4612" max="4612" width="8.88671875" style="139" customWidth="1"/>
    <col min="4613" max="4614" width="13.5546875" style="139" customWidth="1"/>
    <col min="4615" max="4864" width="8.88671875" style="139"/>
    <col min="4865" max="4865" width="9.44140625" style="139" bestFit="1" customWidth="1"/>
    <col min="4866" max="4866" width="12.44140625" style="139" bestFit="1" customWidth="1"/>
    <col min="4867" max="4867" width="21" style="139" bestFit="1" customWidth="1"/>
    <col min="4868" max="4868" width="8.88671875" style="139" customWidth="1"/>
    <col min="4869" max="4870" width="13.5546875" style="139" customWidth="1"/>
    <col min="4871" max="5120" width="8.88671875" style="139"/>
    <col min="5121" max="5121" width="9.44140625" style="139" bestFit="1" customWidth="1"/>
    <col min="5122" max="5122" width="12.44140625" style="139" bestFit="1" customWidth="1"/>
    <col min="5123" max="5123" width="21" style="139" bestFit="1" customWidth="1"/>
    <col min="5124" max="5124" width="8.88671875" style="139" customWidth="1"/>
    <col min="5125" max="5126" width="13.5546875" style="139" customWidth="1"/>
    <col min="5127" max="5376" width="8.88671875" style="139"/>
    <col min="5377" max="5377" width="9.44140625" style="139" bestFit="1" customWidth="1"/>
    <col min="5378" max="5378" width="12.44140625" style="139" bestFit="1" customWidth="1"/>
    <col min="5379" max="5379" width="21" style="139" bestFit="1" customWidth="1"/>
    <col min="5380" max="5380" width="8.88671875" style="139" customWidth="1"/>
    <col min="5381" max="5382" width="13.5546875" style="139" customWidth="1"/>
    <col min="5383" max="5632" width="8.88671875" style="139"/>
    <col min="5633" max="5633" width="9.44140625" style="139" bestFit="1" customWidth="1"/>
    <col min="5634" max="5634" width="12.44140625" style="139" bestFit="1" customWidth="1"/>
    <col min="5635" max="5635" width="21" style="139" bestFit="1" customWidth="1"/>
    <col min="5636" max="5636" width="8.88671875" style="139" customWidth="1"/>
    <col min="5637" max="5638" width="13.5546875" style="139" customWidth="1"/>
    <col min="5639" max="5888" width="8.88671875" style="139"/>
    <col min="5889" max="5889" width="9.44140625" style="139" bestFit="1" customWidth="1"/>
    <col min="5890" max="5890" width="12.44140625" style="139" bestFit="1" customWidth="1"/>
    <col min="5891" max="5891" width="21" style="139" bestFit="1" customWidth="1"/>
    <col min="5892" max="5892" width="8.88671875" style="139" customWidth="1"/>
    <col min="5893" max="5894" width="13.5546875" style="139" customWidth="1"/>
    <col min="5895" max="6144" width="8.88671875" style="139"/>
    <col min="6145" max="6145" width="9.44140625" style="139" bestFit="1" customWidth="1"/>
    <col min="6146" max="6146" width="12.44140625" style="139" bestFit="1" customWidth="1"/>
    <col min="6147" max="6147" width="21" style="139" bestFit="1" customWidth="1"/>
    <col min="6148" max="6148" width="8.88671875" style="139" customWidth="1"/>
    <col min="6149" max="6150" width="13.5546875" style="139" customWidth="1"/>
    <col min="6151" max="6400" width="8.88671875" style="139"/>
    <col min="6401" max="6401" width="9.44140625" style="139" bestFit="1" customWidth="1"/>
    <col min="6402" max="6402" width="12.44140625" style="139" bestFit="1" customWidth="1"/>
    <col min="6403" max="6403" width="21" style="139" bestFit="1" customWidth="1"/>
    <col min="6404" max="6404" width="8.88671875" style="139" customWidth="1"/>
    <col min="6405" max="6406" width="13.5546875" style="139" customWidth="1"/>
    <col min="6407" max="6656" width="8.88671875" style="139"/>
    <col min="6657" max="6657" width="9.44140625" style="139" bestFit="1" customWidth="1"/>
    <col min="6658" max="6658" width="12.44140625" style="139" bestFit="1" customWidth="1"/>
    <col min="6659" max="6659" width="21" style="139" bestFit="1" customWidth="1"/>
    <col min="6660" max="6660" width="8.88671875" style="139" customWidth="1"/>
    <col min="6661" max="6662" width="13.5546875" style="139" customWidth="1"/>
    <col min="6663" max="6912" width="8.88671875" style="139"/>
    <col min="6913" max="6913" width="9.44140625" style="139" bestFit="1" customWidth="1"/>
    <col min="6914" max="6914" width="12.44140625" style="139" bestFit="1" customWidth="1"/>
    <col min="6915" max="6915" width="21" style="139" bestFit="1" customWidth="1"/>
    <col min="6916" max="6916" width="8.88671875" style="139" customWidth="1"/>
    <col min="6917" max="6918" width="13.5546875" style="139" customWidth="1"/>
    <col min="6919" max="7168" width="8.88671875" style="139"/>
    <col min="7169" max="7169" width="9.44140625" style="139" bestFit="1" customWidth="1"/>
    <col min="7170" max="7170" width="12.44140625" style="139" bestFit="1" customWidth="1"/>
    <col min="7171" max="7171" width="21" style="139" bestFit="1" customWidth="1"/>
    <col min="7172" max="7172" width="8.88671875" style="139" customWidth="1"/>
    <col min="7173" max="7174" width="13.5546875" style="139" customWidth="1"/>
    <col min="7175" max="7424" width="8.88671875" style="139"/>
    <col min="7425" max="7425" width="9.44140625" style="139" bestFit="1" customWidth="1"/>
    <col min="7426" max="7426" width="12.44140625" style="139" bestFit="1" customWidth="1"/>
    <col min="7427" max="7427" width="21" style="139" bestFit="1" customWidth="1"/>
    <col min="7428" max="7428" width="8.88671875" style="139" customWidth="1"/>
    <col min="7429" max="7430" width="13.5546875" style="139" customWidth="1"/>
    <col min="7431" max="7680" width="8.88671875" style="139"/>
    <col min="7681" max="7681" width="9.44140625" style="139" bestFit="1" customWidth="1"/>
    <col min="7682" max="7682" width="12.44140625" style="139" bestFit="1" customWidth="1"/>
    <col min="7683" max="7683" width="21" style="139" bestFit="1" customWidth="1"/>
    <col min="7684" max="7684" width="8.88671875" style="139" customWidth="1"/>
    <col min="7685" max="7686" width="13.5546875" style="139" customWidth="1"/>
    <col min="7687" max="7936" width="8.88671875" style="139"/>
    <col min="7937" max="7937" width="9.44140625" style="139" bestFit="1" customWidth="1"/>
    <col min="7938" max="7938" width="12.44140625" style="139" bestFit="1" customWidth="1"/>
    <col min="7939" max="7939" width="21" style="139" bestFit="1" customWidth="1"/>
    <col min="7940" max="7940" width="8.88671875" style="139" customWidth="1"/>
    <col min="7941" max="7942" width="13.5546875" style="139" customWidth="1"/>
    <col min="7943" max="8192" width="8.88671875" style="139"/>
    <col min="8193" max="8193" width="9.44140625" style="139" bestFit="1" customWidth="1"/>
    <col min="8194" max="8194" width="12.44140625" style="139" bestFit="1" customWidth="1"/>
    <col min="8195" max="8195" width="21" style="139" bestFit="1" customWidth="1"/>
    <col min="8196" max="8196" width="8.88671875" style="139" customWidth="1"/>
    <col min="8197" max="8198" width="13.5546875" style="139" customWidth="1"/>
    <col min="8199" max="8448" width="8.88671875" style="139"/>
    <col min="8449" max="8449" width="9.44140625" style="139" bestFit="1" customWidth="1"/>
    <col min="8450" max="8450" width="12.44140625" style="139" bestFit="1" customWidth="1"/>
    <col min="8451" max="8451" width="21" style="139" bestFit="1" customWidth="1"/>
    <col min="8452" max="8452" width="8.88671875" style="139" customWidth="1"/>
    <col min="8453" max="8454" width="13.5546875" style="139" customWidth="1"/>
    <col min="8455" max="8704" width="8.88671875" style="139"/>
    <col min="8705" max="8705" width="9.44140625" style="139" bestFit="1" customWidth="1"/>
    <col min="8706" max="8706" width="12.44140625" style="139" bestFit="1" customWidth="1"/>
    <col min="8707" max="8707" width="21" style="139" bestFit="1" customWidth="1"/>
    <col min="8708" max="8708" width="8.88671875" style="139" customWidth="1"/>
    <col min="8709" max="8710" width="13.5546875" style="139" customWidth="1"/>
    <col min="8711" max="8960" width="8.88671875" style="139"/>
    <col min="8961" max="8961" width="9.44140625" style="139" bestFit="1" customWidth="1"/>
    <col min="8962" max="8962" width="12.44140625" style="139" bestFit="1" customWidth="1"/>
    <col min="8963" max="8963" width="21" style="139" bestFit="1" customWidth="1"/>
    <col min="8964" max="8964" width="8.88671875" style="139" customWidth="1"/>
    <col min="8965" max="8966" width="13.5546875" style="139" customWidth="1"/>
    <col min="8967" max="9216" width="8.88671875" style="139"/>
    <col min="9217" max="9217" width="9.44140625" style="139" bestFit="1" customWidth="1"/>
    <col min="9218" max="9218" width="12.44140625" style="139" bestFit="1" customWidth="1"/>
    <col min="9219" max="9219" width="21" style="139" bestFit="1" customWidth="1"/>
    <col min="9220" max="9220" width="8.88671875" style="139" customWidth="1"/>
    <col min="9221" max="9222" width="13.5546875" style="139" customWidth="1"/>
    <col min="9223" max="9472" width="8.88671875" style="139"/>
    <col min="9473" max="9473" width="9.44140625" style="139" bestFit="1" customWidth="1"/>
    <col min="9474" max="9474" width="12.44140625" style="139" bestFit="1" customWidth="1"/>
    <col min="9475" max="9475" width="21" style="139" bestFit="1" customWidth="1"/>
    <col min="9476" max="9476" width="8.88671875" style="139" customWidth="1"/>
    <col min="9477" max="9478" width="13.5546875" style="139" customWidth="1"/>
    <col min="9479" max="9728" width="8.88671875" style="139"/>
    <col min="9729" max="9729" width="9.44140625" style="139" bestFit="1" customWidth="1"/>
    <col min="9730" max="9730" width="12.44140625" style="139" bestFit="1" customWidth="1"/>
    <col min="9731" max="9731" width="21" style="139" bestFit="1" customWidth="1"/>
    <col min="9732" max="9732" width="8.88671875" style="139" customWidth="1"/>
    <col min="9733" max="9734" width="13.5546875" style="139" customWidth="1"/>
    <col min="9735" max="9984" width="8.88671875" style="139"/>
    <col min="9985" max="9985" width="9.44140625" style="139" bestFit="1" customWidth="1"/>
    <col min="9986" max="9986" width="12.44140625" style="139" bestFit="1" customWidth="1"/>
    <col min="9987" max="9987" width="21" style="139" bestFit="1" customWidth="1"/>
    <col min="9988" max="9988" width="8.88671875" style="139" customWidth="1"/>
    <col min="9989" max="9990" width="13.5546875" style="139" customWidth="1"/>
    <col min="9991" max="10240" width="8.88671875" style="139"/>
    <col min="10241" max="10241" width="9.44140625" style="139" bestFit="1" customWidth="1"/>
    <col min="10242" max="10242" width="12.44140625" style="139" bestFit="1" customWidth="1"/>
    <col min="10243" max="10243" width="21" style="139" bestFit="1" customWidth="1"/>
    <col min="10244" max="10244" width="8.88671875" style="139" customWidth="1"/>
    <col min="10245" max="10246" width="13.5546875" style="139" customWidth="1"/>
    <col min="10247" max="10496" width="8.88671875" style="139"/>
    <col min="10497" max="10497" width="9.44140625" style="139" bestFit="1" customWidth="1"/>
    <col min="10498" max="10498" width="12.44140625" style="139" bestFit="1" customWidth="1"/>
    <col min="10499" max="10499" width="21" style="139" bestFit="1" customWidth="1"/>
    <col min="10500" max="10500" width="8.88671875" style="139" customWidth="1"/>
    <col min="10501" max="10502" width="13.5546875" style="139" customWidth="1"/>
    <col min="10503" max="10752" width="8.88671875" style="139"/>
    <col min="10753" max="10753" width="9.44140625" style="139" bestFit="1" customWidth="1"/>
    <col min="10754" max="10754" width="12.44140625" style="139" bestFit="1" customWidth="1"/>
    <col min="10755" max="10755" width="21" style="139" bestFit="1" customWidth="1"/>
    <col min="10756" max="10756" width="8.88671875" style="139" customWidth="1"/>
    <col min="10757" max="10758" width="13.5546875" style="139" customWidth="1"/>
    <col min="10759" max="11008" width="8.88671875" style="139"/>
    <col min="11009" max="11009" width="9.44140625" style="139" bestFit="1" customWidth="1"/>
    <col min="11010" max="11010" width="12.44140625" style="139" bestFit="1" customWidth="1"/>
    <col min="11011" max="11011" width="21" style="139" bestFit="1" customWidth="1"/>
    <col min="11012" max="11012" width="8.88671875" style="139" customWidth="1"/>
    <col min="11013" max="11014" width="13.5546875" style="139" customWidth="1"/>
    <col min="11015" max="11264" width="8.88671875" style="139"/>
    <col min="11265" max="11265" width="9.44140625" style="139" bestFit="1" customWidth="1"/>
    <col min="11266" max="11266" width="12.44140625" style="139" bestFit="1" customWidth="1"/>
    <col min="11267" max="11267" width="21" style="139" bestFit="1" customWidth="1"/>
    <col min="11268" max="11268" width="8.88671875" style="139" customWidth="1"/>
    <col min="11269" max="11270" width="13.5546875" style="139" customWidth="1"/>
    <col min="11271" max="11520" width="8.88671875" style="139"/>
    <col min="11521" max="11521" width="9.44140625" style="139" bestFit="1" customWidth="1"/>
    <col min="11522" max="11522" width="12.44140625" style="139" bestFit="1" customWidth="1"/>
    <col min="11523" max="11523" width="21" style="139" bestFit="1" customWidth="1"/>
    <col min="11524" max="11524" width="8.88671875" style="139" customWidth="1"/>
    <col min="11525" max="11526" width="13.5546875" style="139" customWidth="1"/>
    <col min="11527" max="11776" width="8.88671875" style="139"/>
    <col min="11777" max="11777" width="9.44140625" style="139" bestFit="1" customWidth="1"/>
    <col min="11778" max="11778" width="12.44140625" style="139" bestFit="1" customWidth="1"/>
    <col min="11779" max="11779" width="21" style="139" bestFit="1" customWidth="1"/>
    <col min="11780" max="11780" width="8.88671875" style="139" customWidth="1"/>
    <col min="11781" max="11782" width="13.5546875" style="139" customWidth="1"/>
    <col min="11783" max="12032" width="8.88671875" style="139"/>
    <col min="12033" max="12033" width="9.44140625" style="139" bestFit="1" customWidth="1"/>
    <col min="12034" max="12034" width="12.44140625" style="139" bestFit="1" customWidth="1"/>
    <col min="12035" max="12035" width="21" style="139" bestFit="1" customWidth="1"/>
    <col min="12036" max="12036" width="8.88671875" style="139" customWidth="1"/>
    <col min="12037" max="12038" width="13.5546875" style="139" customWidth="1"/>
    <col min="12039" max="12288" width="8.88671875" style="139"/>
    <col min="12289" max="12289" width="9.44140625" style="139" bestFit="1" customWidth="1"/>
    <col min="12290" max="12290" width="12.44140625" style="139" bestFit="1" customWidth="1"/>
    <col min="12291" max="12291" width="21" style="139" bestFit="1" customWidth="1"/>
    <col min="12292" max="12292" width="8.88671875" style="139" customWidth="1"/>
    <col min="12293" max="12294" width="13.5546875" style="139" customWidth="1"/>
    <col min="12295" max="12544" width="8.88671875" style="139"/>
    <col min="12545" max="12545" width="9.44140625" style="139" bestFit="1" customWidth="1"/>
    <col min="12546" max="12546" width="12.44140625" style="139" bestFit="1" customWidth="1"/>
    <col min="12547" max="12547" width="21" style="139" bestFit="1" customWidth="1"/>
    <col min="12548" max="12548" width="8.88671875" style="139" customWidth="1"/>
    <col min="12549" max="12550" width="13.5546875" style="139" customWidth="1"/>
    <col min="12551" max="12800" width="8.88671875" style="139"/>
    <col min="12801" max="12801" width="9.44140625" style="139" bestFit="1" customWidth="1"/>
    <col min="12802" max="12802" width="12.44140625" style="139" bestFit="1" customWidth="1"/>
    <col min="12803" max="12803" width="21" style="139" bestFit="1" customWidth="1"/>
    <col min="12804" max="12804" width="8.88671875" style="139" customWidth="1"/>
    <col min="12805" max="12806" width="13.5546875" style="139" customWidth="1"/>
    <col min="12807" max="13056" width="8.88671875" style="139"/>
    <col min="13057" max="13057" width="9.44140625" style="139" bestFit="1" customWidth="1"/>
    <col min="13058" max="13058" width="12.44140625" style="139" bestFit="1" customWidth="1"/>
    <col min="13059" max="13059" width="21" style="139" bestFit="1" customWidth="1"/>
    <col min="13060" max="13060" width="8.88671875" style="139" customWidth="1"/>
    <col min="13061" max="13062" width="13.5546875" style="139" customWidth="1"/>
    <col min="13063" max="13312" width="8.88671875" style="139"/>
    <col min="13313" max="13313" width="9.44140625" style="139" bestFit="1" customWidth="1"/>
    <col min="13314" max="13314" width="12.44140625" style="139" bestFit="1" customWidth="1"/>
    <col min="13315" max="13315" width="21" style="139" bestFit="1" customWidth="1"/>
    <col min="13316" max="13316" width="8.88671875" style="139" customWidth="1"/>
    <col min="13317" max="13318" width="13.5546875" style="139" customWidth="1"/>
    <col min="13319" max="13568" width="8.88671875" style="139"/>
    <col min="13569" max="13569" width="9.44140625" style="139" bestFit="1" customWidth="1"/>
    <col min="13570" max="13570" width="12.44140625" style="139" bestFit="1" customWidth="1"/>
    <col min="13571" max="13571" width="21" style="139" bestFit="1" customWidth="1"/>
    <col min="13572" max="13572" width="8.88671875" style="139" customWidth="1"/>
    <col min="13573" max="13574" width="13.5546875" style="139" customWidth="1"/>
    <col min="13575" max="13824" width="8.88671875" style="139"/>
    <col min="13825" max="13825" width="9.44140625" style="139" bestFit="1" customWidth="1"/>
    <col min="13826" max="13826" width="12.44140625" style="139" bestFit="1" customWidth="1"/>
    <col min="13827" max="13827" width="21" style="139" bestFit="1" customWidth="1"/>
    <col min="13828" max="13828" width="8.88671875" style="139" customWidth="1"/>
    <col min="13829" max="13830" width="13.5546875" style="139" customWidth="1"/>
    <col min="13831" max="14080" width="8.88671875" style="139"/>
    <col min="14081" max="14081" width="9.44140625" style="139" bestFit="1" customWidth="1"/>
    <col min="14082" max="14082" width="12.44140625" style="139" bestFit="1" customWidth="1"/>
    <col min="14083" max="14083" width="21" style="139" bestFit="1" customWidth="1"/>
    <col min="14084" max="14084" width="8.88671875" style="139" customWidth="1"/>
    <col min="14085" max="14086" width="13.5546875" style="139" customWidth="1"/>
    <col min="14087" max="14336" width="8.88671875" style="139"/>
    <col min="14337" max="14337" width="9.44140625" style="139" bestFit="1" customWidth="1"/>
    <col min="14338" max="14338" width="12.44140625" style="139" bestFit="1" customWidth="1"/>
    <col min="14339" max="14339" width="21" style="139" bestFit="1" customWidth="1"/>
    <col min="14340" max="14340" width="8.88671875" style="139" customWidth="1"/>
    <col min="14341" max="14342" width="13.5546875" style="139" customWidth="1"/>
    <col min="14343" max="14592" width="8.88671875" style="139"/>
    <col min="14593" max="14593" width="9.44140625" style="139" bestFit="1" customWidth="1"/>
    <col min="14594" max="14594" width="12.44140625" style="139" bestFit="1" customWidth="1"/>
    <col min="14595" max="14595" width="21" style="139" bestFit="1" customWidth="1"/>
    <col min="14596" max="14596" width="8.88671875" style="139" customWidth="1"/>
    <col min="14597" max="14598" width="13.5546875" style="139" customWidth="1"/>
    <col min="14599" max="14848" width="8.88671875" style="139"/>
    <col min="14849" max="14849" width="9.44140625" style="139" bestFit="1" customWidth="1"/>
    <col min="14850" max="14850" width="12.44140625" style="139" bestFit="1" customWidth="1"/>
    <col min="14851" max="14851" width="21" style="139" bestFit="1" customWidth="1"/>
    <col min="14852" max="14852" width="8.88671875" style="139" customWidth="1"/>
    <col min="14853" max="14854" width="13.5546875" style="139" customWidth="1"/>
    <col min="14855" max="15104" width="8.88671875" style="139"/>
    <col min="15105" max="15105" width="9.44140625" style="139" bestFit="1" customWidth="1"/>
    <col min="15106" max="15106" width="12.44140625" style="139" bestFit="1" customWidth="1"/>
    <col min="15107" max="15107" width="21" style="139" bestFit="1" customWidth="1"/>
    <col min="15108" max="15108" width="8.88671875" style="139" customWidth="1"/>
    <col min="15109" max="15110" width="13.5546875" style="139" customWidth="1"/>
    <col min="15111" max="15360" width="8.88671875" style="139"/>
    <col min="15361" max="15361" width="9.44140625" style="139" bestFit="1" customWidth="1"/>
    <col min="15362" max="15362" width="12.44140625" style="139" bestFit="1" customWidth="1"/>
    <col min="15363" max="15363" width="21" style="139" bestFit="1" customWidth="1"/>
    <col min="15364" max="15364" width="8.88671875" style="139" customWidth="1"/>
    <col min="15365" max="15366" width="13.5546875" style="139" customWidth="1"/>
    <col min="15367" max="15616" width="8.88671875" style="139"/>
    <col min="15617" max="15617" width="9.44140625" style="139" bestFit="1" customWidth="1"/>
    <col min="15618" max="15618" width="12.44140625" style="139" bestFit="1" customWidth="1"/>
    <col min="15619" max="15619" width="21" style="139" bestFit="1" customWidth="1"/>
    <col min="15620" max="15620" width="8.88671875" style="139" customWidth="1"/>
    <col min="15621" max="15622" width="13.5546875" style="139" customWidth="1"/>
    <col min="15623" max="15872" width="8.88671875" style="139"/>
    <col min="15873" max="15873" width="9.44140625" style="139" bestFit="1" customWidth="1"/>
    <col min="15874" max="15874" width="12.44140625" style="139" bestFit="1" customWidth="1"/>
    <col min="15875" max="15875" width="21" style="139" bestFit="1" customWidth="1"/>
    <col min="15876" max="15876" width="8.88671875" style="139" customWidth="1"/>
    <col min="15877" max="15878" width="13.5546875" style="139" customWidth="1"/>
    <col min="15879" max="16128" width="8.88671875" style="139"/>
    <col min="16129" max="16129" width="9.44140625" style="139" bestFit="1" customWidth="1"/>
    <col min="16130" max="16130" width="12.44140625" style="139" bestFit="1" customWidth="1"/>
    <col min="16131" max="16131" width="21" style="139" bestFit="1" customWidth="1"/>
    <col min="16132" max="16132" width="8.88671875" style="139" customWidth="1"/>
    <col min="16133" max="16134" width="13.5546875" style="139" customWidth="1"/>
    <col min="16135" max="16384" width="8.88671875" style="139"/>
  </cols>
  <sheetData>
    <row r="1" spans="1:7" ht="15.75" x14ac:dyDescent="0.25">
      <c r="A1" s="135" t="s">
        <v>787</v>
      </c>
    </row>
    <row r="2" spans="1:7" ht="15.75" x14ac:dyDescent="0.25">
      <c r="A2" s="135"/>
      <c r="C2" s="139">
        <v>1</v>
      </c>
      <c r="D2" s="139">
        <v>2</v>
      </c>
      <c r="E2" s="139">
        <v>3</v>
      </c>
      <c r="F2" s="139">
        <v>4</v>
      </c>
      <c r="G2" s="139">
        <v>5</v>
      </c>
    </row>
    <row r="3" spans="1:7" x14ac:dyDescent="0.2">
      <c r="E3" s="601" t="s">
        <v>737</v>
      </c>
      <c r="F3" s="601"/>
      <c r="G3" s="601"/>
    </row>
    <row r="4" spans="1:7" x14ac:dyDescent="0.2">
      <c r="A4" s="193" t="s">
        <v>0</v>
      </c>
      <c r="B4" s="193" t="s">
        <v>1</v>
      </c>
      <c r="C4" s="193" t="s">
        <v>2</v>
      </c>
      <c r="D4" s="193" t="s">
        <v>769</v>
      </c>
      <c r="E4" s="193">
        <v>2010</v>
      </c>
      <c r="F4" s="193">
        <v>2011</v>
      </c>
      <c r="G4" s="193">
        <v>2012</v>
      </c>
    </row>
    <row r="5" spans="1:7" x14ac:dyDescent="0.2">
      <c r="A5" s="194" t="s">
        <v>4</v>
      </c>
      <c r="B5" s="194" t="s">
        <v>5</v>
      </c>
      <c r="C5" s="195" t="s">
        <v>6</v>
      </c>
      <c r="D5" s="201">
        <f>G5</f>
        <v>7.4999999999999997E-2</v>
      </c>
      <c r="E5" s="201">
        <v>7.8E-2</v>
      </c>
      <c r="F5" s="201">
        <v>7.0000000000000007E-2</v>
      </c>
      <c r="G5" s="201">
        <v>7.4999999999999997E-2</v>
      </c>
    </row>
    <row r="6" spans="1:7" x14ac:dyDescent="0.2">
      <c r="A6" s="194" t="s">
        <v>7</v>
      </c>
      <c r="B6" s="194" t="s">
        <v>8</v>
      </c>
      <c r="C6" s="195" t="s">
        <v>9</v>
      </c>
      <c r="D6" s="201">
        <f t="shared" ref="D6:D69" si="0">G6</f>
        <v>8.4000000000000005E-2</v>
      </c>
      <c r="E6" s="201">
        <v>9.9000000000000005E-2</v>
      </c>
      <c r="F6" s="201">
        <v>8.5000000000000006E-2</v>
      </c>
      <c r="G6" s="201">
        <v>8.4000000000000005E-2</v>
      </c>
    </row>
    <row r="7" spans="1:7" x14ac:dyDescent="0.2">
      <c r="A7" s="194" t="s">
        <v>10</v>
      </c>
      <c r="B7" s="194" t="s">
        <v>11</v>
      </c>
      <c r="C7" s="195" t="s">
        <v>12</v>
      </c>
      <c r="D7" s="201">
        <f t="shared" si="0"/>
        <v>6.4000000000000001E-2</v>
      </c>
      <c r="E7" s="201">
        <v>7.0999999999999994E-2</v>
      </c>
      <c r="F7" s="201">
        <v>7.0000000000000007E-2</v>
      </c>
      <c r="G7" s="201">
        <v>6.4000000000000001E-2</v>
      </c>
    </row>
    <row r="8" spans="1:7" x14ac:dyDescent="0.2">
      <c r="A8" s="194" t="s">
        <v>13</v>
      </c>
      <c r="B8" s="194" t="s">
        <v>14</v>
      </c>
      <c r="C8" s="195" t="s">
        <v>15</v>
      </c>
      <c r="D8" s="201">
        <f t="shared" si="0"/>
        <v>7.0999999999999994E-2</v>
      </c>
      <c r="E8" s="201">
        <v>6.6000000000000003E-2</v>
      </c>
      <c r="F8" s="201">
        <v>7.1999999999999995E-2</v>
      </c>
      <c r="G8" s="201">
        <v>7.0999999999999994E-2</v>
      </c>
    </row>
    <row r="9" spans="1:7" x14ac:dyDescent="0.2">
      <c r="A9" s="194" t="s">
        <v>16</v>
      </c>
      <c r="B9" s="194" t="s">
        <v>17</v>
      </c>
      <c r="C9" s="195" t="s">
        <v>18</v>
      </c>
      <c r="D9" s="201">
        <f t="shared" si="0"/>
        <v>7.0999999999999994E-2</v>
      </c>
      <c r="E9" s="201">
        <v>5.8000000000000003E-2</v>
      </c>
      <c r="F9" s="201">
        <v>7.1999999999999995E-2</v>
      </c>
      <c r="G9" s="201">
        <v>7.0999999999999994E-2</v>
      </c>
    </row>
    <row r="10" spans="1:7" ht="12.75" customHeight="1" x14ac:dyDescent="0.2">
      <c r="A10" s="194" t="s">
        <v>19</v>
      </c>
      <c r="B10" s="194" t="s">
        <v>20</v>
      </c>
      <c r="C10" s="195" t="s">
        <v>21</v>
      </c>
      <c r="D10" s="201">
        <f t="shared" si="0"/>
        <v>6.6000000000000003E-2</v>
      </c>
      <c r="E10" s="201">
        <v>8.1000000000000003E-2</v>
      </c>
      <c r="F10" s="201">
        <v>0.08</v>
      </c>
      <c r="G10" s="201">
        <v>6.6000000000000003E-2</v>
      </c>
    </row>
    <row r="11" spans="1:7" x14ac:dyDescent="0.2">
      <c r="A11" s="194" t="s">
        <v>22</v>
      </c>
      <c r="B11" s="194" t="s">
        <v>23</v>
      </c>
      <c r="C11" s="195" t="s">
        <v>24</v>
      </c>
      <c r="D11" s="201">
        <f t="shared" si="0"/>
        <v>6.2E-2</v>
      </c>
      <c r="E11" s="201">
        <v>6.4000000000000001E-2</v>
      </c>
      <c r="F11" s="201">
        <v>6.0999999999999999E-2</v>
      </c>
      <c r="G11" s="201">
        <v>6.2E-2</v>
      </c>
    </row>
    <row r="12" spans="1:7" x14ac:dyDescent="0.2">
      <c r="A12" s="194" t="s">
        <v>25</v>
      </c>
      <c r="B12" s="194" t="s">
        <v>26</v>
      </c>
      <c r="C12" s="195" t="s">
        <v>27</v>
      </c>
      <c r="D12" s="201">
        <f t="shared" si="0"/>
        <v>8.8999999999999996E-2</v>
      </c>
      <c r="E12" s="201">
        <v>9.1999999999999998E-2</v>
      </c>
      <c r="F12" s="201">
        <v>8.8999999999999996E-2</v>
      </c>
      <c r="G12" s="201">
        <v>8.8999999999999996E-2</v>
      </c>
    </row>
    <row r="13" spans="1:7" x14ac:dyDescent="0.2">
      <c r="A13" s="194" t="s">
        <v>28</v>
      </c>
      <c r="B13" s="194" t="s">
        <v>29</v>
      </c>
      <c r="C13" s="195" t="s">
        <v>30</v>
      </c>
      <c r="D13" s="201">
        <f t="shared" si="0"/>
        <v>7.3999999999999996E-2</v>
      </c>
      <c r="E13" s="201">
        <v>7.9000000000000001E-2</v>
      </c>
      <c r="F13" s="201">
        <v>6.6000000000000003E-2</v>
      </c>
      <c r="G13" s="201">
        <v>7.3999999999999996E-2</v>
      </c>
    </row>
    <row r="14" spans="1:7" x14ac:dyDescent="0.2">
      <c r="A14" s="194" t="s">
        <v>31</v>
      </c>
      <c r="B14" s="194" t="s">
        <v>32</v>
      </c>
      <c r="C14" s="195" t="s">
        <v>33</v>
      </c>
      <c r="D14" s="201">
        <f t="shared" si="0"/>
        <v>6.8000000000000005E-2</v>
      </c>
      <c r="E14" s="201">
        <v>6.6000000000000003E-2</v>
      </c>
      <c r="F14" s="201">
        <v>6.8000000000000005E-2</v>
      </c>
      <c r="G14" s="201">
        <v>6.8000000000000005E-2</v>
      </c>
    </row>
    <row r="15" spans="1:7" x14ac:dyDescent="0.2">
      <c r="A15" s="194" t="s">
        <v>34</v>
      </c>
      <c r="B15" s="194" t="s">
        <v>35</v>
      </c>
      <c r="C15" s="195" t="s">
        <v>36</v>
      </c>
      <c r="D15" s="201">
        <f t="shared" si="0"/>
        <v>5.3999999999999999E-2</v>
      </c>
      <c r="E15" s="201">
        <v>7.1999999999999995E-2</v>
      </c>
      <c r="F15" s="201">
        <v>6.2E-2</v>
      </c>
      <c r="G15" s="201">
        <v>5.3999999999999999E-2</v>
      </c>
    </row>
    <row r="16" spans="1:7" x14ac:dyDescent="0.2">
      <c r="A16" s="194" t="s">
        <v>37</v>
      </c>
      <c r="B16" s="194" t="s">
        <v>38</v>
      </c>
      <c r="C16" s="195" t="s">
        <v>39</v>
      </c>
      <c r="D16" s="201">
        <f t="shared" si="0"/>
        <v>5.8999999999999997E-2</v>
      </c>
      <c r="E16" s="201">
        <v>6.7000000000000004E-2</v>
      </c>
      <c r="F16" s="201">
        <v>6.6000000000000003E-2</v>
      </c>
      <c r="G16" s="201">
        <v>5.8999999999999997E-2</v>
      </c>
    </row>
    <row r="17" spans="1:7" x14ac:dyDescent="0.2">
      <c r="A17" s="194" t="s">
        <v>40</v>
      </c>
      <c r="B17" s="194" t="s">
        <v>41</v>
      </c>
      <c r="C17" s="195" t="s">
        <v>42</v>
      </c>
      <c r="D17" s="201">
        <f t="shared" si="0"/>
        <v>0.06</v>
      </c>
      <c r="E17" s="201">
        <v>6.6000000000000003E-2</v>
      </c>
      <c r="F17" s="201">
        <v>8.3000000000000004E-2</v>
      </c>
      <c r="G17" s="201">
        <v>0.06</v>
      </c>
    </row>
    <row r="18" spans="1:7" x14ac:dyDescent="0.2">
      <c r="A18" s="194" t="s">
        <v>43</v>
      </c>
      <c r="B18" s="194" t="s">
        <v>44</v>
      </c>
      <c r="C18" s="195" t="s">
        <v>45</v>
      </c>
      <c r="D18" s="201">
        <f t="shared" si="0"/>
        <v>5.8999999999999997E-2</v>
      </c>
      <c r="E18" s="201">
        <v>7.2999999999999995E-2</v>
      </c>
      <c r="F18" s="201">
        <v>5.7000000000000002E-2</v>
      </c>
      <c r="G18" s="201">
        <v>5.8999999999999997E-2</v>
      </c>
    </row>
    <row r="19" spans="1:7" x14ac:dyDescent="0.2">
      <c r="A19" s="194" t="s">
        <v>46</v>
      </c>
      <c r="B19" s="194" t="s">
        <v>47</v>
      </c>
      <c r="C19" s="195" t="s">
        <v>48</v>
      </c>
      <c r="D19" s="201">
        <f t="shared" si="0"/>
        <v>8.5999999999999993E-2</v>
      </c>
      <c r="E19" s="201">
        <v>0.09</v>
      </c>
      <c r="F19" s="201">
        <v>8.7999999999999995E-2</v>
      </c>
      <c r="G19" s="201">
        <v>8.5999999999999993E-2</v>
      </c>
    </row>
    <row r="20" spans="1:7" x14ac:dyDescent="0.2">
      <c r="A20" s="194" t="s">
        <v>49</v>
      </c>
      <c r="B20" s="194" t="s">
        <v>50</v>
      </c>
      <c r="C20" s="195" t="s">
        <v>51</v>
      </c>
      <c r="D20" s="201">
        <f t="shared" si="0"/>
        <v>7.5999999999999998E-2</v>
      </c>
      <c r="E20" s="201">
        <v>8.8999999999999996E-2</v>
      </c>
      <c r="F20" s="201">
        <v>9.7000000000000003E-2</v>
      </c>
      <c r="G20" s="201">
        <v>7.5999999999999998E-2</v>
      </c>
    </row>
    <row r="21" spans="1:7" x14ac:dyDescent="0.2">
      <c r="A21" s="194" t="s">
        <v>52</v>
      </c>
      <c r="B21" s="194" t="s">
        <v>53</v>
      </c>
      <c r="C21" s="195" t="s">
        <v>54</v>
      </c>
      <c r="D21" s="201">
        <f t="shared" si="0"/>
        <v>3.3000000000000002E-2</v>
      </c>
      <c r="E21" s="201">
        <v>5.5E-2</v>
      </c>
      <c r="F21" s="201">
        <v>4.3999999999999997E-2</v>
      </c>
      <c r="G21" s="201">
        <v>3.3000000000000002E-2</v>
      </c>
    </row>
    <row r="22" spans="1:7" x14ac:dyDescent="0.2">
      <c r="A22" s="194" t="s">
        <v>55</v>
      </c>
      <c r="B22" s="194" t="s">
        <v>56</v>
      </c>
      <c r="C22" s="195" t="s">
        <v>57</v>
      </c>
      <c r="D22" s="201">
        <f t="shared" si="0"/>
        <v>8.3000000000000004E-2</v>
      </c>
      <c r="E22" s="201">
        <v>8.7999999999999995E-2</v>
      </c>
      <c r="F22" s="201">
        <v>8.5999999999999993E-2</v>
      </c>
      <c r="G22" s="201">
        <v>8.3000000000000004E-2</v>
      </c>
    </row>
    <row r="23" spans="1:7" x14ac:dyDescent="0.2">
      <c r="A23" s="194" t="s">
        <v>447</v>
      </c>
      <c r="B23" s="194" t="s">
        <v>448</v>
      </c>
      <c r="C23" s="195" t="s">
        <v>449</v>
      </c>
      <c r="D23" s="201">
        <f t="shared" si="0"/>
        <v>6.9000000000000006E-2</v>
      </c>
      <c r="E23" s="201">
        <v>6.6000000000000003E-2</v>
      </c>
      <c r="F23" s="201">
        <v>5.0999999999999997E-2</v>
      </c>
      <c r="G23" s="201">
        <v>6.9000000000000006E-2</v>
      </c>
    </row>
    <row r="24" spans="1:7" x14ac:dyDescent="0.2">
      <c r="A24" s="194" t="s">
        <v>58</v>
      </c>
      <c r="B24" s="194" t="s">
        <v>59</v>
      </c>
      <c r="C24" s="195" t="s">
        <v>60</v>
      </c>
      <c r="D24" s="201">
        <f t="shared" si="0"/>
        <v>6.8000000000000005E-2</v>
      </c>
      <c r="E24" s="201">
        <v>8.6999999999999994E-2</v>
      </c>
      <c r="F24" s="201">
        <v>7.8E-2</v>
      </c>
      <c r="G24" s="201">
        <v>6.8000000000000005E-2</v>
      </c>
    </row>
    <row r="25" spans="1:7" x14ac:dyDescent="0.2">
      <c r="A25" s="194" t="s">
        <v>61</v>
      </c>
      <c r="B25" s="194" t="s">
        <v>62</v>
      </c>
      <c r="C25" s="195" t="s">
        <v>63</v>
      </c>
      <c r="D25" s="201">
        <f t="shared" si="0"/>
        <v>9.0999999999999998E-2</v>
      </c>
      <c r="E25" s="201">
        <v>8.2000000000000003E-2</v>
      </c>
      <c r="F25" s="201">
        <v>9.2999999999999999E-2</v>
      </c>
      <c r="G25" s="201">
        <v>9.0999999999999998E-2</v>
      </c>
    </row>
    <row r="26" spans="1:7" x14ac:dyDescent="0.2">
      <c r="A26" s="194" t="s">
        <v>64</v>
      </c>
      <c r="B26" s="194" t="s">
        <v>65</v>
      </c>
      <c r="C26" s="195" t="s">
        <v>66</v>
      </c>
      <c r="D26" s="201">
        <f t="shared" si="0"/>
        <v>5.5E-2</v>
      </c>
      <c r="E26" s="201">
        <v>5.0999999999999997E-2</v>
      </c>
      <c r="F26" s="201">
        <v>5.7000000000000002E-2</v>
      </c>
      <c r="G26" s="201">
        <v>5.5E-2</v>
      </c>
    </row>
    <row r="27" spans="1:7" x14ac:dyDescent="0.2">
      <c r="A27" s="194" t="s">
        <v>67</v>
      </c>
      <c r="B27" s="194" t="s">
        <v>68</v>
      </c>
      <c r="C27" s="195" t="s">
        <v>69</v>
      </c>
      <c r="D27" s="201">
        <f t="shared" si="0"/>
        <v>5.3999999999999999E-2</v>
      </c>
      <c r="E27" s="201">
        <v>6.2E-2</v>
      </c>
      <c r="F27" s="201">
        <v>5.3999999999999999E-2</v>
      </c>
      <c r="G27" s="201">
        <v>5.3999999999999999E-2</v>
      </c>
    </row>
    <row r="28" spans="1:7" x14ac:dyDescent="0.2">
      <c r="A28" s="194" t="s">
        <v>70</v>
      </c>
      <c r="B28" s="194" t="s">
        <v>71</v>
      </c>
      <c r="C28" s="195" t="s">
        <v>72</v>
      </c>
      <c r="D28" s="201">
        <f t="shared" si="0"/>
        <v>0.05</v>
      </c>
      <c r="E28" s="201">
        <v>5.3999999999999999E-2</v>
      </c>
      <c r="F28" s="201">
        <v>4.8000000000000001E-2</v>
      </c>
      <c r="G28" s="201">
        <v>0.05</v>
      </c>
    </row>
    <row r="29" spans="1:7" x14ac:dyDescent="0.2">
      <c r="A29" s="194" t="s">
        <v>73</v>
      </c>
      <c r="B29" s="194" t="s">
        <v>74</v>
      </c>
      <c r="C29" s="195" t="s">
        <v>75</v>
      </c>
      <c r="D29" s="201">
        <f t="shared" si="0"/>
        <v>0.05</v>
      </c>
      <c r="E29" s="201">
        <v>0.05</v>
      </c>
      <c r="F29" s="201">
        <v>0.05</v>
      </c>
      <c r="G29" s="201">
        <v>0.05</v>
      </c>
    </row>
    <row r="30" spans="1:7" x14ac:dyDescent="0.2">
      <c r="A30" s="194" t="s">
        <v>76</v>
      </c>
      <c r="B30" s="194" t="s">
        <v>77</v>
      </c>
      <c r="C30" s="195" t="s">
        <v>78</v>
      </c>
      <c r="D30" s="201">
        <f t="shared" si="0"/>
        <v>7.0000000000000007E-2</v>
      </c>
      <c r="E30" s="201">
        <v>7.0000000000000007E-2</v>
      </c>
      <c r="F30" s="201">
        <v>7.0000000000000007E-2</v>
      </c>
      <c r="G30" s="201">
        <v>7.0000000000000007E-2</v>
      </c>
    </row>
    <row r="31" spans="1:7" x14ac:dyDescent="0.2">
      <c r="A31" s="194" t="s">
        <v>79</v>
      </c>
      <c r="B31" s="194" t="s">
        <v>80</v>
      </c>
      <c r="C31" s="195" t="s">
        <v>81</v>
      </c>
      <c r="D31" s="201">
        <f t="shared" si="0"/>
        <v>6.5000000000000002E-2</v>
      </c>
      <c r="E31" s="201">
        <v>0.08</v>
      </c>
      <c r="F31" s="201">
        <v>7.1999999999999995E-2</v>
      </c>
      <c r="G31" s="201">
        <v>6.5000000000000002E-2</v>
      </c>
    </row>
    <row r="32" spans="1:7" x14ac:dyDescent="0.2">
      <c r="A32" s="194" t="s">
        <v>82</v>
      </c>
      <c r="B32" s="194" t="s">
        <v>83</v>
      </c>
      <c r="C32" s="195" t="s">
        <v>84</v>
      </c>
      <c r="D32" s="201">
        <f t="shared" si="0"/>
        <v>5.3999999999999999E-2</v>
      </c>
      <c r="E32" s="201">
        <v>6.2E-2</v>
      </c>
      <c r="F32" s="201">
        <v>6.5000000000000002E-2</v>
      </c>
      <c r="G32" s="201">
        <v>5.3999999999999999E-2</v>
      </c>
    </row>
    <row r="33" spans="1:7" x14ac:dyDescent="0.2">
      <c r="A33" s="194" t="s">
        <v>85</v>
      </c>
      <c r="B33" s="194" t="s">
        <v>86</v>
      </c>
      <c r="C33" s="195" t="s">
        <v>87</v>
      </c>
      <c r="D33" s="201">
        <f t="shared" si="0"/>
        <v>7.0999999999999994E-2</v>
      </c>
      <c r="E33" s="201">
        <v>6.4000000000000001E-2</v>
      </c>
      <c r="F33" s="201">
        <v>5.1999999999999998E-2</v>
      </c>
      <c r="G33" s="201">
        <v>7.0999999999999994E-2</v>
      </c>
    </row>
    <row r="34" spans="1:7" x14ac:dyDescent="0.2">
      <c r="A34" s="194" t="s">
        <v>88</v>
      </c>
      <c r="B34" s="194" t="s">
        <v>89</v>
      </c>
      <c r="C34" s="195" t="s">
        <v>90</v>
      </c>
      <c r="D34" s="201">
        <f t="shared" si="0"/>
        <v>6.5000000000000002E-2</v>
      </c>
      <c r="E34" s="201">
        <v>6.0999999999999999E-2</v>
      </c>
      <c r="F34" s="201">
        <v>6.8000000000000005E-2</v>
      </c>
      <c r="G34" s="201">
        <v>6.5000000000000002E-2</v>
      </c>
    </row>
    <row r="35" spans="1:7" x14ac:dyDescent="0.2">
      <c r="A35" s="194" t="s">
        <v>91</v>
      </c>
      <c r="B35" s="194" t="s">
        <v>92</v>
      </c>
      <c r="C35" s="195" t="s">
        <v>93</v>
      </c>
      <c r="D35" s="201">
        <f t="shared" si="0"/>
        <v>6.7000000000000004E-2</v>
      </c>
      <c r="E35" s="201">
        <v>6.3E-2</v>
      </c>
      <c r="F35" s="201">
        <v>7.0000000000000007E-2</v>
      </c>
      <c r="G35" s="201">
        <v>6.7000000000000004E-2</v>
      </c>
    </row>
    <row r="36" spans="1:7" x14ac:dyDescent="0.2">
      <c r="A36" s="194" t="s">
        <v>94</v>
      </c>
      <c r="B36" s="194" t="s">
        <v>95</v>
      </c>
      <c r="C36" s="195" t="s">
        <v>96</v>
      </c>
      <c r="D36" s="201">
        <f t="shared" si="0"/>
        <v>8.8999999999999996E-2</v>
      </c>
      <c r="E36" s="201">
        <v>0.09</v>
      </c>
      <c r="F36" s="201">
        <v>9.2999999999999999E-2</v>
      </c>
      <c r="G36" s="201">
        <v>8.8999999999999996E-2</v>
      </c>
    </row>
    <row r="37" spans="1:7" x14ac:dyDescent="0.2">
      <c r="A37" s="194" t="s">
        <v>97</v>
      </c>
      <c r="B37" s="194" t="s">
        <v>98</v>
      </c>
      <c r="C37" s="195" t="s">
        <v>99</v>
      </c>
      <c r="D37" s="201">
        <f t="shared" si="0"/>
        <v>6.7000000000000004E-2</v>
      </c>
      <c r="E37" s="201">
        <v>6.5000000000000002E-2</v>
      </c>
      <c r="F37" s="201">
        <v>6.3E-2</v>
      </c>
      <c r="G37" s="201">
        <v>6.7000000000000004E-2</v>
      </c>
    </row>
    <row r="38" spans="1:7" x14ac:dyDescent="0.2">
      <c r="A38" s="194" t="s">
        <v>100</v>
      </c>
      <c r="B38" s="194" t="s">
        <v>101</v>
      </c>
      <c r="C38" s="195" t="s">
        <v>102</v>
      </c>
      <c r="D38" s="201">
        <f t="shared" si="0"/>
        <v>7.0999999999999994E-2</v>
      </c>
      <c r="E38" s="201">
        <v>6.0999999999999999E-2</v>
      </c>
      <c r="F38" s="201">
        <v>7.0999999999999994E-2</v>
      </c>
      <c r="G38" s="201">
        <v>7.0999999999999994E-2</v>
      </c>
    </row>
    <row r="39" spans="1:7" x14ac:dyDescent="0.2">
      <c r="A39" s="194" t="s">
        <v>103</v>
      </c>
      <c r="B39" s="194" t="s">
        <v>104</v>
      </c>
      <c r="C39" s="195" t="s">
        <v>105</v>
      </c>
      <c r="D39" s="201">
        <f t="shared" si="0"/>
        <v>6.3E-2</v>
      </c>
      <c r="E39" s="201">
        <v>6.0999999999999999E-2</v>
      </c>
      <c r="F39" s="201">
        <v>5.3999999999999999E-2</v>
      </c>
      <c r="G39" s="201">
        <v>6.3E-2</v>
      </c>
    </row>
    <row r="40" spans="1:7" x14ac:dyDescent="0.2">
      <c r="A40" s="194" t="s">
        <v>106</v>
      </c>
      <c r="B40" s="194" t="s">
        <v>107</v>
      </c>
      <c r="C40" s="195" t="s">
        <v>108</v>
      </c>
      <c r="D40" s="201">
        <f t="shared" si="0"/>
        <v>5.2999999999999999E-2</v>
      </c>
      <c r="E40" s="201">
        <v>5.6000000000000001E-2</v>
      </c>
      <c r="F40" s="201">
        <v>5.5E-2</v>
      </c>
      <c r="G40" s="201">
        <v>5.2999999999999999E-2</v>
      </c>
    </row>
    <row r="41" spans="1:7" x14ac:dyDescent="0.2">
      <c r="A41" s="194" t="s">
        <v>109</v>
      </c>
      <c r="B41" s="194" t="s">
        <v>110</v>
      </c>
      <c r="C41" s="195" t="s">
        <v>111</v>
      </c>
      <c r="D41" s="201">
        <f t="shared" si="0"/>
        <v>4.2000000000000003E-2</v>
      </c>
      <c r="E41" s="201">
        <v>5.8000000000000003E-2</v>
      </c>
      <c r="F41" s="201">
        <v>5.8000000000000003E-2</v>
      </c>
      <c r="G41" s="201">
        <v>4.2000000000000003E-2</v>
      </c>
    </row>
    <row r="42" spans="1:7" x14ac:dyDescent="0.2">
      <c r="A42" s="194" t="s">
        <v>112</v>
      </c>
      <c r="B42" s="194" t="s">
        <v>113</v>
      </c>
      <c r="C42" s="195" t="s">
        <v>114</v>
      </c>
      <c r="D42" s="201">
        <f t="shared" si="0"/>
        <v>7.0999999999999994E-2</v>
      </c>
      <c r="E42" s="201">
        <v>7.0999999999999994E-2</v>
      </c>
      <c r="F42" s="201">
        <v>6.8000000000000005E-2</v>
      </c>
      <c r="G42" s="201">
        <v>7.0999999999999994E-2</v>
      </c>
    </row>
    <row r="43" spans="1:7" x14ac:dyDescent="0.2">
      <c r="A43" s="194" t="s">
        <v>115</v>
      </c>
      <c r="B43" s="194" t="s">
        <v>116</v>
      </c>
      <c r="C43" s="195" t="s">
        <v>117</v>
      </c>
      <c r="D43" s="201">
        <f t="shared" si="0"/>
        <v>9.1999999999999998E-2</v>
      </c>
      <c r="E43" s="201">
        <v>0.08</v>
      </c>
      <c r="F43" s="201">
        <v>7.4999999999999997E-2</v>
      </c>
      <c r="G43" s="201">
        <v>9.1999999999999998E-2</v>
      </c>
    </row>
    <row r="44" spans="1:7" x14ac:dyDescent="0.2">
      <c r="A44" s="194" t="s">
        <v>118</v>
      </c>
      <c r="B44" s="194" t="s">
        <v>119</v>
      </c>
      <c r="C44" s="195" t="s">
        <v>120</v>
      </c>
      <c r="D44" s="201">
        <f t="shared" si="0"/>
        <v>7.1999999999999995E-2</v>
      </c>
      <c r="E44" s="201">
        <v>6.6000000000000003E-2</v>
      </c>
      <c r="F44" s="201">
        <v>7.1999999999999995E-2</v>
      </c>
      <c r="G44" s="201">
        <v>7.1999999999999995E-2</v>
      </c>
    </row>
    <row r="45" spans="1:7" x14ac:dyDescent="0.2">
      <c r="A45" s="194" t="s">
        <v>121</v>
      </c>
      <c r="B45" s="194" t="s">
        <v>122</v>
      </c>
      <c r="C45" s="195" t="s">
        <v>123</v>
      </c>
      <c r="D45" s="201">
        <f t="shared" si="0"/>
        <v>4.5999999999999999E-2</v>
      </c>
      <c r="E45" s="201">
        <v>6.3E-2</v>
      </c>
      <c r="F45" s="201">
        <v>0.06</v>
      </c>
      <c r="G45" s="201">
        <v>4.5999999999999999E-2</v>
      </c>
    </row>
    <row r="46" spans="1:7" x14ac:dyDescent="0.2">
      <c r="A46" s="194" t="s">
        <v>124</v>
      </c>
      <c r="B46" s="194" t="s">
        <v>125</v>
      </c>
      <c r="C46" s="195" t="s">
        <v>126</v>
      </c>
      <c r="D46" s="201">
        <f t="shared" si="0"/>
        <v>7.3999999999999996E-2</v>
      </c>
      <c r="E46" s="201">
        <v>7.8E-2</v>
      </c>
      <c r="F46" s="201">
        <v>6.9000000000000006E-2</v>
      </c>
      <c r="G46" s="201">
        <v>7.3999999999999996E-2</v>
      </c>
    </row>
    <row r="47" spans="1:7" x14ac:dyDescent="0.2">
      <c r="A47" s="194" t="s">
        <v>127</v>
      </c>
      <c r="B47" s="194" t="s">
        <v>128</v>
      </c>
      <c r="C47" s="195" t="s">
        <v>129</v>
      </c>
      <c r="D47" s="201">
        <f t="shared" si="0"/>
        <v>6.6000000000000003E-2</v>
      </c>
      <c r="E47" s="201">
        <v>7.1999999999999995E-2</v>
      </c>
      <c r="F47" s="201">
        <v>7.0000000000000007E-2</v>
      </c>
      <c r="G47" s="201">
        <v>6.6000000000000003E-2</v>
      </c>
    </row>
    <row r="48" spans="1:7" x14ac:dyDescent="0.2">
      <c r="A48" s="194" t="s">
        <v>130</v>
      </c>
      <c r="B48" s="194" t="s">
        <v>131</v>
      </c>
      <c r="C48" s="195" t="s">
        <v>132</v>
      </c>
      <c r="D48" s="201">
        <f t="shared" si="0"/>
        <v>6.7000000000000004E-2</v>
      </c>
      <c r="E48" s="201">
        <v>6.4000000000000001E-2</v>
      </c>
      <c r="F48" s="201">
        <v>6.4000000000000001E-2</v>
      </c>
      <c r="G48" s="201">
        <v>6.7000000000000004E-2</v>
      </c>
    </row>
    <row r="49" spans="1:7" x14ac:dyDescent="0.2">
      <c r="A49" s="194" t="s">
        <v>133</v>
      </c>
      <c r="B49" s="194" t="s">
        <v>134</v>
      </c>
      <c r="C49" s="195" t="s">
        <v>135</v>
      </c>
      <c r="D49" s="201">
        <f t="shared" si="0"/>
        <v>6.3E-2</v>
      </c>
      <c r="E49" s="201">
        <v>7.0000000000000007E-2</v>
      </c>
      <c r="F49" s="201">
        <v>7.3999999999999996E-2</v>
      </c>
      <c r="G49" s="201">
        <v>6.3E-2</v>
      </c>
    </row>
    <row r="50" spans="1:7" x14ac:dyDescent="0.2">
      <c r="A50" s="194" t="s">
        <v>136</v>
      </c>
      <c r="B50" s="194" t="s">
        <v>137</v>
      </c>
      <c r="C50" s="195" t="s">
        <v>138</v>
      </c>
      <c r="D50" s="201">
        <f t="shared" si="0"/>
        <v>6.4000000000000001E-2</v>
      </c>
      <c r="E50" s="201">
        <v>5.5E-2</v>
      </c>
      <c r="F50" s="201">
        <v>7.0000000000000007E-2</v>
      </c>
      <c r="G50" s="201">
        <v>6.4000000000000001E-2</v>
      </c>
    </row>
    <row r="51" spans="1:7" x14ac:dyDescent="0.2">
      <c r="A51" s="194" t="s">
        <v>139</v>
      </c>
      <c r="B51" s="194" t="s">
        <v>140</v>
      </c>
      <c r="C51" s="195" t="s">
        <v>141</v>
      </c>
      <c r="D51" s="201">
        <f t="shared" si="0"/>
        <v>7.1999999999999995E-2</v>
      </c>
      <c r="E51" s="201">
        <v>7.0000000000000007E-2</v>
      </c>
      <c r="F51" s="201">
        <v>7.2999999999999995E-2</v>
      </c>
      <c r="G51" s="201">
        <v>7.1999999999999995E-2</v>
      </c>
    </row>
    <row r="52" spans="1:7" x14ac:dyDescent="0.2">
      <c r="A52" s="194" t="s">
        <v>142</v>
      </c>
      <c r="B52" s="194" t="s">
        <v>143</v>
      </c>
      <c r="C52" s="195" t="s">
        <v>144</v>
      </c>
      <c r="D52" s="201">
        <f t="shared" si="0"/>
        <v>5.8000000000000003E-2</v>
      </c>
      <c r="E52" s="201">
        <v>6.3E-2</v>
      </c>
      <c r="F52" s="201">
        <v>6.0999999999999999E-2</v>
      </c>
      <c r="G52" s="201">
        <v>5.8000000000000003E-2</v>
      </c>
    </row>
    <row r="53" spans="1:7" x14ac:dyDescent="0.2">
      <c r="A53" s="194" t="s">
        <v>145</v>
      </c>
      <c r="B53" s="194" t="s">
        <v>146</v>
      </c>
      <c r="C53" s="195" t="s">
        <v>147</v>
      </c>
      <c r="D53" s="201">
        <f t="shared" si="0"/>
        <v>6.6000000000000003E-2</v>
      </c>
      <c r="E53" s="201">
        <v>6.2E-2</v>
      </c>
      <c r="F53" s="201">
        <v>6.3E-2</v>
      </c>
      <c r="G53" s="201">
        <v>6.6000000000000003E-2</v>
      </c>
    </row>
    <row r="54" spans="1:7" x14ac:dyDescent="0.2">
      <c r="A54" s="194" t="s">
        <v>148</v>
      </c>
      <c r="B54" s="194" t="s">
        <v>149</v>
      </c>
      <c r="C54" s="195" t="s">
        <v>150</v>
      </c>
      <c r="D54" s="201">
        <f t="shared" si="0"/>
        <v>6.6000000000000003E-2</v>
      </c>
      <c r="E54" s="201">
        <v>5.6000000000000001E-2</v>
      </c>
      <c r="F54" s="201">
        <v>6.8000000000000005E-2</v>
      </c>
      <c r="G54" s="201">
        <v>6.6000000000000003E-2</v>
      </c>
    </row>
    <row r="55" spans="1:7" x14ac:dyDescent="0.2">
      <c r="A55" s="194" t="s">
        <v>151</v>
      </c>
      <c r="B55" s="194" t="s">
        <v>152</v>
      </c>
      <c r="C55" s="195" t="s">
        <v>153</v>
      </c>
      <c r="D55" s="201">
        <f t="shared" si="0"/>
        <v>5.6000000000000001E-2</v>
      </c>
      <c r="E55" s="201">
        <v>6.7000000000000004E-2</v>
      </c>
      <c r="F55" s="201">
        <v>6.3E-2</v>
      </c>
      <c r="G55" s="201">
        <v>5.6000000000000001E-2</v>
      </c>
    </row>
    <row r="56" spans="1:7" x14ac:dyDescent="0.2">
      <c r="A56" s="194" t="s">
        <v>154</v>
      </c>
      <c r="B56" s="194" t="s">
        <v>155</v>
      </c>
      <c r="C56" s="195" t="s">
        <v>156</v>
      </c>
      <c r="D56" s="201" t="str">
        <f t="shared" si="0"/>
        <v>-</v>
      </c>
      <c r="E56" s="201" t="s">
        <v>453</v>
      </c>
      <c r="F56" s="201" t="s">
        <v>453</v>
      </c>
      <c r="G56" s="201" t="s">
        <v>453</v>
      </c>
    </row>
    <row r="57" spans="1:7" x14ac:dyDescent="0.2">
      <c r="A57" s="194" t="s">
        <v>450</v>
      </c>
      <c r="B57" s="194" t="s">
        <v>451</v>
      </c>
      <c r="C57" s="195" t="s">
        <v>452</v>
      </c>
      <c r="D57" s="201" t="str">
        <f t="shared" si="0"/>
        <v>-</v>
      </c>
      <c r="E57" s="201" t="s">
        <v>453</v>
      </c>
      <c r="F57" s="201" t="s">
        <v>453</v>
      </c>
      <c r="G57" s="201" t="s">
        <v>453</v>
      </c>
    </row>
    <row r="58" spans="1:7" x14ac:dyDescent="0.2">
      <c r="A58" s="194" t="s">
        <v>157</v>
      </c>
      <c r="B58" s="194" t="s">
        <v>158</v>
      </c>
      <c r="C58" s="195" t="s">
        <v>159</v>
      </c>
      <c r="D58" s="201">
        <f t="shared" si="0"/>
        <v>6.5000000000000002E-2</v>
      </c>
      <c r="E58" s="201">
        <v>5.7000000000000002E-2</v>
      </c>
      <c r="F58" s="201">
        <v>5.8000000000000003E-2</v>
      </c>
      <c r="G58" s="201">
        <v>6.5000000000000002E-2</v>
      </c>
    </row>
    <row r="59" spans="1:7" x14ac:dyDescent="0.2">
      <c r="A59" s="194" t="s">
        <v>160</v>
      </c>
      <c r="B59" s="194" t="s">
        <v>161</v>
      </c>
      <c r="C59" s="195" t="s">
        <v>162</v>
      </c>
      <c r="D59" s="201">
        <f t="shared" si="0"/>
        <v>6.4000000000000001E-2</v>
      </c>
      <c r="E59" s="201">
        <v>6.7000000000000004E-2</v>
      </c>
      <c r="F59" s="201">
        <v>6.6000000000000003E-2</v>
      </c>
      <c r="G59" s="201">
        <v>6.4000000000000001E-2</v>
      </c>
    </row>
    <row r="60" spans="1:7" x14ac:dyDescent="0.2">
      <c r="A60" s="194" t="s">
        <v>163</v>
      </c>
      <c r="B60" s="194" t="s">
        <v>164</v>
      </c>
      <c r="C60" s="195" t="s">
        <v>165</v>
      </c>
      <c r="D60" s="201">
        <f t="shared" si="0"/>
        <v>5.8999999999999997E-2</v>
      </c>
      <c r="E60" s="201">
        <v>6.0999999999999999E-2</v>
      </c>
      <c r="F60" s="201">
        <v>6.4000000000000001E-2</v>
      </c>
      <c r="G60" s="201">
        <v>5.8999999999999997E-2</v>
      </c>
    </row>
    <row r="61" spans="1:7" x14ac:dyDescent="0.2">
      <c r="A61" s="194" t="s">
        <v>166</v>
      </c>
      <c r="B61" s="194" t="s">
        <v>167</v>
      </c>
      <c r="C61" s="195" t="s">
        <v>168</v>
      </c>
      <c r="D61" s="201">
        <f t="shared" si="0"/>
        <v>7.5999999999999998E-2</v>
      </c>
      <c r="E61" s="201">
        <v>7.1999999999999995E-2</v>
      </c>
      <c r="F61" s="201">
        <v>8.5999999999999993E-2</v>
      </c>
      <c r="G61" s="201">
        <v>7.5999999999999998E-2</v>
      </c>
    </row>
    <row r="62" spans="1:7" x14ac:dyDescent="0.2">
      <c r="A62" s="194" t="s">
        <v>169</v>
      </c>
      <c r="B62" s="194" t="s">
        <v>170</v>
      </c>
      <c r="C62" s="195" t="s">
        <v>171</v>
      </c>
      <c r="D62" s="201">
        <f t="shared" si="0"/>
        <v>6.3E-2</v>
      </c>
      <c r="E62" s="201">
        <v>6.3E-2</v>
      </c>
      <c r="F62" s="201">
        <v>5.8000000000000003E-2</v>
      </c>
      <c r="G62" s="201">
        <v>6.3E-2</v>
      </c>
    </row>
    <row r="63" spans="1:7" x14ac:dyDescent="0.2">
      <c r="A63" s="194" t="s">
        <v>172</v>
      </c>
      <c r="B63" s="194" t="s">
        <v>173</v>
      </c>
      <c r="C63" s="195" t="s">
        <v>174</v>
      </c>
      <c r="D63" s="201">
        <f t="shared" si="0"/>
        <v>7.1999999999999995E-2</v>
      </c>
      <c r="E63" s="201">
        <v>6.4000000000000001E-2</v>
      </c>
      <c r="F63" s="201">
        <v>6.9000000000000006E-2</v>
      </c>
      <c r="G63" s="201">
        <v>7.1999999999999995E-2</v>
      </c>
    </row>
    <row r="64" spans="1:7" x14ac:dyDescent="0.2">
      <c r="A64" s="194" t="s">
        <v>175</v>
      </c>
      <c r="B64" s="194" t="s">
        <v>176</v>
      </c>
      <c r="C64" s="195" t="s">
        <v>177</v>
      </c>
      <c r="D64" s="201">
        <f t="shared" si="0"/>
        <v>7.9000000000000001E-2</v>
      </c>
      <c r="E64" s="201">
        <v>7.5999999999999998E-2</v>
      </c>
      <c r="F64" s="201">
        <v>7.3999999999999996E-2</v>
      </c>
      <c r="G64" s="201">
        <v>7.9000000000000001E-2</v>
      </c>
    </row>
    <row r="65" spans="1:7" x14ac:dyDescent="0.2">
      <c r="A65" s="194" t="s">
        <v>178</v>
      </c>
      <c r="B65" s="194" t="s">
        <v>179</v>
      </c>
      <c r="C65" s="195" t="s">
        <v>180</v>
      </c>
      <c r="D65" s="201">
        <f t="shared" si="0"/>
        <v>7.0000000000000007E-2</v>
      </c>
      <c r="E65" s="201">
        <v>6.7000000000000004E-2</v>
      </c>
      <c r="F65" s="201">
        <v>6.0999999999999999E-2</v>
      </c>
      <c r="G65" s="201">
        <v>7.0000000000000007E-2</v>
      </c>
    </row>
    <row r="66" spans="1:7" x14ac:dyDescent="0.2">
      <c r="A66" s="194" t="s">
        <v>181</v>
      </c>
      <c r="B66" s="194" t="s">
        <v>182</v>
      </c>
      <c r="C66" s="195" t="s">
        <v>183</v>
      </c>
      <c r="D66" s="201">
        <f t="shared" si="0"/>
        <v>0.06</v>
      </c>
      <c r="E66" s="201">
        <v>6.7000000000000004E-2</v>
      </c>
      <c r="F66" s="201">
        <v>7.1999999999999995E-2</v>
      </c>
      <c r="G66" s="201">
        <v>0.06</v>
      </c>
    </row>
    <row r="67" spans="1:7" x14ac:dyDescent="0.2">
      <c r="A67" s="194" t="s">
        <v>184</v>
      </c>
      <c r="B67" s="194" t="s">
        <v>185</v>
      </c>
      <c r="C67" s="195" t="s">
        <v>186</v>
      </c>
      <c r="D67" s="201">
        <f t="shared" si="0"/>
        <v>5.2999999999999999E-2</v>
      </c>
      <c r="E67" s="201">
        <v>5.0999999999999997E-2</v>
      </c>
      <c r="F67" s="201">
        <v>5.5E-2</v>
      </c>
      <c r="G67" s="201">
        <v>5.2999999999999999E-2</v>
      </c>
    </row>
    <row r="68" spans="1:7" x14ac:dyDescent="0.2">
      <c r="A68" s="194" t="s">
        <v>187</v>
      </c>
      <c r="B68" s="194" t="s">
        <v>188</v>
      </c>
      <c r="C68" s="195" t="s">
        <v>189</v>
      </c>
      <c r="D68" s="201">
        <f t="shared" si="0"/>
        <v>5.6000000000000001E-2</v>
      </c>
      <c r="E68" s="201">
        <v>7.2999999999999995E-2</v>
      </c>
      <c r="F68" s="201">
        <v>6.6000000000000003E-2</v>
      </c>
      <c r="G68" s="201">
        <v>5.6000000000000001E-2</v>
      </c>
    </row>
    <row r="69" spans="1:7" x14ac:dyDescent="0.2">
      <c r="A69" s="194" t="s">
        <v>190</v>
      </c>
      <c r="B69" s="194" t="s">
        <v>191</v>
      </c>
      <c r="C69" s="195" t="s">
        <v>192</v>
      </c>
      <c r="D69" s="201">
        <f t="shared" si="0"/>
        <v>5.7000000000000002E-2</v>
      </c>
      <c r="E69" s="201">
        <v>6.3E-2</v>
      </c>
      <c r="F69" s="201">
        <v>6.3E-2</v>
      </c>
      <c r="G69" s="201">
        <v>5.7000000000000002E-2</v>
      </c>
    </row>
    <row r="70" spans="1:7" x14ac:dyDescent="0.2">
      <c r="A70" s="194" t="s">
        <v>193</v>
      </c>
      <c r="B70" s="194" t="s">
        <v>194</v>
      </c>
      <c r="C70" s="195" t="s">
        <v>195</v>
      </c>
      <c r="D70" s="201">
        <f t="shared" ref="D70:D133" si="1">G70</f>
        <v>5.7000000000000002E-2</v>
      </c>
      <c r="E70" s="201">
        <v>7.0000000000000007E-2</v>
      </c>
      <c r="F70" s="201">
        <v>6.9000000000000006E-2</v>
      </c>
      <c r="G70" s="201">
        <v>5.7000000000000002E-2</v>
      </c>
    </row>
    <row r="71" spans="1:7" x14ac:dyDescent="0.2">
      <c r="A71" s="194" t="s">
        <v>196</v>
      </c>
      <c r="B71" s="194" t="s">
        <v>197</v>
      </c>
      <c r="C71" s="195" t="s">
        <v>198</v>
      </c>
      <c r="D71" s="201">
        <f t="shared" si="1"/>
        <v>7.0999999999999994E-2</v>
      </c>
      <c r="E71" s="201">
        <v>7.2999999999999995E-2</v>
      </c>
      <c r="F71" s="201">
        <v>6.6000000000000003E-2</v>
      </c>
      <c r="G71" s="201">
        <v>7.0999999999999994E-2</v>
      </c>
    </row>
    <row r="72" spans="1:7" x14ac:dyDescent="0.2">
      <c r="A72" s="194" t="s">
        <v>199</v>
      </c>
      <c r="B72" s="194" t="s">
        <v>200</v>
      </c>
      <c r="C72" s="195" t="s">
        <v>201</v>
      </c>
      <c r="D72" s="201">
        <f t="shared" si="1"/>
        <v>7.3999999999999996E-2</v>
      </c>
      <c r="E72" s="201">
        <v>7.0999999999999994E-2</v>
      </c>
      <c r="F72" s="201">
        <v>7.6999999999999999E-2</v>
      </c>
      <c r="G72" s="201">
        <v>7.3999999999999996E-2</v>
      </c>
    </row>
    <row r="73" spans="1:7" x14ac:dyDescent="0.2">
      <c r="A73" s="194" t="s">
        <v>202</v>
      </c>
      <c r="B73" s="194" t="s">
        <v>203</v>
      </c>
      <c r="C73" s="195" t="s">
        <v>204</v>
      </c>
      <c r="D73" s="201">
        <f t="shared" si="1"/>
        <v>7.0999999999999994E-2</v>
      </c>
      <c r="E73" s="201">
        <v>7.0999999999999994E-2</v>
      </c>
      <c r="F73" s="201">
        <v>6.8000000000000005E-2</v>
      </c>
      <c r="G73" s="201">
        <v>7.0999999999999994E-2</v>
      </c>
    </row>
    <row r="74" spans="1:7" x14ac:dyDescent="0.2">
      <c r="A74" s="194" t="s">
        <v>205</v>
      </c>
      <c r="B74" s="194" t="s">
        <v>206</v>
      </c>
      <c r="C74" s="195" t="s">
        <v>207</v>
      </c>
      <c r="D74" s="201">
        <f t="shared" si="1"/>
        <v>6.7000000000000004E-2</v>
      </c>
      <c r="E74" s="201">
        <v>6.6000000000000003E-2</v>
      </c>
      <c r="F74" s="201">
        <v>7.4999999999999997E-2</v>
      </c>
      <c r="G74" s="201">
        <v>6.7000000000000004E-2</v>
      </c>
    </row>
    <row r="75" spans="1:7" x14ac:dyDescent="0.2">
      <c r="A75" s="194" t="s">
        <v>208</v>
      </c>
      <c r="B75" s="194" t="s">
        <v>209</v>
      </c>
      <c r="C75" s="195" t="s">
        <v>210</v>
      </c>
      <c r="D75" s="201">
        <f t="shared" si="1"/>
        <v>5.8999999999999997E-2</v>
      </c>
      <c r="E75" s="201">
        <v>6.3E-2</v>
      </c>
      <c r="F75" s="201">
        <v>6.3E-2</v>
      </c>
      <c r="G75" s="201">
        <v>5.8999999999999997E-2</v>
      </c>
    </row>
    <row r="76" spans="1:7" x14ac:dyDescent="0.2">
      <c r="A76" s="194" t="s">
        <v>211</v>
      </c>
      <c r="B76" s="194" t="s">
        <v>212</v>
      </c>
      <c r="C76" s="195" t="s">
        <v>213</v>
      </c>
      <c r="D76" s="201">
        <f t="shared" si="1"/>
        <v>7.0000000000000007E-2</v>
      </c>
      <c r="E76" s="201">
        <v>7.0000000000000007E-2</v>
      </c>
      <c r="F76" s="201">
        <v>0.08</v>
      </c>
      <c r="G76" s="201">
        <v>7.0000000000000007E-2</v>
      </c>
    </row>
    <row r="77" spans="1:7" x14ac:dyDescent="0.2">
      <c r="A77" s="194" t="s">
        <v>214</v>
      </c>
      <c r="B77" s="194" t="s">
        <v>215</v>
      </c>
      <c r="C77" s="195" t="s">
        <v>216</v>
      </c>
      <c r="D77" s="201">
        <f t="shared" si="1"/>
        <v>8.8999999999999996E-2</v>
      </c>
      <c r="E77" s="201">
        <v>0.08</v>
      </c>
      <c r="F77" s="201">
        <v>0.09</v>
      </c>
      <c r="G77" s="201">
        <v>8.8999999999999996E-2</v>
      </c>
    </row>
    <row r="78" spans="1:7" x14ac:dyDescent="0.2">
      <c r="A78" s="194" t="s">
        <v>217</v>
      </c>
      <c r="B78" s="194" t="s">
        <v>218</v>
      </c>
      <c r="C78" s="195" t="s">
        <v>219</v>
      </c>
      <c r="D78" s="201">
        <f t="shared" si="1"/>
        <v>7.3999999999999996E-2</v>
      </c>
      <c r="E78" s="201">
        <v>8.1000000000000003E-2</v>
      </c>
      <c r="F78" s="201">
        <v>8.5999999999999993E-2</v>
      </c>
      <c r="G78" s="201">
        <v>7.3999999999999996E-2</v>
      </c>
    </row>
    <row r="79" spans="1:7" x14ac:dyDescent="0.2">
      <c r="A79" s="194" t="s">
        <v>220</v>
      </c>
      <c r="B79" s="194" t="s">
        <v>221</v>
      </c>
      <c r="C79" s="195" t="s">
        <v>222</v>
      </c>
      <c r="D79" s="201">
        <f t="shared" si="1"/>
        <v>7.2999999999999995E-2</v>
      </c>
      <c r="E79" s="201">
        <v>7.0000000000000007E-2</v>
      </c>
      <c r="F79" s="201">
        <v>7.3999999999999996E-2</v>
      </c>
      <c r="G79" s="201">
        <v>7.2999999999999995E-2</v>
      </c>
    </row>
    <row r="80" spans="1:7" x14ac:dyDescent="0.2">
      <c r="A80" s="194" t="s">
        <v>223</v>
      </c>
      <c r="B80" s="194" t="s">
        <v>224</v>
      </c>
      <c r="C80" s="195" t="s">
        <v>225</v>
      </c>
      <c r="D80" s="201">
        <f t="shared" si="1"/>
        <v>6.8000000000000005E-2</v>
      </c>
      <c r="E80" s="201">
        <v>7.4999999999999997E-2</v>
      </c>
      <c r="F80" s="201">
        <v>6.9000000000000006E-2</v>
      </c>
      <c r="G80" s="201">
        <v>6.8000000000000005E-2</v>
      </c>
    </row>
    <row r="81" spans="1:7" x14ac:dyDescent="0.2">
      <c r="A81" s="194" t="s">
        <v>226</v>
      </c>
      <c r="B81" s="194" t="s">
        <v>227</v>
      </c>
      <c r="C81" s="195" t="s">
        <v>228</v>
      </c>
      <c r="D81" s="201">
        <f t="shared" si="1"/>
        <v>8.5999999999999993E-2</v>
      </c>
      <c r="E81" s="201">
        <v>8.2000000000000003E-2</v>
      </c>
      <c r="F81" s="201">
        <v>7.9000000000000001E-2</v>
      </c>
      <c r="G81" s="201">
        <v>8.5999999999999993E-2</v>
      </c>
    </row>
    <row r="82" spans="1:7" x14ac:dyDescent="0.2">
      <c r="A82" s="194" t="s">
        <v>229</v>
      </c>
      <c r="B82" s="194" t="s">
        <v>230</v>
      </c>
      <c r="C82" s="195" t="s">
        <v>231</v>
      </c>
      <c r="D82" s="201">
        <f t="shared" si="1"/>
        <v>6.3E-2</v>
      </c>
      <c r="E82" s="201">
        <v>7.0999999999999994E-2</v>
      </c>
      <c r="F82" s="201">
        <v>6.5000000000000002E-2</v>
      </c>
      <c r="G82" s="201">
        <v>6.3E-2</v>
      </c>
    </row>
    <row r="83" spans="1:7" x14ac:dyDescent="0.2">
      <c r="A83" s="194" t="s">
        <v>232</v>
      </c>
      <c r="B83" s="194" t="s">
        <v>233</v>
      </c>
      <c r="C83" s="195" t="s">
        <v>234</v>
      </c>
      <c r="D83" s="201">
        <f t="shared" si="1"/>
        <v>7.8E-2</v>
      </c>
      <c r="E83" s="201">
        <v>6.3E-2</v>
      </c>
      <c r="F83" s="201">
        <v>0.08</v>
      </c>
      <c r="G83" s="201">
        <v>7.8E-2</v>
      </c>
    </row>
    <row r="84" spans="1:7" x14ac:dyDescent="0.2">
      <c r="A84" s="194" t="s">
        <v>235</v>
      </c>
      <c r="B84" s="194" t="s">
        <v>236</v>
      </c>
      <c r="C84" s="195" t="s">
        <v>237</v>
      </c>
      <c r="D84" s="201">
        <f t="shared" si="1"/>
        <v>8.4000000000000005E-2</v>
      </c>
      <c r="E84" s="201">
        <v>7.6999999999999999E-2</v>
      </c>
      <c r="F84" s="201">
        <v>7.0000000000000007E-2</v>
      </c>
      <c r="G84" s="201">
        <v>8.4000000000000005E-2</v>
      </c>
    </row>
    <row r="85" spans="1:7" x14ac:dyDescent="0.2">
      <c r="A85" s="194" t="s">
        <v>238</v>
      </c>
      <c r="B85" s="194" t="s">
        <v>239</v>
      </c>
      <c r="C85" s="195" t="s">
        <v>240</v>
      </c>
      <c r="D85" s="201">
        <f t="shared" si="1"/>
        <v>8.7999999999999995E-2</v>
      </c>
      <c r="E85" s="201">
        <v>8.2000000000000003E-2</v>
      </c>
      <c r="F85" s="201">
        <v>9.6000000000000002E-2</v>
      </c>
      <c r="G85" s="201">
        <v>8.7999999999999995E-2</v>
      </c>
    </row>
    <row r="86" spans="1:7" x14ac:dyDescent="0.2">
      <c r="A86" s="194" t="s">
        <v>241</v>
      </c>
      <c r="B86" s="194" t="s">
        <v>242</v>
      </c>
      <c r="C86" s="195" t="s">
        <v>243</v>
      </c>
      <c r="D86" s="201">
        <f t="shared" si="1"/>
        <v>8.3000000000000004E-2</v>
      </c>
      <c r="E86" s="201">
        <v>7.3999999999999996E-2</v>
      </c>
      <c r="F86" s="201">
        <v>7.2999999999999995E-2</v>
      </c>
      <c r="G86" s="201">
        <v>8.3000000000000004E-2</v>
      </c>
    </row>
    <row r="87" spans="1:7" x14ac:dyDescent="0.2">
      <c r="A87" s="194" t="s">
        <v>244</v>
      </c>
      <c r="B87" s="194" t="s">
        <v>245</v>
      </c>
      <c r="C87" s="195" t="s">
        <v>246</v>
      </c>
      <c r="D87" s="201">
        <f t="shared" si="1"/>
        <v>7.5999999999999998E-2</v>
      </c>
      <c r="E87" s="201">
        <v>8.3000000000000004E-2</v>
      </c>
      <c r="F87" s="201">
        <v>7.6999999999999999E-2</v>
      </c>
      <c r="G87" s="201">
        <v>7.5999999999999998E-2</v>
      </c>
    </row>
    <row r="88" spans="1:7" x14ac:dyDescent="0.2">
      <c r="A88" s="194" t="s">
        <v>247</v>
      </c>
      <c r="B88" s="194" t="s">
        <v>248</v>
      </c>
      <c r="C88" s="195" t="s">
        <v>249</v>
      </c>
      <c r="D88" s="201">
        <f t="shared" si="1"/>
        <v>8.7999999999999995E-2</v>
      </c>
      <c r="E88" s="201">
        <v>9.5000000000000001E-2</v>
      </c>
      <c r="F88" s="201">
        <v>0.09</v>
      </c>
      <c r="G88" s="201">
        <v>8.7999999999999995E-2</v>
      </c>
    </row>
    <row r="89" spans="1:7" x14ac:dyDescent="0.2">
      <c r="A89" s="194" t="s">
        <v>250</v>
      </c>
      <c r="B89" s="194" t="s">
        <v>251</v>
      </c>
      <c r="C89" s="195" t="s">
        <v>252</v>
      </c>
      <c r="D89" s="201">
        <f t="shared" si="1"/>
        <v>7.4999999999999997E-2</v>
      </c>
      <c r="E89" s="201">
        <v>5.8999999999999997E-2</v>
      </c>
      <c r="F89" s="201">
        <v>0.06</v>
      </c>
      <c r="G89" s="201">
        <v>7.4999999999999997E-2</v>
      </c>
    </row>
    <row r="90" spans="1:7" x14ac:dyDescent="0.2">
      <c r="A90" s="194" t="s">
        <v>253</v>
      </c>
      <c r="B90" s="194" t="s">
        <v>254</v>
      </c>
      <c r="C90" s="195" t="s">
        <v>255</v>
      </c>
      <c r="D90" s="201">
        <f t="shared" si="1"/>
        <v>9.8000000000000004E-2</v>
      </c>
      <c r="E90" s="201">
        <v>8.8999999999999996E-2</v>
      </c>
      <c r="F90" s="201">
        <v>0.09</v>
      </c>
      <c r="G90" s="201">
        <v>9.8000000000000004E-2</v>
      </c>
    </row>
    <row r="91" spans="1:7" x14ac:dyDescent="0.2">
      <c r="A91" s="194" t="s">
        <v>256</v>
      </c>
      <c r="B91" s="194" t="s">
        <v>257</v>
      </c>
      <c r="C91" s="195" t="s">
        <v>258</v>
      </c>
      <c r="D91" s="201">
        <f t="shared" si="1"/>
        <v>6.8000000000000005E-2</v>
      </c>
      <c r="E91" s="201">
        <v>7.1999999999999995E-2</v>
      </c>
      <c r="F91" s="201">
        <v>6.9000000000000006E-2</v>
      </c>
      <c r="G91" s="201">
        <v>6.8000000000000005E-2</v>
      </c>
    </row>
    <row r="92" spans="1:7" x14ac:dyDescent="0.2">
      <c r="A92" s="194" t="s">
        <v>259</v>
      </c>
      <c r="B92" s="194" t="s">
        <v>260</v>
      </c>
      <c r="C92" s="195" t="s">
        <v>261</v>
      </c>
      <c r="D92" s="201">
        <f t="shared" si="1"/>
        <v>8.5999999999999993E-2</v>
      </c>
      <c r="E92" s="201">
        <v>8.1000000000000003E-2</v>
      </c>
      <c r="F92" s="201">
        <v>8.5999999999999993E-2</v>
      </c>
      <c r="G92" s="201">
        <v>8.5999999999999993E-2</v>
      </c>
    </row>
    <row r="93" spans="1:7" x14ac:dyDescent="0.2">
      <c r="A93" s="194" t="s">
        <v>262</v>
      </c>
      <c r="B93" s="194" t="s">
        <v>263</v>
      </c>
      <c r="C93" s="195" t="s">
        <v>264</v>
      </c>
      <c r="D93" s="201">
        <f t="shared" si="1"/>
        <v>6.0999999999999999E-2</v>
      </c>
      <c r="E93" s="201">
        <v>7.9000000000000001E-2</v>
      </c>
      <c r="F93" s="201">
        <v>7.0000000000000007E-2</v>
      </c>
      <c r="G93" s="201">
        <v>6.0999999999999999E-2</v>
      </c>
    </row>
    <row r="94" spans="1:7" x14ac:dyDescent="0.2">
      <c r="A94" s="194" t="s">
        <v>265</v>
      </c>
      <c r="B94" s="194" t="s">
        <v>266</v>
      </c>
      <c r="C94" s="195" t="s">
        <v>267</v>
      </c>
      <c r="D94" s="201">
        <f t="shared" si="1"/>
        <v>0.08</v>
      </c>
      <c r="E94" s="201">
        <v>8.2000000000000003E-2</v>
      </c>
      <c r="F94" s="201">
        <v>8.2000000000000003E-2</v>
      </c>
      <c r="G94" s="201">
        <v>0.08</v>
      </c>
    </row>
    <row r="95" spans="1:7" x14ac:dyDescent="0.2">
      <c r="A95" s="194" t="s">
        <v>268</v>
      </c>
      <c r="B95" s="194" t="s">
        <v>269</v>
      </c>
      <c r="C95" s="195" t="s">
        <v>270</v>
      </c>
      <c r="D95" s="201">
        <f t="shared" si="1"/>
        <v>7.0000000000000007E-2</v>
      </c>
      <c r="E95" s="201">
        <v>6.9000000000000006E-2</v>
      </c>
      <c r="F95" s="201">
        <v>7.2999999999999995E-2</v>
      </c>
      <c r="G95" s="201">
        <v>7.0000000000000007E-2</v>
      </c>
    </row>
    <row r="96" spans="1:7" x14ac:dyDescent="0.2">
      <c r="A96" s="194" t="s">
        <v>271</v>
      </c>
      <c r="B96" s="194" t="s">
        <v>272</v>
      </c>
      <c r="C96" s="195" t="s">
        <v>273</v>
      </c>
      <c r="D96" s="201">
        <f t="shared" si="1"/>
        <v>6.4000000000000001E-2</v>
      </c>
      <c r="E96" s="201">
        <v>7.0999999999999994E-2</v>
      </c>
      <c r="F96" s="201">
        <v>7.0000000000000007E-2</v>
      </c>
      <c r="G96" s="201">
        <v>6.4000000000000001E-2</v>
      </c>
    </row>
    <row r="97" spans="1:7" x14ac:dyDescent="0.2">
      <c r="A97" s="194" t="s">
        <v>444</v>
      </c>
      <c r="B97" s="194" t="s">
        <v>445</v>
      </c>
      <c r="C97" s="195" t="s">
        <v>446</v>
      </c>
      <c r="D97" s="201" t="str">
        <f t="shared" si="1"/>
        <v>-</v>
      </c>
      <c r="E97" s="201" t="s">
        <v>453</v>
      </c>
      <c r="F97" s="201" t="s">
        <v>453</v>
      </c>
      <c r="G97" s="201" t="s">
        <v>453</v>
      </c>
    </row>
    <row r="98" spans="1:7" x14ac:dyDescent="0.2">
      <c r="A98" s="194" t="s">
        <v>274</v>
      </c>
      <c r="B98" s="194" t="s">
        <v>275</v>
      </c>
      <c r="C98" s="195" t="s">
        <v>276</v>
      </c>
      <c r="D98" s="201">
        <f t="shared" si="1"/>
        <v>8.1000000000000003E-2</v>
      </c>
      <c r="E98" s="201">
        <v>6.7000000000000004E-2</v>
      </c>
      <c r="F98" s="201">
        <v>7.6999999999999999E-2</v>
      </c>
      <c r="G98" s="201">
        <v>8.1000000000000003E-2</v>
      </c>
    </row>
    <row r="99" spans="1:7" x14ac:dyDescent="0.2">
      <c r="A99" s="194" t="s">
        <v>277</v>
      </c>
      <c r="B99" s="194" t="s">
        <v>278</v>
      </c>
      <c r="C99" s="195" t="s">
        <v>279</v>
      </c>
      <c r="D99" s="201">
        <f t="shared" si="1"/>
        <v>6.9000000000000006E-2</v>
      </c>
      <c r="E99" s="201">
        <v>6.8000000000000005E-2</v>
      </c>
      <c r="F99" s="201">
        <v>7.1999999999999995E-2</v>
      </c>
      <c r="G99" s="201">
        <v>6.9000000000000006E-2</v>
      </c>
    </row>
    <row r="100" spans="1:7" x14ac:dyDescent="0.2">
      <c r="A100" s="194" t="s">
        <v>280</v>
      </c>
      <c r="B100" s="194" t="s">
        <v>281</v>
      </c>
      <c r="C100" s="195" t="s">
        <v>282</v>
      </c>
      <c r="D100" s="201">
        <f t="shared" si="1"/>
        <v>6.5000000000000002E-2</v>
      </c>
      <c r="E100" s="201">
        <v>0.06</v>
      </c>
      <c r="F100" s="201">
        <v>6.3E-2</v>
      </c>
      <c r="G100" s="201">
        <v>6.5000000000000002E-2</v>
      </c>
    </row>
    <row r="101" spans="1:7" x14ac:dyDescent="0.2">
      <c r="A101" s="194" t="s">
        <v>283</v>
      </c>
      <c r="B101" s="194" t="s">
        <v>284</v>
      </c>
      <c r="C101" s="195" t="s">
        <v>285</v>
      </c>
      <c r="D101" s="201">
        <f t="shared" si="1"/>
        <v>8.4000000000000005E-2</v>
      </c>
      <c r="E101" s="201">
        <v>7.8E-2</v>
      </c>
      <c r="F101" s="201">
        <v>0.08</v>
      </c>
      <c r="G101" s="201">
        <v>8.4000000000000005E-2</v>
      </c>
    </row>
    <row r="102" spans="1:7" x14ac:dyDescent="0.2">
      <c r="A102" s="194" t="s">
        <v>286</v>
      </c>
      <c r="B102" s="194" t="s">
        <v>287</v>
      </c>
      <c r="C102" s="195" t="s">
        <v>288</v>
      </c>
      <c r="D102" s="201">
        <f t="shared" si="1"/>
        <v>6.2E-2</v>
      </c>
      <c r="E102" s="201">
        <v>5.6000000000000001E-2</v>
      </c>
      <c r="F102" s="201">
        <v>6.6000000000000003E-2</v>
      </c>
      <c r="G102" s="201">
        <v>6.2E-2</v>
      </c>
    </row>
    <row r="103" spans="1:7" x14ac:dyDescent="0.2">
      <c r="A103" s="194" t="s">
        <v>289</v>
      </c>
      <c r="B103" s="194" t="s">
        <v>290</v>
      </c>
      <c r="C103" s="195" t="s">
        <v>291</v>
      </c>
      <c r="D103" s="201">
        <f t="shared" si="1"/>
        <v>7.0999999999999994E-2</v>
      </c>
      <c r="E103" s="201">
        <v>7.4999999999999997E-2</v>
      </c>
      <c r="F103" s="201">
        <v>7.8E-2</v>
      </c>
      <c r="G103" s="201">
        <v>7.0999999999999994E-2</v>
      </c>
    </row>
    <row r="104" spans="1:7" x14ac:dyDescent="0.2">
      <c r="A104" s="194" t="s">
        <v>292</v>
      </c>
      <c r="B104" s="194" t="s">
        <v>293</v>
      </c>
      <c r="C104" s="195" t="s">
        <v>294</v>
      </c>
      <c r="D104" s="201">
        <f t="shared" si="1"/>
        <v>8.1000000000000003E-2</v>
      </c>
      <c r="E104" s="201">
        <v>8.4000000000000005E-2</v>
      </c>
      <c r="F104" s="201">
        <v>0.08</v>
      </c>
      <c r="G104" s="201">
        <v>8.1000000000000003E-2</v>
      </c>
    </row>
    <row r="105" spans="1:7" x14ac:dyDescent="0.2">
      <c r="A105" s="194" t="s">
        <v>295</v>
      </c>
      <c r="B105" s="194" t="s">
        <v>296</v>
      </c>
      <c r="C105" s="195" t="s">
        <v>297</v>
      </c>
      <c r="D105" s="201">
        <f t="shared" si="1"/>
        <v>7.3999999999999996E-2</v>
      </c>
      <c r="E105" s="201">
        <v>7.0000000000000007E-2</v>
      </c>
      <c r="F105" s="201">
        <v>7.9000000000000001E-2</v>
      </c>
      <c r="G105" s="201">
        <v>7.3999999999999996E-2</v>
      </c>
    </row>
    <row r="106" spans="1:7" x14ac:dyDescent="0.2">
      <c r="A106" s="194" t="s">
        <v>298</v>
      </c>
      <c r="B106" s="194" t="s">
        <v>299</v>
      </c>
      <c r="C106" s="195" t="s">
        <v>300</v>
      </c>
      <c r="D106" s="201">
        <f t="shared" si="1"/>
        <v>7.4999999999999997E-2</v>
      </c>
      <c r="E106" s="201">
        <v>8.3000000000000004E-2</v>
      </c>
      <c r="F106" s="201">
        <v>8.1000000000000003E-2</v>
      </c>
      <c r="G106" s="201">
        <v>7.4999999999999997E-2</v>
      </c>
    </row>
    <row r="107" spans="1:7" x14ac:dyDescent="0.2">
      <c r="A107" s="194" t="s">
        <v>301</v>
      </c>
      <c r="B107" s="194" t="s">
        <v>302</v>
      </c>
      <c r="C107" s="195" t="s">
        <v>303</v>
      </c>
      <c r="D107" s="201">
        <f t="shared" si="1"/>
        <v>7.2999999999999995E-2</v>
      </c>
      <c r="E107" s="201">
        <v>6.5000000000000002E-2</v>
      </c>
      <c r="F107" s="201">
        <v>6.7000000000000004E-2</v>
      </c>
      <c r="G107" s="201">
        <v>7.2999999999999995E-2</v>
      </c>
    </row>
    <row r="108" spans="1:7" x14ac:dyDescent="0.2">
      <c r="A108" s="194" t="s">
        <v>304</v>
      </c>
      <c r="B108" s="194" t="s">
        <v>305</v>
      </c>
      <c r="C108" s="195" t="s">
        <v>306</v>
      </c>
      <c r="D108" s="201" t="str">
        <f t="shared" si="1"/>
        <v>-</v>
      </c>
      <c r="E108" s="201" t="s">
        <v>453</v>
      </c>
      <c r="F108" s="201" t="s">
        <v>453</v>
      </c>
      <c r="G108" s="201" t="s">
        <v>453</v>
      </c>
    </row>
    <row r="109" spans="1:7" x14ac:dyDescent="0.2">
      <c r="A109" s="194" t="s">
        <v>307</v>
      </c>
      <c r="B109" s="194" t="s">
        <v>308</v>
      </c>
      <c r="C109" s="195" t="s">
        <v>309</v>
      </c>
      <c r="D109" s="201">
        <f t="shared" si="1"/>
        <v>7.2999999999999995E-2</v>
      </c>
      <c r="E109" s="201">
        <v>6.9000000000000006E-2</v>
      </c>
      <c r="F109" s="201">
        <v>6.3E-2</v>
      </c>
      <c r="G109" s="201">
        <v>7.2999999999999995E-2</v>
      </c>
    </row>
    <row r="110" spans="1:7" x14ac:dyDescent="0.2">
      <c r="A110" s="194" t="s">
        <v>310</v>
      </c>
      <c r="B110" s="194" t="s">
        <v>311</v>
      </c>
      <c r="C110" s="195" t="s">
        <v>312</v>
      </c>
      <c r="D110" s="201">
        <f t="shared" si="1"/>
        <v>6.9000000000000006E-2</v>
      </c>
      <c r="E110" s="201">
        <v>7.0000000000000007E-2</v>
      </c>
      <c r="F110" s="201">
        <v>7.5999999999999998E-2</v>
      </c>
      <c r="G110" s="201">
        <v>6.9000000000000006E-2</v>
      </c>
    </row>
    <row r="111" spans="1:7" x14ac:dyDescent="0.2">
      <c r="A111" s="194" t="s">
        <v>313</v>
      </c>
      <c r="B111" s="194" t="s">
        <v>314</v>
      </c>
      <c r="C111" s="195" t="s">
        <v>315</v>
      </c>
      <c r="D111" s="201">
        <f t="shared" si="1"/>
        <v>8.5999999999999993E-2</v>
      </c>
      <c r="E111" s="201">
        <v>9.0999999999999998E-2</v>
      </c>
      <c r="F111" s="201">
        <v>8.6999999999999994E-2</v>
      </c>
      <c r="G111" s="201">
        <v>8.5999999999999993E-2</v>
      </c>
    </row>
    <row r="112" spans="1:7" x14ac:dyDescent="0.2">
      <c r="A112" s="194" t="s">
        <v>316</v>
      </c>
      <c r="B112" s="194" t="s">
        <v>317</v>
      </c>
      <c r="C112" s="195" t="s">
        <v>318</v>
      </c>
      <c r="D112" s="201">
        <f t="shared" si="1"/>
        <v>7.0999999999999994E-2</v>
      </c>
      <c r="E112" s="201">
        <v>7.0999999999999994E-2</v>
      </c>
      <c r="F112" s="201">
        <v>7.1999999999999995E-2</v>
      </c>
      <c r="G112" s="201">
        <v>7.0999999999999994E-2</v>
      </c>
    </row>
    <row r="113" spans="1:7" x14ac:dyDescent="0.2">
      <c r="A113" s="194" t="s">
        <v>319</v>
      </c>
      <c r="B113" s="194" t="s">
        <v>320</v>
      </c>
      <c r="C113" s="195" t="s">
        <v>321</v>
      </c>
      <c r="D113" s="201">
        <f t="shared" si="1"/>
        <v>7.0999999999999994E-2</v>
      </c>
      <c r="E113" s="201">
        <v>8.1000000000000003E-2</v>
      </c>
      <c r="F113" s="201">
        <v>0.08</v>
      </c>
      <c r="G113" s="201">
        <v>7.0999999999999994E-2</v>
      </c>
    </row>
    <row r="114" spans="1:7" x14ac:dyDescent="0.2">
      <c r="A114" s="194" t="s">
        <v>322</v>
      </c>
      <c r="B114" s="194" t="s">
        <v>323</v>
      </c>
      <c r="C114" s="195" t="s">
        <v>324</v>
      </c>
      <c r="D114" s="201">
        <f t="shared" si="1"/>
        <v>6.9000000000000006E-2</v>
      </c>
      <c r="E114" s="201">
        <v>7.2999999999999995E-2</v>
      </c>
      <c r="F114" s="201">
        <v>7.2999999999999995E-2</v>
      </c>
      <c r="G114" s="201">
        <v>6.9000000000000006E-2</v>
      </c>
    </row>
    <row r="115" spans="1:7" x14ac:dyDescent="0.2">
      <c r="A115" s="194" t="s">
        <v>325</v>
      </c>
      <c r="B115" s="194" t="s">
        <v>326</v>
      </c>
      <c r="C115" s="195" t="s">
        <v>327</v>
      </c>
      <c r="D115" s="201">
        <f t="shared" si="1"/>
        <v>6.5000000000000002E-2</v>
      </c>
      <c r="E115" s="201">
        <v>5.8000000000000003E-2</v>
      </c>
      <c r="F115" s="201">
        <v>5.8999999999999997E-2</v>
      </c>
      <c r="G115" s="201">
        <v>6.5000000000000002E-2</v>
      </c>
    </row>
    <row r="116" spans="1:7" x14ac:dyDescent="0.2">
      <c r="A116" s="194" t="s">
        <v>328</v>
      </c>
      <c r="B116" s="194" t="s">
        <v>329</v>
      </c>
      <c r="C116" s="195" t="s">
        <v>330</v>
      </c>
      <c r="D116" s="201">
        <f t="shared" si="1"/>
        <v>6.2E-2</v>
      </c>
      <c r="E116" s="201">
        <v>6.0999999999999999E-2</v>
      </c>
      <c r="F116" s="201">
        <v>6.0999999999999999E-2</v>
      </c>
      <c r="G116" s="201">
        <v>6.2E-2</v>
      </c>
    </row>
    <row r="117" spans="1:7" x14ac:dyDescent="0.2">
      <c r="A117" s="194" t="s">
        <v>331</v>
      </c>
      <c r="B117" s="194" t="s">
        <v>332</v>
      </c>
      <c r="C117" s="195" t="s">
        <v>333</v>
      </c>
      <c r="D117" s="201">
        <f t="shared" si="1"/>
        <v>6.9000000000000006E-2</v>
      </c>
      <c r="E117" s="201">
        <v>7.0999999999999994E-2</v>
      </c>
      <c r="F117" s="201">
        <v>6.0999999999999999E-2</v>
      </c>
      <c r="G117" s="201">
        <v>6.9000000000000006E-2</v>
      </c>
    </row>
    <row r="118" spans="1:7" x14ac:dyDescent="0.2">
      <c r="A118" s="194" t="s">
        <v>334</v>
      </c>
      <c r="B118" s="194" t="s">
        <v>335</v>
      </c>
      <c r="C118" s="195" t="s">
        <v>336</v>
      </c>
      <c r="D118" s="201">
        <f t="shared" si="1"/>
        <v>6.5000000000000002E-2</v>
      </c>
      <c r="E118" s="201">
        <v>7.6999999999999999E-2</v>
      </c>
      <c r="F118" s="201">
        <v>7.1999999999999995E-2</v>
      </c>
      <c r="G118" s="201">
        <v>6.5000000000000002E-2</v>
      </c>
    </row>
    <row r="119" spans="1:7" x14ac:dyDescent="0.2">
      <c r="A119" s="194" t="s">
        <v>337</v>
      </c>
      <c r="B119" s="194" t="s">
        <v>338</v>
      </c>
      <c r="C119" s="195" t="s">
        <v>339</v>
      </c>
      <c r="D119" s="201">
        <f t="shared" si="1"/>
        <v>8.1000000000000003E-2</v>
      </c>
      <c r="E119" s="201">
        <v>7.2999999999999995E-2</v>
      </c>
      <c r="F119" s="201">
        <v>7.8E-2</v>
      </c>
      <c r="G119" s="201">
        <v>8.1000000000000003E-2</v>
      </c>
    </row>
    <row r="120" spans="1:7" x14ac:dyDescent="0.2">
      <c r="A120" s="194" t="s">
        <v>340</v>
      </c>
      <c r="B120" s="194" t="s">
        <v>341</v>
      </c>
      <c r="C120" s="195" t="s">
        <v>342</v>
      </c>
      <c r="D120" s="201">
        <f t="shared" si="1"/>
        <v>6.5000000000000002E-2</v>
      </c>
      <c r="E120" s="201">
        <v>0.06</v>
      </c>
      <c r="F120" s="201">
        <v>6.6000000000000003E-2</v>
      </c>
      <c r="G120" s="201">
        <v>6.5000000000000002E-2</v>
      </c>
    </row>
    <row r="121" spans="1:7" x14ac:dyDescent="0.2">
      <c r="A121" s="194" t="s">
        <v>343</v>
      </c>
      <c r="B121" s="194" t="s">
        <v>344</v>
      </c>
      <c r="C121" s="195" t="s">
        <v>345</v>
      </c>
      <c r="D121" s="201">
        <f t="shared" si="1"/>
        <v>9.4E-2</v>
      </c>
      <c r="E121" s="201">
        <v>0.106</v>
      </c>
      <c r="F121" s="201">
        <v>0.10299999999999999</v>
      </c>
      <c r="G121" s="201">
        <v>9.4E-2</v>
      </c>
    </row>
    <row r="122" spans="1:7" x14ac:dyDescent="0.2">
      <c r="A122" s="194" t="s">
        <v>346</v>
      </c>
      <c r="B122" s="194" t="s">
        <v>347</v>
      </c>
      <c r="C122" s="195" t="s">
        <v>348</v>
      </c>
      <c r="D122" s="201">
        <f t="shared" si="1"/>
        <v>8.5999999999999993E-2</v>
      </c>
      <c r="E122" s="201">
        <v>7.6999999999999999E-2</v>
      </c>
      <c r="F122" s="201">
        <v>8.5000000000000006E-2</v>
      </c>
      <c r="G122" s="201">
        <v>8.5999999999999993E-2</v>
      </c>
    </row>
    <row r="123" spans="1:7" x14ac:dyDescent="0.2">
      <c r="A123" s="194" t="s">
        <v>349</v>
      </c>
      <c r="B123" s="194" t="s">
        <v>350</v>
      </c>
      <c r="C123" s="195" t="s">
        <v>351</v>
      </c>
      <c r="D123" s="201">
        <f t="shared" si="1"/>
        <v>6.2E-2</v>
      </c>
      <c r="E123" s="201">
        <v>5.5E-2</v>
      </c>
      <c r="F123" s="201">
        <v>6.5000000000000002E-2</v>
      </c>
      <c r="G123" s="201">
        <v>6.2E-2</v>
      </c>
    </row>
    <row r="124" spans="1:7" x14ac:dyDescent="0.2">
      <c r="A124" s="194" t="s">
        <v>352</v>
      </c>
      <c r="B124" s="194" t="s">
        <v>353</v>
      </c>
      <c r="C124" s="195" t="s">
        <v>354</v>
      </c>
      <c r="D124" s="201">
        <f t="shared" si="1"/>
        <v>7.5999999999999998E-2</v>
      </c>
      <c r="E124" s="201">
        <v>7.8E-2</v>
      </c>
      <c r="F124" s="201">
        <v>8.2000000000000003E-2</v>
      </c>
      <c r="G124" s="201">
        <v>7.5999999999999998E-2</v>
      </c>
    </row>
    <row r="125" spans="1:7" x14ac:dyDescent="0.2">
      <c r="A125" s="194" t="s">
        <v>355</v>
      </c>
      <c r="B125" s="194" t="s">
        <v>356</v>
      </c>
      <c r="C125" s="195" t="s">
        <v>357</v>
      </c>
      <c r="D125" s="201">
        <f t="shared" si="1"/>
        <v>6.4000000000000001E-2</v>
      </c>
      <c r="E125" s="201">
        <v>6.6000000000000003E-2</v>
      </c>
      <c r="F125" s="201">
        <v>0.06</v>
      </c>
      <c r="G125" s="201">
        <v>6.4000000000000001E-2</v>
      </c>
    </row>
    <row r="126" spans="1:7" x14ac:dyDescent="0.2">
      <c r="A126" s="194" t="s">
        <v>358</v>
      </c>
      <c r="B126" s="194" t="s">
        <v>359</v>
      </c>
      <c r="C126" s="195" t="s">
        <v>360</v>
      </c>
      <c r="D126" s="201">
        <f t="shared" si="1"/>
        <v>9.5000000000000001E-2</v>
      </c>
      <c r="E126" s="201">
        <v>8.4000000000000005E-2</v>
      </c>
      <c r="F126" s="201">
        <v>8.6999999999999994E-2</v>
      </c>
      <c r="G126" s="201">
        <v>9.5000000000000001E-2</v>
      </c>
    </row>
    <row r="127" spans="1:7" x14ac:dyDescent="0.2">
      <c r="A127" s="194" t="s">
        <v>361</v>
      </c>
      <c r="B127" s="194" t="s">
        <v>362</v>
      </c>
      <c r="C127" s="195" t="s">
        <v>363</v>
      </c>
      <c r="D127" s="201">
        <f t="shared" si="1"/>
        <v>8.7999999999999995E-2</v>
      </c>
      <c r="E127" s="201">
        <v>0.09</v>
      </c>
      <c r="F127" s="201">
        <v>8.5999999999999993E-2</v>
      </c>
      <c r="G127" s="201">
        <v>8.7999999999999995E-2</v>
      </c>
    </row>
    <row r="128" spans="1:7" x14ac:dyDescent="0.2">
      <c r="A128" s="194" t="s">
        <v>364</v>
      </c>
      <c r="B128" s="194" t="s">
        <v>365</v>
      </c>
      <c r="C128" s="195" t="s">
        <v>366</v>
      </c>
      <c r="D128" s="201">
        <f t="shared" si="1"/>
        <v>6.6000000000000003E-2</v>
      </c>
      <c r="E128" s="201">
        <v>6.5000000000000002E-2</v>
      </c>
      <c r="F128" s="201">
        <v>6.8000000000000005E-2</v>
      </c>
      <c r="G128" s="201">
        <v>6.6000000000000003E-2</v>
      </c>
    </row>
    <row r="129" spans="1:7" x14ac:dyDescent="0.2">
      <c r="A129" s="194" t="s">
        <v>367</v>
      </c>
      <c r="B129" s="194" t="s">
        <v>368</v>
      </c>
      <c r="C129" s="195" t="s">
        <v>369</v>
      </c>
      <c r="D129" s="201">
        <f t="shared" si="1"/>
        <v>7.5999999999999998E-2</v>
      </c>
      <c r="E129" s="201">
        <v>5.5E-2</v>
      </c>
      <c r="F129" s="201">
        <v>6.4000000000000001E-2</v>
      </c>
      <c r="G129" s="201">
        <v>7.5999999999999998E-2</v>
      </c>
    </row>
    <row r="130" spans="1:7" x14ac:dyDescent="0.2">
      <c r="A130" s="194" t="s">
        <v>370</v>
      </c>
      <c r="B130" s="194">
        <v>11</v>
      </c>
      <c r="C130" s="195" t="s">
        <v>371</v>
      </c>
      <c r="D130" s="201">
        <f t="shared" si="1"/>
        <v>6.8000000000000005E-2</v>
      </c>
      <c r="E130" s="201">
        <v>6.9000000000000006E-2</v>
      </c>
      <c r="F130" s="201">
        <v>6.8000000000000005E-2</v>
      </c>
      <c r="G130" s="201">
        <v>6.8000000000000005E-2</v>
      </c>
    </row>
    <row r="131" spans="1:7" x14ac:dyDescent="0.2">
      <c r="A131" s="194" t="s">
        <v>372</v>
      </c>
      <c r="B131" s="194">
        <v>12</v>
      </c>
      <c r="C131" s="195" t="s">
        <v>373</v>
      </c>
      <c r="D131" s="201">
        <f t="shared" si="1"/>
        <v>6.6000000000000003E-2</v>
      </c>
      <c r="E131" s="201">
        <v>5.8999999999999997E-2</v>
      </c>
      <c r="F131" s="201">
        <v>6.4000000000000001E-2</v>
      </c>
      <c r="G131" s="201">
        <v>6.6000000000000003E-2</v>
      </c>
    </row>
    <row r="132" spans="1:7" x14ac:dyDescent="0.2">
      <c r="A132" s="194" t="s">
        <v>374</v>
      </c>
      <c r="B132" s="194">
        <v>16</v>
      </c>
      <c r="C132" s="195" t="s">
        <v>375</v>
      </c>
      <c r="D132" s="201">
        <f t="shared" si="1"/>
        <v>0.06</v>
      </c>
      <c r="E132" s="201">
        <v>6.2E-2</v>
      </c>
      <c r="F132" s="201">
        <v>6.8000000000000005E-2</v>
      </c>
      <c r="G132" s="201">
        <v>0.06</v>
      </c>
    </row>
    <row r="133" spans="1:7" x14ac:dyDescent="0.2">
      <c r="A133" s="194" t="s">
        <v>376</v>
      </c>
      <c r="B133" s="194">
        <v>17</v>
      </c>
      <c r="C133" s="195" t="s">
        <v>377</v>
      </c>
      <c r="D133" s="201">
        <f t="shared" si="1"/>
        <v>6.0999999999999999E-2</v>
      </c>
      <c r="E133" s="201">
        <v>6.7000000000000004E-2</v>
      </c>
      <c r="F133" s="201">
        <v>6.2E-2</v>
      </c>
      <c r="G133" s="201">
        <v>6.0999999999999999E-2</v>
      </c>
    </row>
    <row r="134" spans="1:7" x14ac:dyDescent="0.2">
      <c r="A134" s="194" t="s">
        <v>378</v>
      </c>
      <c r="B134" s="194">
        <v>18</v>
      </c>
      <c r="C134" s="195" t="s">
        <v>379</v>
      </c>
      <c r="D134" s="201">
        <f t="shared" ref="D134:D166" si="2">G134</f>
        <v>6.2E-2</v>
      </c>
      <c r="E134" s="201">
        <v>5.7000000000000002E-2</v>
      </c>
      <c r="F134" s="201">
        <v>6.2E-2</v>
      </c>
      <c r="G134" s="201">
        <v>6.2E-2</v>
      </c>
    </row>
    <row r="135" spans="1:7" x14ac:dyDescent="0.2">
      <c r="A135" s="194" t="s">
        <v>380</v>
      </c>
      <c r="B135" s="194">
        <v>19</v>
      </c>
      <c r="C135" s="195" t="s">
        <v>381</v>
      </c>
      <c r="D135" s="201">
        <f t="shared" si="2"/>
        <v>6.4000000000000001E-2</v>
      </c>
      <c r="E135" s="201">
        <v>7.0999999999999994E-2</v>
      </c>
      <c r="F135" s="201">
        <v>6.3E-2</v>
      </c>
      <c r="G135" s="201">
        <v>6.4000000000000001E-2</v>
      </c>
    </row>
    <row r="136" spans="1:7" x14ac:dyDescent="0.2">
      <c r="A136" s="194" t="s">
        <v>382</v>
      </c>
      <c r="B136" s="194">
        <v>21</v>
      </c>
      <c r="C136" s="195" t="s">
        <v>383</v>
      </c>
      <c r="D136" s="201">
        <f t="shared" si="2"/>
        <v>6.2E-2</v>
      </c>
      <c r="E136" s="201">
        <v>0.06</v>
      </c>
      <c r="F136" s="201">
        <v>5.5E-2</v>
      </c>
      <c r="G136" s="201">
        <v>6.2E-2</v>
      </c>
    </row>
    <row r="137" spans="1:7" x14ac:dyDescent="0.2">
      <c r="A137" s="194" t="s">
        <v>384</v>
      </c>
      <c r="B137" s="194">
        <v>22</v>
      </c>
      <c r="C137" s="195" t="s">
        <v>385</v>
      </c>
      <c r="D137" s="201">
        <f t="shared" si="2"/>
        <v>6.5000000000000002E-2</v>
      </c>
      <c r="E137" s="201">
        <v>6.8000000000000005E-2</v>
      </c>
      <c r="F137" s="201">
        <v>6.3E-2</v>
      </c>
      <c r="G137" s="201">
        <v>6.5000000000000002E-2</v>
      </c>
    </row>
    <row r="138" spans="1:7" x14ac:dyDescent="0.2">
      <c r="A138" s="194" t="s">
        <v>386</v>
      </c>
      <c r="B138" s="194">
        <v>23</v>
      </c>
      <c r="C138" s="195" t="s">
        <v>387</v>
      </c>
      <c r="D138" s="201">
        <f t="shared" si="2"/>
        <v>5.8000000000000003E-2</v>
      </c>
      <c r="E138" s="201">
        <v>5.5E-2</v>
      </c>
      <c r="F138" s="201">
        <v>4.7E-2</v>
      </c>
      <c r="G138" s="201">
        <v>5.8000000000000003E-2</v>
      </c>
    </row>
    <row r="139" spans="1:7" x14ac:dyDescent="0.2">
      <c r="A139" s="194" t="s">
        <v>388</v>
      </c>
      <c r="B139" s="194">
        <v>24</v>
      </c>
      <c r="C139" s="195" t="s">
        <v>389</v>
      </c>
      <c r="D139" s="201">
        <f t="shared" si="2"/>
        <v>5.8999999999999997E-2</v>
      </c>
      <c r="E139" s="201">
        <v>6.0999999999999999E-2</v>
      </c>
      <c r="F139" s="201">
        <v>0.06</v>
      </c>
      <c r="G139" s="201">
        <v>5.8999999999999997E-2</v>
      </c>
    </row>
    <row r="140" spans="1:7" x14ac:dyDescent="0.2">
      <c r="A140" s="194" t="s">
        <v>390</v>
      </c>
      <c r="B140" s="194">
        <v>26</v>
      </c>
      <c r="C140" s="195" t="s">
        <v>391</v>
      </c>
      <c r="D140" s="201">
        <f t="shared" si="2"/>
        <v>6.6000000000000003E-2</v>
      </c>
      <c r="E140" s="201">
        <v>6.3E-2</v>
      </c>
      <c r="F140" s="201">
        <v>6.4000000000000001E-2</v>
      </c>
      <c r="G140" s="201">
        <v>6.6000000000000003E-2</v>
      </c>
    </row>
    <row r="141" spans="1:7" x14ac:dyDescent="0.2">
      <c r="A141" s="194" t="s">
        <v>392</v>
      </c>
      <c r="B141" s="194">
        <v>29</v>
      </c>
      <c r="C141" s="195" t="s">
        <v>393</v>
      </c>
      <c r="D141" s="201">
        <f t="shared" si="2"/>
        <v>6.2E-2</v>
      </c>
      <c r="E141" s="201">
        <v>5.8000000000000003E-2</v>
      </c>
      <c r="F141" s="201">
        <v>6.0999999999999999E-2</v>
      </c>
      <c r="G141" s="201">
        <v>6.2E-2</v>
      </c>
    </row>
    <row r="142" spans="1:7" x14ac:dyDescent="0.2">
      <c r="A142" s="194" t="s">
        <v>394</v>
      </c>
      <c r="B142" s="194">
        <v>30</v>
      </c>
      <c r="C142" s="195" t="s">
        <v>395</v>
      </c>
      <c r="D142" s="201">
        <f t="shared" si="2"/>
        <v>7.9000000000000001E-2</v>
      </c>
      <c r="E142" s="201">
        <v>7.0000000000000007E-2</v>
      </c>
      <c r="F142" s="201">
        <v>7.4999999999999997E-2</v>
      </c>
      <c r="G142" s="201">
        <v>7.9000000000000001E-2</v>
      </c>
    </row>
    <row r="143" spans="1:7" x14ac:dyDescent="0.2">
      <c r="A143" s="194" t="s">
        <v>396</v>
      </c>
      <c r="B143" s="194">
        <v>31</v>
      </c>
      <c r="C143" s="195" t="s">
        <v>397</v>
      </c>
      <c r="D143" s="201">
        <f t="shared" si="2"/>
        <v>5.7000000000000002E-2</v>
      </c>
      <c r="E143" s="201">
        <v>6.2E-2</v>
      </c>
      <c r="F143" s="201">
        <v>6.6000000000000003E-2</v>
      </c>
      <c r="G143" s="201">
        <v>5.7000000000000002E-2</v>
      </c>
    </row>
    <row r="144" spans="1:7" x14ac:dyDescent="0.2">
      <c r="A144" s="194" t="s">
        <v>398</v>
      </c>
      <c r="B144" s="194">
        <v>32</v>
      </c>
      <c r="C144" s="195" t="s">
        <v>399</v>
      </c>
      <c r="D144" s="201">
        <f t="shared" si="2"/>
        <v>6.9000000000000006E-2</v>
      </c>
      <c r="E144" s="201">
        <v>6.3E-2</v>
      </c>
      <c r="F144" s="201">
        <v>6.0999999999999999E-2</v>
      </c>
      <c r="G144" s="201">
        <v>6.9000000000000006E-2</v>
      </c>
    </row>
    <row r="145" spans="1:7" x14ac:dyDescent="0.2">
      <c r="A145" s="194" t="s">
        <v>400</v>
      </c>
      <c r="B145" s="194">
        <v>33</v>
      </c>
      <c r="C145" s="195" t="s">
        <v>401</v>
      </c>
      <c r="D145" s="201">
        <f t="shared" si="2"/>
        <v>6.7000000000000004E-2</v>
      </c>
      <c r="E145" s="201">
        <v>6.6000000000000003E-2</v>
      </c>
      <c r="F145" s="201">
        <v>6.2E-2</v>
      </c>
      <c r="G145" s="201">
        <v>6.7000000000000004E-2</v>
      </c>
    </row>
    <row r="146" spans="1:7" x14ac:dyDescent="0.2">
      <c r="A146" s="194" t="s">
        <v>402</v>
      </c>
      <c r="B146" s="194">
        <v>34</v>
      </c>
      <c r="C146" s="195" t="s">
        <v>403</v>
      </c>
      <c r="D146" s="201">
        <f t="shared" si="2"/>
        <v>7.0999999999999994E-2</v>
      </c>
      <c r="E146" s="201">
        <v>7.1999999999999995E-2</v>
      </c>
      <c r="F146" s="201">
        <v>6.8000000000000005E-2</v>
      </c>
      <c r="G146" s="201">
        <v>7.0999999999999994E-2</v>
      </c>
    </row>
    <row r="147" spans="1:7" x14ac:dyDescent="0.2">
      <c r="A147" s="194" t="s">
        <v>404</v>
      </c>
      <c r="B147" s="194">
        <v>36</v>
      </c>
      <c r="C147" s="195" t="s">
        <v>405</v>
      </c>
      <c r="D147" s="201">
        <f t="shared" si="2"/>
        <v>5.5E-2</v>
      </c>
      <c r="E147" s="201">
        <v>5.6000000000000001E-2</v>
      </c>
      <c r="F147" s="201">
        <v>6.0999999999999999E-2</v>
      </c>
      <c r="G147" s="201">
        <v>5.5E-2</v>
      </c>
    </row>
    <row r="148" spans="1:7" x14ac:dyDescent="0.2">
      <c r="A148" s="194" t="s">
        <v>406</v>
      </c>
      <c r="B148" s="194">
        <v>37</v>
      </c>
      <c r="C148" s="195" t="s">
        <v>407</v>
      </c>
      <c r="D148" s="201">
        <f t="shared" si="2"/>
        <v>7.0000000000000007E-2</v>
      </c>
      <c r="E148" s="201">
        <v>7.2999999999999995E-2</v>
      </c>
      <c r="F148" s="201">
        <v>7.2999999999999995E-2</v>
      </c>
      <c r="G148" s="201">
        <v>7.0000000000000007E-2</v>
      </c>
    </row>
    <row r="149" spans="1:7" x14ac:dyDescent="0.2">
      <c r="A149" s="194" t="s">
        <v>408</v>
      </c>
      <c r="B149" s="194">
        <v>38</v>
      </c>
      <c r="C149" s="195" t="s">
        <v>409</v>
      </c>
      <c r="D149" s="201">
        <f t="shared" si="2"/>
        <v>6.3E-2</v>
      </c>
      <c r="E149" s="201">
        <v>0.06</v>
      </c>
      <c r="F149" s="201">
        <v>6.9000000000000006E-2</v>
      </c>
      <c r="G149" s="201">
        <v>6.3E-2</v>
      </c>
    </row>
    <row r="150" spans="1:7" x14ac:dyDescent="0.2">
      <c r="A150" s="194" t="s">
        <v>410</v>
      </c>
      <c r="B150" s="194">
        <v>40</v>
      </c>
      <c r="C150" s="195" t="s">
        <v>411</v>
      </c>
      <c r="D150" s="201">
        <f t="shared" si="2"/>
        <v>6.2E-2</v>
      </c>
      <c r="E150" s="201">
        <v>0.06</v>
      </c>
      <c r="F150" s="201">
        <v>6.3E-2</v>
      </c>
      <c r="G150" s="201">
        <v>6.2E-2</v>
      </c>
    </row>
    <row r="151" spans="1:7" x14ac:dyDescent="0.2">
      <c r="A151" s="194" t="s">
        <v>412</v>
      </c>
      <c r="B151" s="194">
        <v>41</v>
      </c>
      <c r="C151" s="195" t="s">
        <v>413</v>
      </c>
      <c r="D151" s="201">
        <f t="shared" si="2"/>
        <v>7.3999999999999996E-2</v>
      </c>
      <c r="E151" s="201">
        <v>6.6000000000000003E-2</v>
      </c>
      <c r="F151" s="201">
        <v>7.0000000000000007E-2</v>
      </c>
      <c r="G151" s="201">
        <v>7.3999999999999996E-2</v>
      </c>
    </row>
    <row r="152" spans="1:7" x14ac:dyDescent="0.2">
      <c r="A152" s="194" t="s">
        <v>414</v>
      </c>
      <c r="B152" s="194">
        <v>42</v>
      </c>
      <c r="C152" s="195" t="s">
        <v>415</v>
      </c>
      <c r="D152" s="201">
        <f t="shared" si="2"/>
        <v>6.3E-2</v>
      </c>
      <c r="E152" s="201">
        <v>6.4000000000000001E-2</v>
      </c>
      <c r="F152" s="201">
        <v>6.5000000000000002E-2</v>
      </c>
      <c r="G152" s="201">
        <v>6.3E-2</v>
      </c>
    </row>
    <row r="153" spans="1:7" x14ac:dyDescent="0.2">
      <c r="A153" s="194" t="s">
        <v>416</v>
      </c>
      <c r="B153" s="194">
        <v>43</v>
      </c>
      <c r="C153" s="195" t="s">
        <v>417</v>
      </c>
      <c r="D153" s="201">
        <f t="shared" si="2"/>
        <v>0.06</v>
      </c>
      <c r="E153" s="201">
        <v>6.4000000000000001E-2</v>
      </c>
      <c r="F153" s="201">
        <v>5.8999999999999997E-2</v>
      </c>
      <c r="G153" s="201">
        <v>0.06</v>
      </c>
    </row>
    <row r="154" spans="1:7" x14ac:dyDescent="0.2">
      <c r="A154" s="194" t="s">
        <v>418</v>
      </c>
      <c r="B154" s="194">
        <v>44</v>
      </c>
      <c r="C154" s="195" t="s">
        <v>419</v>
      </c>
      <c r="D154" s="201">
        <f t="shared" si="2"/>
        <v>6.6000000000000003E-2</v>
      </c>
      <c r="E154" s="201">
        <v>7.0000000000000007E-2</v>
      </c>
      <c r="F154" s="201">
        <v>7.2999999999999995E-2</v>
      </c>
      <c r="G154" s="201">
        <v>6.6000000000000003E-2</v>
      </c>
    </row>
    <row r="155" spans="1:7" x14ac:dyDescent="0.2">
      <c r="A155" s="194" t="s">
        <v>420</v>
      </c>
      <c r="B155" s="194">
        <v>45</v>
      </c>
      <c r="C155" s="195" t="s">
        <v>421</v>
      </c>
      <c r="D155" s="201">
        <f t="shared" si="2"/>
        <v>6.6000000000000003E-2</v>
      </c>
      <c r="E155" s="201">
        <v>7.0999999999999994E-2</v>
      </c>
      <c r="F155" s="201">
        <v>6.3E-2</v>
      </c>
      <c r="G155" s="201">
        <v>6.6000000000000003E-2</v>
      </c>
    </row>
    <row r="156" spans="1:7" x14ac:dyDescent="0.2">
      <c r="A156" s="194" t="s">
        <v>422</v>
      </c>
      <c r="B156" s="194">
        <v>47</v>
      </c>
      <c r="C156" s="195" t="s">
        <v>423</v>
      </c>
      <c r="D156" s="201">
        <f t="shared" si="2"/>
        <v>7.0999999999999994E-2</v>
      </c>
      <c r="E156" s="201">
        <v>7.1999999999999995E-2</v>
      </c>
      <c r="F156" s="201">
        <v>7.4999999999999997E-2</v>
      </c>
      <c r="G156" s="201">
        <v>7.0999999999999994E-2</v>
      </c>
    </row>
    <row r="157" spans="1:7" x14ac:dyDescent="0.2">
      <c r="A157" s="152" t="s">
        <v>489</v>
      </c>
      <c r="B157" s="152"/>
      <c r="C157" s="152" t="s">
        <v>428</v>
      </c>
      <c r="D157" s="201">
        <f t="shared" si="2"/>
        <v>7.2999999999999995E-2</v>
      </c>
      <c r="E157" s="201">
        <v>7.2999999999999995E-2</v>
      </c>
      <c r="F157" s="201">
        <v>7.1999999999999995E-2</v>
      </c>
      <c r="G157" s="201">
        <v>7.2999999999999995E-2</v>
      </c>
    </row>
    <row r="158" spans="1:7" x14ac:dyDescent="0.2">
      <c r="A158" s="152" t="s">
        <v>490</v>
      </c>
      <c r="B158" s="152"/>
      <c r="C158" s="152" t="s">
        <v>429</v>
      </c>
      <c r="D158" s="201">
        <f t="shared" si="2"/>
        <v>6.8000000000000005E-2</v>
      </c>
      <c r="E158" s="201">
        <v>6.8000000000000005E-2</v>
      </c>
      <c r="F158" s="201">
        <v>7.0000000000000007E-2</v>
      </c>
      <c r="G158" s="201">
        <v>6.8000000000000005E-2</v>
      </c>
    </row>
    <row r="159" spans="1:7" x14ac:dyDescent="0.2">
      <c r="A159" s="152" t="s">
        <v>491</v>
      </c>
      <c r="B159" s="152"/>
      <c r="C159" s="152" t="s">
        <v>734</v>
      </c>
      <c r="D159" s="201">
        <f t="shared" si="2"/>
        <v>7.0999999999999994E-2</v>
      </c>
      <c r="E159" s="201">
        <v>7.1999999999999995E-2</v>
      </c>
      <c r="F159" s="201">
        <v>7.4999999999999997E-2</v>
      </c>
      <c r="G159" s="201">
        <v>7.0999999999999994E-2</v>
      </c>
    </row>
    <row r="160" spans="1:7" x14ac:dyDescent="0.2">
      <c r="A160" s="152" t="s">
        <v>492</v>
      </c>
      <c r="B160" s="152"/>
      <c r="C160" s="152" t="s">
        <v>431</v>
      </c>
      <c r="D160" s="201">
        <f t="shared" si="2"/>
        <v>6.9000000000000006E-2</v>
      </c>
      <c r="E160" s="201">
        <v>7.2999999999999995E-2</v>
      </c>
      <c r="F160" s="201">
        <v>7.1999999999999995E-2</v>
      </c>
      <c r="G160" s="201">
        <v>6.9000000000000006E-2</v>
      </c>
    </row>
    <row r="161" spans="1:7" x14ac:dyDescent="0.2">
      <c r="A161" s="152" t="s">
        <v>493</v>
      </c>
      <c r="B161" s="152"/>
      <c r="C161" s="152" t="s">
        <v>432</v>
      </c>
      <c r="D161" s="201">
        <f t="shared" si="2"/>
        <v>7.9000000000000001E-2</v>
      </c>
      <c r="E161" s="201">
        <v>7.6999999999999999E-2</v>
      </c>
      <c r="F161" s="201">
        <v>0.08</v>
      </c>
      <c r="G161" s="201">
        <v>7.9000000000000001E-2</v>
      </c>
    </row>
    <row r="162" spans="1:7" x14ac:dyDescent="0.2">
      <c r="A162" s="152" t="s">
        <v>494</v>
      </c>
      <c r="B162" s="152"/>
      <c r="C162" s="152" t="s">
        <v>735</v>
      </c>
      <c r="D162" s="201">
        <f t="shared" si="2"/>
        <v>6.7000000000000004E-2</v>
      </c>
      <c r="E162" s="201">
        <v>6.6000000000000003E-2</v>
      </c>
      <c r="F162" s="201">
        <v>6.6000000000000003E-2</v>
      </c>
      <c r="G162" s="201">
        <v>6.7000000000000004E-2</v>
      </c>
    </row>
    <row r="163" spans="1:7" x14ac:dyDescent="0.2">
      <c r="A163" s="152" t="s">
        <v>495</v>
      </c>
      <c r="B163" s="152"/>
      <c r="C163" s="152" t="s">
        <v>427</v>
      </c>
      <c r="D163" s="201">
        <f t="shared" si="2"/>
        <v>7.4999999999999997E-2</v>
      </c>
      <c r="E163" s="201">
        <v>7.3999999999999996E-2</v>
      </c>
      <c r="F163" s="201">
        <v>7.5999999999999998E-2</v>
      </c>
      <c r="G163" s="201">
        <v>7.4999999999999997E-2</v>
      </c>
    </row>
    <row r="164" spans="1:7" x14ac:dyDescent="0.2">
      <c r="A164" s="152" t="s">
        <v>496</v>
      </c>
      <c r="B164" s="152"/>
      <c r="C164" s="152" t="s">
        <v>426</v>
      </c>
      <c r="D164" s="201">
        <f t="shared" si="2"/>
        <v>6.3E-2</v>
      </c>
      <c r="E164" s="201">
        <v>6.4000000000000001E-2</v>
      </c>
      <c r="F164" s="201">
        <v>6.3E-2</v>
      </c>
      <c r="G164" s="201">
        <v>6.3E-2</v>
      </c>
    </row>
    <row r="165" spans="1:7" x14ac:dyDescent="0.2">
      <c r="A165" s="152" t="s">
        <v>497</v>
      </c>
      <c r="B165" s="152"/>
      <c r="C165" s="152" t="s">
        <v>433</v>
      </c>
      <c r="D165" s="201">
        <f t="shared" si="2"/>
        <v>0.06</v>
      </c>
      <c r="E165" s="201">
        <v>0.06</v>
      </c>
      <c r="F165" s="201">
        <v>5.8000000000000003E-2</v>
      </c>
      <c r="G165" s="201">
        <v>0.06</v>
      </c>
    </row>
    <row r="166" spans="1:7" x14ac:dyDescent="0.2">
      <c r="A166" s="197" t="s">
        <v>498</v>
      </c>
      <c r="B166" s="198">
        <v>64</v>
      </c>
      <c r="C166" s="199" t="s">
        <v>424</v>
      </c>
      <c r="D166" s="201">
        <f t="shared" si="2"/>
        <v>7.0000000000000007E-2</v>
      </c>
      <c r="E166" s="201">
        <v>6.9000000000000006E-2</v>
      </c>
      <c r="F166" s="201">
        <v>7.0000000000000007E-2</v>
      </c>
      <c r="G166" s="201">
        <v>7.0000000000000007E-2</v>
      </c>
    </row>
    <row r="168" spans="1:7" x14ac:dyDescent="0.2">
      <c r="A168" s="224" t="s">
        <v>788</v>
      </c>
    </row>
    <row r="170" spans="1:7" x14ac:dyDescent="0.2">
      <c r="A170" s="334" t="s">
        <v>826</v>
      </c>
    </row>
  </sheetData>
  <mergeCells count="1">
    <mergeCell ref="E3:G3"/>
  </mergeCell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B050"/>
  </sheetPr>
  <dimension ref="A1:K172"/>
  <sheetViews>
    <sheetView topLeftCell="A126" workbookViewId="0">
      <selection activeCell="D166" sqref="D166"/>
    </sheetView>
  </sheetViews>
  <sheetFormatPr defaultRowHeight="12.75" x14ac:dyDescent="0.2"/>
  <cols>
    <col min="1" max="1" width="13.5546875" style="139" customWidth="1"/>
    <col min="2" max="2" width="13" style="139" customWidth="1"/>
    <col min="3" max="3" width="21.109375" style="139" bestFit="1" customWidth="1"/>
    <col min="4" max="4" width="8.5546875" style="146" bestFit="1" customWidth="1"/>
    <col min="5" max="9" width="7.44140625" style="139" bestFit="1" customWidth="1"/>
    <col min="10" max="256" width="8.88671875" style="139"/>
    <col min="257" max="257" width="13.5546875" style="139" customWidth="1"/>
    <col min="258" max="258" width="13" style="139" customWidth="1"/>
    <col min="259" max="259" width="21.109375" style="139" bestFit="1" customWidth="1"/>
    <col min="260" max="260" width="8.5546875" style="139" bestFit="1" customWidth="1"/>
    <col min="261" max="265" width="7.44140625" style="139" bestFit="1" customWidth="1"/>
    <col min="266" max="512" width="8.88671875" style="139"/>
    <col min="513" max="513" width="13.5546875" style="139" customWidth="1"/>
    <col min="514" max="514" width="13" style="139" customWidth="1"/>
    <col min="515" max="515" width="21.109375" style="139" bestFit="1" customWidth="1"/>
    <col min="516" max="516" width="8.5546875" style="139" bestFit="1" customWidth="1"/>
    <col min="517" max="521" width="7.44140625" style="139" bestFit="1" customWidth="1"/>
    <col min="522" max="768" width="8.88671875" style="139"/>
    <col min="769" max="769" width="13.5546875" style="139" customWidth="1"/>
    <col min="770" max="770" width="13" style="139" customWidth="1"/>
    <col min="771" max="771" width="21.109375" style="139" bestFit="1" customWidth="1"/>
    <col min="772" max="772" width="8.5546875" style="139" bestFit="1" customWidth="1"/>
    <col min="773" max="777" width="7.44140625" style="139" bestFit="1" customWidth="1"/>
    <col min="778" max="1024" width="8.88671875" style="139"/>
    <col min="1025" max="1025" width="13.5546875" style="139" customWidth="1"/>
    <col min="1026" max="1026" width="13" style="139" customWidth="1"/>
    <col min="1027" max="1027" width="21.109375" style="139" bestFit="1" customWidth="1"/>
    <col min="1028" max="1028" width="8.5546875" style="139" bestFit="1" customWidth="1"/>
    <col min="1029" max="1033" width="7.44140625" style="139" bestFit="1" customWidth="1"/>
    <col min="1034" max="1280" width="8.88671875" style="139"/>
    <col min="1281" max="1281" width="13.5546875" style="139" customWidth="1"/>
    <col min="1282" max="1282" width="13" style="139" customWidth="1"/>
    <col min="1283" max="1283" width="21.109375" style="139" bestFit="1" customWidth="1"/>
    <col min="1284" max="1284" width="8.5546875" style="139" bestFit="1" customWidth="1"/>
    <col min="1285" max="1289" width="7.44140625" style="139" bestFit="1" customWidth="1"/>
    <col min="1290" max="1536" width="8.88671875" style="139"/>
    <col min="1537" max="1537" width="13.5546875" style="139" customWidth="1"/>
    <col min="1538" max="1538" width="13" style="139" customWidth="1"/>
    <col min="1539" max="1539" width="21.109375" style="139" bestFit="1" customWidth="1"/>
    <col min="1540" max="1540" width="8.5546875" style="139" bestFit="1" customWidth="1"/>
    <col min="1541" max="1545" width="7.44140625" style="139" bestFit="1" customWidth="1"/>
    <col min="1546" max="1792" width="8.88671875" style="139"/>
    <col min="1793" max="1793" width="13.5546875" style="139" customWidth="1"/>
    <col min="1794" max="1794" width="13" style="139" customWidth="1"/>
    <col min="1795" max="1795" width="21.109375" style="139" bestFit="1" customWidth="1"/>
    <col min="1796" max="1796" width="8.5546875" style="139" bestFit="1" customWidth="1"/>
    <col min="1797" max="1801" width="7.44140625" style="139" bestFit="1" customWidth="1"/>
    <col min="1802" max="2048" width="8.88671875" style="139"/>
    <col min="2049" max="2049" width="13.5546875" style="139" customWidth="1"/>
    <col min="2050" max="2050" width="13" style="139" customWidth="1"/>
    <col min="2051" max="2051" width="21.109375" style="139" bestFit="1" customWidth="1"/>
    <col min="2052" max="2052" width="8.5546875" style="139" bestFit="1" customWidth="1"/>
    <col min="2053" max="2057" width="7.44140625" style="139" bestFit="1" customWidth="1"/>
    <col min="2058" max="2304" width="8.88671875" style="139"/>
    <col min="2305" max="2305" width="13.5546875" style="139" customWidth="1"/>
    <col min="2306" max="2306" width="13" style="139" customWidth="1"/>
    <col min="2307" max="2307" width="21.109375" style="139" bestFit="1" customWidth="1"/>
    <col min="2308" max="2308" width="8.5546875" style="139" bestFit="1" customWidth="1"/>
    <col min="2309" max="2313" width="7.44140625" style="139" bestFit="1" customWidth="1"/>
    <col min="2314" max="2560" width="8.88671875" style="139"/>
    <col min="2561" max="2561" width="13.5546875" style="139" customWidth="1"/>
    <col min="2562" max="2562" width="13" style="139" customWidth="1"/>
    <col min="2563" max="2563" width="21.109375" style="139" bestFit="1" customWidth="1"/>
    <col min="2564" max="2564" width="8.5546875" style="139" bestFit="1" customWidth="1"/>
    <col min="2565" max="2569" width="7.44140625" style="139" bestFit="1" customWidth="1"/>
    <col min="2570" max="2816" width="8.88671875" style="139"/>
    <col min="2817" max="2817" width="13.5546875" style="139" customWidth="1"/>
    <col min="2818" max="2818" width="13" style="139" customWidth="1"/>
    <col min="2819" max="2819" width="21.109375" style="139" bestFit="1" customWidth="1"/>
    <col min="2820" max="2820" width="8.5546875" style="139" bestFit="1" customWidth="1"/>
    <col min="2821" max="2825" width="7.44140625" style="139" bestFit="1" customWidth="1"/>
    <col min="2826" max="3072" width="8.88671875" style="139"/>
    <col min="3073" max="3073" width="13.5546875" style="139" customWidth="1"/>
    <col min="3074" max="3074" width="13" style="139" customWidth="1"/>
    <col min="3075" max="3075" width="21.109375" style="139" bestFit="1" customWidth="1"/>
    <col min="3076" max="3076" width="8.5546875" style="139" bestFit="1" customWidth="1"/>
    <col min="3077" max="3081" width="7.44140625" style="139" bestFit="1" customWidth="1"/>
    <col min="3082" max="3328" width="8.88671875" style="139"/>
    <col min="3329" max="3329" width="13.5546875" style="139" customWidth="1"/>
    <col min="3330" max="3330" width="13" style="139" customWidth="1"/>
    <col min="3331" max="3331" width="21.109375" style="139" bestFit="1" customWidth="1"/>
    <col min="3332" max="3332" width="8.5546875" style="139" bestFit="1" customWidth="1"/>
    <col min="3333" max="3337" width="7.44140625" style="139" bestFit="1" customWidth="1"/>
    <col min="3338" max="3584" width="8.88671875" style="139"/>
    <col min="3585" max="3585" width="13.5546875" style="139" customWidth="1"/>
    <col min="3586" max="3586" width="13" style="139" customWidth="1"/>
    <col min="3587" max="3587" width="21.109375" style="139" bestFit="1" customWidth="1"/>
    <col min="3588" max="3588" width="8.5546875" style="139" bestFit="1" customWidth="1"/>
    <col min="3589" max="3593" width="7.44140625" style="139" bestFit="1" customWidth="1"/>
    <col min="3594" max="3840" width="8.88671875" style="139"/>
    <col min="3841" max="3841" width="13.5546875" style="139" customWidth="1"/>
    <col min="3842" max="3842" width="13" style="139" customWidth="1"/>
    <col min="3843" max="3843" width="21.109375" style="139" bestFit="1" customWidth="1"/>
    <col min="3844" max="3844" width="8.5546875" style="139" bestFit="1" customWidth="1"/>
    <col min="3845" max="3849" width="7.44140625" style="139" bestFit="1" customWidth="1"/>
    <col min="3850" max="4096" width="8.88671875" style="139"/>
    <col min="4097" max="4097" width="13.5546875" style="139" customWidth="1"/>
    <col min="4098" max="4098" width="13" style="139" customWidth="1"/>
    <col min="4099" max="4099" width="21.109375" style="139" bestFit="1" customWidth="1"/>
    <col min="4100" max="4100" width="8.5546875" style="139" bestFit="1" customWidth="1"/>
    <col min="4101" max="4105" width="7.44140625" style="139" bestFit="1" customWidth="1"/>
    <col min="4106" max="4352" width="8.88671875" style="139"/>
    <col min="4353" max="4353" width="13.5546875" style="139" customWidth="1"/>
    <col min="4354" max="4354" width="13" style="139" customWidth="1"/>
    <col min="4355" max="4355" width="21.109375" style="139" bestFit="1" customWidth="1"/>
    <col min="4356" max="4356" width="8.5546875" style="139" bestFit="1" customWidth="1"/>
    <col min="4357" max="4361" width="7.44140625" style="139" bestFit="1" customWidth="1"/>
    <col min="4362" max="4608" width="8.88671875" style="139"/>
    <col min="4609" max="4609" width="13.5546875" style="139" customWidth="1"/>
    <col min="4610" max="4610" width="13" style="139" customWidth="1"/>
    <col min="4611" max="4611" width="21.109375" style="139" bestFit="1" customWidth="1"/>
    <col min="4612" max="4612" width="8.5546875" style="139" bestFit="1" customWidth="1"/>
    <col min="4613" max="4617" width="7.44140625" style="139" bestFit="1" customWidth="1"/>
    <col min="4618" max="4864" width="8.88671875" style="139"/>
    <col min="4865" max="4865" width="13.5546875" style="139" customWidth="1"/>
    <col min="4866" max="4866" width="13" style="139" customWidth="1"/>
    <col min="4867" max="4867" width="21.109375" style="139" bestFit="1" customWidth="1"/>
    <col min="4868" max="4868" width="8.5546875" style="139" bestFit="1" customWidth="1"/>
    <col min="4869" max="4873" width="7.44140625" style="139" bestFit="1" customWidth="1"/>
    <col min="4874" max="5120" width="8.88671875" style="139"/>
    <col min="5121" max="5121" width="13.5546875" style="139" customWidth="1"/>
    <col min="5122" max="5122" width="13" style="139" customWidth="1"/>
    <col min="5123" max="5123" width="21.109375" style="139" bestFit="1" customWidth="1"/>
    <col min="5124" max="5124" width="8.5546875" style="139" bestFit="1" customWidth="1"/>
    <col min="5125" max="5129" width="7.44140625" style="139" bestFit="1" customWidth="1"/>
    <col min="5130" max="5376" width="8.88671875" style="139"/>
    <col min="5377" max="5377" width="13.5546875" style="139" customWidth="1"/>
    <col min="5378" max="5378" width="13" style="139" customWidth="1"/>
    <col min="5379" max="5379" width="21.109375" style="139" bestFit="1" customWidth="1"/>
    <col min="5380" max="5380" width="8.5546875" style="139" bestFit="1" customWidth="1"/>
    <col min="5381" max="5385" width="7.44140625" style="139" bestFit="1" customWidth="1"/>
    <col min="5386" max="5632" width="8.88671875" style="139"/>
    <col min="5633" max="5633" width="13.5546875" style="139" customWidth="1"/>
    <col min="5634" max="5634" width="13" style="139" customWidth="1"/>
    <col min="5635" max="5635" width="21.109375" style="139" bestFit="1" customWidth="1"/>
    <col min="5636" max="5636" width="8.5546875" style="139" bestFit="1" customWidth="1"/>
    <col min="5637" max="5641" width="7.44140625" style="139" bestFit="1" customWidth="1"/>
    <col min="5642" max="5888" width="8.88671875" style="139"/>
    <col min="5889" max="5889" width="13.5546875" style="139" customWidth="1"/>
    <col min="5890" max="5890" width="13" style="139" customWidth="1"/>
    <col min="5891" max="5891" width="21.109375" style="139" bestFit="1" customWidth="1"/>
    <col min="5892" max="5892" width="8.5546875" style="139" bestFit="1" customWidth="1"/>
    <col min="5893" max="5897" width="7.44140625" style="139" bestFit="1" customWidth="1"/>
    <col min="5898" max="6144" width="8.88671875" style="139"/>
    <col min="6145" max="6145" width="13.5546875" style="139" customWidth="1"/>
    <col min="6146" max="6146" width="13" style="139" customWidth="1"/>
    <col min="6147" max="6147" width="21.109375" style="139" bestFit="1" customWidth="1"/>
    <col min="6148" max="6148" width="8.5546875" style="139" bestFit="1" customWidth="1"/>
    <col min="6149" max="6153" width="7.44140625" style="139" bestFit="1" customWidth="1"/>
    <col min="6154" max="6400" width="8.88671875" style="139"/>
    <col min="6401" max="6401" width="13.5546875" style="139" customWidth="1"/>
    <col min="6402" max="6402" width="13" style="139" customWidth="1"/>
    <col min="6403" max="6403" width="21.109375" style="139" bestFit="1" customWidth="1"/>
    <col min="6404" max="6404" width="8.5546875" style="139" bestFit="1" customWidth="1"/>
    <col min="6405" max="6409" width="7.44140625" style="139" bestFit="1" customWidth="1"/>
    <col min="6410" max="6656" width="8.88671875" style="139"/>
    <col min="6657" max="6657" width="13.5546875" style="139" customWidth="1"/>
    <col min="6658" max="6658" width="13" style="139" customWidth="1"/>
    <col min="6659" max="6659" width="21.109375" style="139" bestFit="1" customWidth="1"/>
    <col min="6660" max="6660" width="8.5546875" style="139" bestFit="1" customWidth="1"/>
    <col min="6661" max="6665" width="7.44140625" style="139" bestFit="1" customWidth="1"/>
    <col min="6666" max="6912" width="8.88671875" style="139"/>
    <col min="6913" max="6913" width="13.5546875" style="139" customWidth="1"/>
    <col min="6914" max="6914" width="13" style="139" customWidth="1"/>
    <col min="6915" max="6915" width="21.109375" style="139" bestFit="1" customWidth="1"/>
    <col min="6916" max="6916" width="8.5546875" style="139" bestFit="1" customWidth="1"/>
    <col min="6917" max="6921" width="7.44140625" style="139" bestFit="1" customWidth="1"/>
    <col min="6922" max="7168" width="8.88671875" style="139"/>
    <col min="7169" max="7169" width="13.5546875" style="139" customWidth="1"/>
    <col min="7170" max="7170" width="13" style="139" customWidth="1"/>
    <col min="7171" max="7171" width="21.109375" style="139" bestFit="1" customWidth="1"/>
    <col min="7172" max="7172" width="8.5546875" style="139" bestFit="1" customWidth="1"/>
    <col min="7173" max="7177" width="7.44140625" style="139" bestFit="1" customWidth="1"/>
    <col min="7178" max="7424" width="8.88671875" style="139"/>
    <col min="7425" max="7425" width="13.5546875" style="139" customWidth="1"/>
    <col min="7426" max="7426" width="13" style="139" customWidth="1"/>
    <col min="7427" max="7427" width="21.109375" style="139" bestFit="1" customWidth="1"/>
    <col min="7428" max="7428" width="8.5546875" style="139" bestFit="1" customWidth="1"/>
    <col min="7429" max="7433" width="7.44140625" style="139" bestFit="1" customWidth="1"/>
    <col min="7434" max="7680" width="8.88671875" style="139"/>
    <col min="7681" max="7681" width="13.5546875" style="139" customWidth="1"/>
    <col min="7682" max="7682" width="13" style="139" customWidth="1"/>
    <col min="7683" max="7683" width="21.109375" style="139" bestFit="1" customWidth="1"/>
    <col min="7684" max="7684" width="8.5546875" style="139" bestFit="1" customWidth="1"/>
    <col min="7685" max="7689" width="7.44140625" style="139" bestFit="1" customWidth="1"/>
    <col min="7690" max="7936" width="8.88671875" style="139"/>
    <col min="7937" max="7937" width="13.5546875" style="139" customWidth="1"/>
    <col min="7938" max="7938" width="13" style="139" customWidth="1"/>
    <col min="7939" max="7939" width="21.109375" style="139" bestFit="1" customWidth="1"/>
    <col min="7940" max="7940" width="8.5546875" style="139" bestFit="1" customWidth="1"/>
    <col min="7941" max="7945" width="7.44140625" style="139" bestFit="1" customWidth="1"/>
    <col min="7946" max="8192" width="8.88671875" style="139"/>
    <col min="8193" max="8193" width="13.5546875" style="139" customWidth="1"/>
    <col min="8194" max="8194" width="13" style="139" customWidth="1"/>
    <col min="8195" max="8195" width="21.109375" style="139" bestFit="1" customWidth="1"/>
    <col min="8196" max="8196" width="8.5546875" style="139" bestFit="1" customWidth="1"/>
    <col min="8197" max="8201" width="7.44140625" style="139" bestFit="1" customWidth="1"/>
    <col min="8202" max="8448" width="8.88671875" style="139"/>
    <col min="8449" max="8449" width="13.5546875" style="139" customWidth="1"/>
    <col min="8450" max="8450" width="13" style="139" customWidth="1"/>
    <col min="8451" max="8451" width="21.109375" style="139" bestFit="1" customWidth="1"/>
    <col min="8452" max="8452" width="8.5546875" style="139" bestFit="1" customWidth="1"/>
    <col min="8453" max="8457" width="7.44140625" style="139" bestFit="1" customWidth="1"/>
    <col min="8458" max="8704" width="8.88671875" style="139"/>
    <col min="8705" max="8705" width="13.5546875" style="139" customWidth="1"/>
    <col min="8706" max="8706" width="13" style="139" customWidth="1"/>
    <col min="8707" max="8707" width="21.109375" style="139" bestFit="1" customWidth="1"/>
    <col min="8708" max="8708" width="8.5546875" style="139" bestFit="1" customWidth="1"/>
    <col min="8709" max="8713" width="7.44140625" style="139" bestFit="1" customWidth="1"/>
    <col min="8714" max="8960" width="8.88671875" style="139"/>
    <col min="8961" max="8961" width="13.5546875" style="139" customWidth="1"/>
    <col min="8962" max="8962" width="13" style="139" customWidth="1"/>
    <col min="8963" max="8963" width="21.109375" style="139" bestFit="1" customWidth="1"/>
    <col min="8964" max="8964" width="8.5546875" style="139" bestFit="1" customWidth="1"/>
    <col min="8965" max="8969" width="7.44140625" style="139" bestFit="1" customWidth="1"/>
    <col min="8970" max="9216" width="8.88671875" style="139"/>
    <col min="9217" max="9217" width="13.5546875" style="139" customWidth="1"/>
    <col min="9218" max="9218" width="13" style="139" customWidth="1"/>
    <col min="9219" max="9219" width="21.109375" style="139" bestFit="1" customWidth="1"/>
    <col min="9220" max="9220" width="8.5546875" style="139" bestFit="1" customWidth="1"/>
    <col min="9221" max="9225" width="7.44140625" style="139" bestFit="1" customWidth="1"/>
    <col min="9226" max="9472" width="8.88671875" style="139"/>
    <col min="9473" max="9473" width="13.5546875" style="139" customWidth="1"/>
    <col min="9474" max="9474" width="13" style="139" customWidth="1"/>
    <col min="9475" max="9475" width="21.109375" style="139" bestFit="1" customWidth="1"/>
    <col min="9476" max="9476" width="8.5546875" style="139" bestFit="1" customWidth="1"/>
    <col min="9477" max="9481" width="7.44140625" style="139" bestFit="1" customWidth="1"/>
    <col min="9482" max="9728" width="8.88671875" style="139"/>
    <col min="9729" max="9729" width="13.5546875" style="139" customWidth="1"/>
    <col min="9730" max="9730" width="13" style="139" customWidth="1"/>
    <col min="9731" max="9731" width="21.109375" style="139" bestFit="1" customWidth="1"/>
    <col min="9732" max="9732" width="8.5546875" style="139" bestFit="1" customWidth="1"/>
    <col min="9733" max="9737" width="7.44140625" style="139" bestFit="1" customWidth="1"/>
    <col min="9738" max="9984" width="8.88671875" style="139"/>
    <col min="9985" max="9985" width="13.5546875" style="139" customWidth="1"/>
    <col min="9986" max="9986" width="13" style="139" customWidth="1"/>
    <col min="9987" max="9987" width="21.109375" style="139" bestFit="1" customWidth="1"/>
    <col min="9988" max="9988" width="8.5546875" style="139" bestFit="1" customWidth="1"/>
    <col min="9989" max="9993" width="7.44140625" style="139" bestFit="1" customWidth="1"/>
    <col min="9994" max="10240" width="8.88671875" style="139"/>
    <col min="10241" max="10241" width="13.5546875" style="139" customWidth="1"/>
    <col min="10242" max="10242" width="13" style="139" customWidth="1"/>
    <col min="10243" max="10243" width="21.109375" style="139" bestFit="1" customWidth="1"/>
    <col min="10244" max="10244" width="8.5546875" style="139" bestFit="1" customWidth="1"/>
    <col min="10245" max="10249" width="7.44140625" style="139" bestFit="1" customWidth="1"/>
    <col min="10250" max="10496" width="8.88671875" style="139"/>
    <col min="10497" max="10497" width="13.5546875" style="139" customWidth="1"/>
    <col min="10498" max="10498" width="13" style="139" customWidth="1"/>
    <col min="10499" max="10499" width="21.109375" style="139" bestFit="1" customWidth="1"/>
    <col min="10500" max="10500" width="8.5546875" style="139" bestFit="1" customWidth="1"/>
    <col min="10501" max="10505" width="7.44140625" style="139" bestFit="1" customWidth="1"/>
    <col min="10506" max="10752" width="8.88671875" style="139"/>
    <col min="10753" max="10753" width="13.5546875" style="139" customWidth="1"/>
    <col min="10754" max="10754" width="13" style="139" customWidth="1"/>
    <col min="10755" max="10755" width="21.109375" style="139" bestFit="1" customWidth="1"/>
    <col min="10756" max="10756" width="8.5546875" style="139" bestFit="1" customWidth="1"/>
    <col min="10757" max="10761" width="7.44140625" style="139" bestFit="1" customWidth="1"/>
    <col min="10762" max="11008" width="8.88671875" style="139"/>
    <col min="11009" max="11009" width="13.5546875" style="139" customWidth="1"/>
    <col min="11010" max="11010" width="13" style="139" customWidth="1"/>
    <col min="11011" max="11011" width="21.109375" style="139" bestFit="1" customWidth="1"/>
    <col min="11012" max="11012" width="8.5546875" style="139" bestFit="1" customWidth="1"/>
    <col min="11013" max="11017" width="7.44140625" style="139" bestFit="1" customWidth="1"/>
    <col min="11018" max="11264" width="8.88671875" style="139"/>
    <col min="11265" max="11265" width="13.5546875" style="139" customWidth="1"/>
    <col min="11266" max="11266" width="13" style="139" customWidth="1"/>
    <col min="11267" max="11267" width="21.109375" style="139" bestFit="1" customWidth="1"/>
    <col min="11268" max="11268" width="8.5546875" style="139" bestFit="1" customWidth="1"/>
    <col min="11269" max="11273" width="7.44140625" style="139" bestFit="1" customWidth="1"/>
    <col min="11274" max="11520" width="8.88671875" style="139"/>
    <col min="11521" max="11521" width="13.5546875" style="139" customWidth="1"/>
    <col min="11522" max="11522" width="13" style="139" customWidth="1"/>
    <col min="11523" max="11523" width="21.109375" style="139" bestFit="1" customWidth="1"/>
    <col min="11524" max="11524" width="8.5546875" style="139" bestFit="1" customWidth="1"/>
    <col min="11525" max="11529" width="7.44140625" style="139" bestFit="1" customWidth="1"/>
    <col min="11530" max="11776" width="8.88671875" style="139"/>
    <col min="11777" max="11777" width="13.5546875" style="139" customWidth="1"/>
    <col min="11778" max="11778" width="13" style="139" customWidth="1"/>
    <col min="11779" max="11779" width="21.109375" style="139" bestFit="1" customWidth="1"/>
    <col min="11780" max="11780" width="8.5546875" style="139" bestFit="1" customWidth="1"/>
    <col min="11781" max="11785" width="7.44140625" style="139" bestFit="1" customWidth="1"/>
    <col min="11786" max="12032" width="8.88671875" style="139"/>
    <col min="12033" max="12033" width="13.5546875" style="139" customWidth="1"/>
    <col min="12034" max="12034" width="13" style="139" customWidth="1"/>
    <col min="12035" max="12035" width="21.109375" style="139" bestFit="1" customWidth="1"/>
    <col min="12036" max="12036" width="8.5546875" style="139" bestFit="1" customWidth="1"/>
    <col min="12037" max="12041" width="7.44140625" style="139" bestFit="1" customWidth="1"/>
    <col min="12042" max="12288" width="8.88671875" style="139"/>
    <col min="12289" max="12289" width="13.5546875" style="139" customWidth="1"/>
    <col min="12290" max="12290" width="13" style="139" customWidth="1"/>
    <col min="12291" max="12291" width="21.109375" style="139" bestFit="1" customWidth="1"/>
    <col min="12292" max="12292" width="8.5546875" style="139" bestFit="1" customWidth="1"/>
    <col min="12293" max="12297" width="7.44140625" style="139" bestFit="1" customWidth="1"/>
    <col min="12298" max="12544" width="8.88671875" style="139"/>
    <col min="12545" max="12545" width="13.5546875" style="139" customWidth="1"/>
    <col min="12546" max="12546" width="13" style="139" customWidth="1"/>
    <col min="12547" max="12547" width="21.109375" style="139" bestFit="1" customWidth="1"/>
    <col min="12548" max="12548" width="8.5546875" style="139" bestFit="1" customWidth="1"/>
    <col min="12549" max="12553" width="7.44140625" style="139" bestFit="1" customWidth="1"/>
    <col min="12554" max="12800" width="8.88671875" style="139"/>
    <col min="12801" max="12801" width="13.5546875" style="139" customWidth="1"/>
    <col min="12802" max="12802" width="13" style="139" customWidth="1"/>
    <col min="12803" max="12803" width="21.109375" style="139" bestFit="1" customWidth="1"/>
    <col min="12804" max="12804" width="8.5546875" style="139" bestFit="1" customWidth="1"/>
    <col min="12805" max="12809" width="7.44140625" style="139" bestFit="1" customWidth="1"/>
    <col min="12810" max="13056" width="8.88671875" style="139"/>
    <col min="13057" max="13057" width="13.5546875" style="139" customWidth="1"/>
    <col min="13058" max="13058" width="13" style="139" customWidth="1"/>
    <col min="13059" max="13059" width="21.109375" style="139" bestFit="1" customWidth="1"/>
    <col min="13060" max="13060" width="8.5546875" style="139" bestFit="1" customWidth="1"/>
    <col min="13061" max="13065" width="7.44140625" style="139" bestFit="1" customWidth="1"/>
    <col min="13066" max="13312" width="8.88671875" style="139"/>
    <col min="13313" max="13313" width="13.5546875" style="139" customWidth="1"/>
    <col min="13314" max="13314" width="13" style="139" customWidth="1"/>
    <col min="13315" max="13315" width="21.109375" style="139" bestFit="1" customWidth="1"/>
    <col min="13316" max="13316" width="8.5546875" style="139" bestFit="1" customWidth="1"/>
    <col min="13317" max="13321" width="7.44140625" style="139" bestFit="1" customWidth="1"/>
    <col min="13322" max="13568" width="8.88671875" style="139"/>
    <col min="13569" max="13569" width="13.5546875" style="139" customWidth="1"/>
    <col min="13570" max="13570" width="13" style="139" customWidth="1"/>
    <col min="13571" max="13571" width="21.109375" style="139" bestFit="1" customWidth="1"/>
    <col min="13572" max="13572" width="8.5546875" style="139" bestFit="1" customWidth="1"/>
    <col min="13573" max="13577" width="7.44140625" style="139" bestFit="1" customWidth="1"/>
    <col min="13578" max="13824" width="8.88671875" style="139"/>
    <col min="13825" max="13825" width="13.5546875" style="139" customWidth="1"/>
    <col min="13826" max="13826" width="13" style="139" customWidth="1"/>
    <col min="13827" max="13827" width="21.109375" style="139" bestFit="1" customWidth="1"/>
    <col min="13828" max="13828" width="8.5546875" style="139" bestFit="1" customWidth="1"/>
    <col min="13829" max="13833" width="7.44140625" style="139" bestFit="1" customWidth="1"/>
    <col min="13834" max="14080" width="8.88671875" style="139"/>
    <col min="14081" max="14081" width="13.5546875" style="139" customWidth="1"/>
    <col min="14082" max="14082" width="13" style="139" customWidth="1"/>
    <col min="14083" max="14083" width="21.109375" style="139" bestFit="1" customWidth="1"/>
    <col min="14084" max="14084" width="8.5546875" style="139" bestFit="1" customWidth="1"/>
    <col min="14085" max="14089" width="7.44140625" style="139" bestFit="1" customWidth="1"/>
    <col min="14090" max="14336" width="8.88671875" style="139"/>
    <col min="14337" max="14337" width="13.5546875" style="139" customWidth="1"/>
    <col min="14338" max="14338" width="13" style="139" customWidth="1"/>
    <col min="14339" max="14339" width="21.109375" style="139" bestFit="1" customWidth="1"/>
    <col min="14340" max="14340" width="8.5546875" style="139" bestFit="1" customWidth="1"/>
    <col min="14341" max="14345" width="7.44140625" style="139" bestFit="1" customWidth="1"/>
    <col min="14346" max="14592" width="8.88671875" style="139"/>
    <col min="14593" max="14593" width="13.5546875" style="139" customWidth="1"/>
    <col min="14594" max="14594" width="13" style="139" customWidth="1"/>
    <col min="14595" max="14595" width="21.109375" style="139" bestFit="1" customWidth="1"/>
    <col min="14596" max="14596" width="8.5546875" style="139" bestFit="1" customWidth="1"/>
    <col min="14597" max="14601" width="7.44140625" style="139" bestFit="1" customWidth="1"/>
    <col min="14602" max="14848" width="8.88671875" style="139"/>
    <col min="14849" max="14849" width="13.5546875" style="139" customWidth="1"/>
    <col min="14850" max="14850" width="13" style="139" customWidth="1"/>
    <col min="14851" max="14851" width="21.109375" style="139" bestFit="1" customWidth="1"/>
    <col min="14852" max="14852" width="8.5546875" style="139" bestFit="1" customWidth="1"/>
    <col min="14853" max="14857" width="7.44140625" style="139" bestFit="1" customWidth="1"/>
    <col min="14858" max="15104" width="8.88671875" style="139"/>
    <col min="15105" max="15105" width="13.5546875" style="139" customWidth="1"/>
    <col min="15106" max="15106" width="13" style="139" customWidth="1"/>
    <col min="15107" max="15107" width="21.109375" style="139" bestFit="1" customWidth="1"/>
    <col min="15108" max="15108" width="8.5546875" style="139" bestFit="1" customWidth="1"/>
    <col min="15109" max="15113" width="7.44140625" style="139" bestFit="1" customWidth="1"/>
    <col min="15114" max="15360" width="8.88671875" style="139"/>
    <col min="15361" max="15361" width="13.5546875" style="139" customWidth="1"/>
    <col min="15362" max="15362" width="13" style="139" customWidth="1"/>
    <col min="15363" max="15363" width="21.109375" style="139" bestFit="1" customWidth="1"/>
    <col min="15364" max="15364" width="8.5546875" style="139" bestFit="1" customWidth="1"/>
    <col min="15365" max="15369" width="7.44140625" style="139" bestFit="1" customWidth="1"/>
    <col min="15370" max="15616" width="8.88671875" style="139"/>
    <col min="15617" max="15617" width="13.5546875" style="139" customWidth="1"/>
    <col min="15618" max="15618" width="13" style="139" customWidth="1"/>
    <col min="15619" max="15619" width="21.109375" style="139" bestFit="1" customWidth="1"/>
    <col min="15620" max="15620" width="8.5546875" style="139" bestFit="1" customWidth="1"/>
    <col min="15621" max="15625" width="7.44140625" style="139" bestFit="1" customWidth="1"/>
    <col min="15626" max="15872" width="8.88671875" style="139"/>
    <col min="15873" max="15873" width="13.5546875" style="139" customWidth="1"/>
    <col min="15874" max="15874" width="13" style="139" customWidth="1"/>
    <col min="15875" max="15875" width="21.109375" style="139" bestFit="1" customWidth="1"/>
    <col min="15876" max="15876" width="8.5546875" style="139" bestFit="1" customWidth="1"/>
    <col min="15877" max="15881" width="7.44140625" style="139" bestFit="1" customWidth="1"/>
    <col min="15882" max="16128" width="8.88671875" style="139"/>
    <col min="16129" max="16129" width="13.5546875" style="139" customWidth="1"/>
    <col min="16130" max="16130" width="13" style="139" customWidth="1"/>
    <col min="16131" max="16131" width="21.109375" style="139" bestFit="1" customWidth="1"/>
    <col min="16132" max="16132" width="8.5546875" style="139" bestFit="1" customWidth="1"/>
    <col min="16133" max="16137" width="7.44140625" style="139" bestFit="1" customWidth="1"/>
    <col min="16138" max="16384" width="8.88671875" style="139"/>
  </cols>
  <sheetData>
    <row r="1" spans="1:11" ht="15.75" x14ac:dyDescent="0.25">
      <c r="A1" s="135" t="s">
        <v>676</v>
      </c>
    </row>
    <row r="2" spans="1:11" ht="15.75" x14ac:dyDescent="0.25">
      <c r="A2" s="135"/>
      <c r="C2" s="139">
        <v>1</v>
      </c>
      <c r="D2" s="146">
        <v>2</v>
      </c>
      <c r="E2" s="139">
        <v>3</v>
      </c>
      <c r="F2" s="139">
        <v>4</v>
      </c>
      <c r="G2" s="139">
        <v>5</v>
      </c>
      <c r="H2" s="139">
        <v>6</v>
      </c>
      <c r="I2" s="139">
        <v>7</v>
      </c>
      <c r="J2" s="139">
        <v>8</v>
      </c>
      <c r="K2" s="139">
        <v>9</v>
      </c>
    </row>
    <row r="3" spans="1:11" ht="15.75" customHeight="1" x14ac:dyDescent="0.25">
      <c r="A3" s="136"/>
      <c r="E3" s="601" t="s">
        <v>737</v>
      </c>
      <c r="F3" s="601"/>
      <c r="G3" s="601"/>
      <c r="H3" s="601"/>
      <c r="I3" s="601"/>
      <c r="J3" s="601"/>
      <c r="K3" s="601"/>
    </row>
    <row r="4" spans="1:11" x14ac:dyDescent="0.2">
      <c r="A4" s="193" t="s">
        <v>0</v>
      </c>
      <c r="B4" s="193" t="s">
        <v>1</v>
      </c>
      <c r="C4" s="193" t="s">
        <v>2</v>
      </c>
      <c r="D4" s="193" t="s">
        <v>769</v>
      </c>
      <c r="E4" s="219" t="s">
        <v>794</v>
      </c>
      <c r="F4" s="219" t="s">
        <v>795</v>
      </c>
      <c r="G4" s="219" t="s">
        <v>796</v>
      </c>
      <c r="H4" s="219" t="s">
        <v>797</v>
      </c>
      <c r="I4" s="219" t="s">
        <v>798</v>
      </c>
      <c r="J4" s="149" t="s">
        <v>803</v>
      </c>
      <c r="K4" s="149" t="s">
        <v>804</v>
      </c>
    </row>
    <row r="5" spans="1:11" x14ac:dyDescent="0.2">
      <c r="A5" s="194" t="s">
        <v>4</v>
      </c>
      <c r="B5" s="194" t="s">
        <v>5</v>
      </c>
      <c r="C5" s="195" t="s">
        <v>6</v>
      </c>
      <c r="D5" s="220">
        <f>K5</f>
        <v>77.400000000000006</v>
      </c>
      <c r="E5" s="221">
        <v>74.5</v>
      </c>
      <c r="F5" s="221">
        <v>75.099999999999994</v>
      </c>
      <c r="G5" s="221">
        <v>75.3</v>
      </c>
      <c r="H5" s="221">
        <v>75.5</v>
      </c>
      <c r="I5" s="221">
        <v>76.099999999999994</v>
      </c>
      <c r="J5" s="221">
        <v>76.599999999999994</v>
      </c>
      <c r="K5" s="221">
        <v>77.400000000000006</v>
      </c>
    </row>
    <row r="6" spans="1:11" x14ac:dyDescent="0.2">
      <c r="A6" s="194" t="s">
        <v>7</v>
      </c>
      <c r="B6" s="194" t="s">
        <v>8</v>
      </c>
      <c r="C6" s="195" t="s">
        <v>9</v>
      </c>
      <c r="D6" s="220">
        <f t="shared" ref="D6:D69" si="0">K6</f>
        <v>76.3</v>
      </c>
      <c r="E6" s="221">
        <v>74.400000000000006</v>
      </c>
      <c r="F6" s="221">
        <v>74.8</v>
      </c>
      <c r="G6" s="221">
        <v>75.2</v>
      </c>
      <c r="H6" s="221">
        <v>75.400000000000006</v>
      </c>
      <c r="I6" s="221">
        <v>75.7</v>
      </c>
      <c r="J6" s="221">
        <v>75.8</v>
      </c>
      <c r="K6" s="221">
        <v>76.3</v>
      </c>
    </row>
    <row r="7" spans="1:11" x14ac:dyDescent="0.2">
      <c r="A7" s="194" t="s">
        <v>10</v>
      </c>
      <c r="B7" s="194" t="s">
        <v>11</v>
      </c>
      <c r="C7" s="195" t="s">
        <v>12</v>
      </c>
      <c r="D7" s="220">
        <f t="shared" si="0"/>
        <v>78.7</v>
      </c>
      <c r="E7" s="221">
        <v>75.900000000000006</v>
      </c>
      <c r="F7" s="221">
        <v>76.599999999999994</v>
      </c>
      <c r="G7" s="221">
        <v>77</v>
      </c>
      <c r="H7" s="221">
        <v>77.5</v>
      </c>
      <c r="I7" s="221">
        <v>78</v>
      </c>
      <c r="J7" s="221">
        <v>78.400000000000006</v>
      </c>
      <c r="K7" s="221">
        <v>78.7</v>
      </c>
    </row>
    <row r="8" spans="1:11" x14ac:dyDescent="0.2">
      <c r="A8" s="194" t="s">
        <v>13</v>
      </c>
      <c r="B8" s="194" t="s">
        <v>14</v>
      </c>
      <c r="C8" s="195" t="s">
        <v>15</v>
      </c>
      <c r="D8" s="220">
        <f t="shared" si="0"/>
        <v>78.3</v>
      </c>
      <c r="E8" s="221">
        <v>75.8</v>
      </c>
      <c r="F8" s="221">
        <v>76.3</v>
      </c>
      <c r="G8" s="221">
        <v>76.2</v>
      </c>
      <c r="H8" s="221">
        <v>76.7</v>
      </c>
      <c r="I8" s="221">
        <v>77.3</v>
      </c>
      <c r="J8" s="221">
        <v>78</v>
      </c>
      <c r="K8" s="221">
        <v>78.3</v>
      </c>
    </row>
    <row r="9" spans="1:11" x14ac:dyDescent="0.2">
      <c r="A9" s="194" t="s">
        <v>16</v>
      </c>
      <c r="B9" s="194" t="s">
        <v>17</v>
      </c>
      <c r="C9" s="195" t="s">
        <v>18</v>
      </c>
      <c r="D9" s="220">
        <f t="shared" si="0"/>
        <v>78.7</v>
      </c>
      <c r="E9" s="221">
        <v>75.3</v>
      </c>
      <c r="F9" s="221">
        <v>76.400000000000006</v>
      </c>
      <c r="G9" s="221">
        <v>76.5</v>
      </c>
      <c r="H9" s="221">
        <v>76.8</v>
      </c>
      <c r="I9" s="221">
        <v>77.3</v>
      </c>
      <c r="J9" s="221">
        <v>78</v>
      </c>
      <c r="K9" s="221">
        <v>78.7</v>
      </c>
    </row>
    <row r="10" spans="1:11" x14ac:dyDescent="0.2">
      <c r="A10" s="194" t="s">
        <v>19</v>
      </c>
      <c r="B10" s="194" t="s">
        <v>20</v>
      </c>
      <c r="C10" s="195" t="s">
        <v>21</v>
      </c>
      <c r="D10" s="220">
        <f t="shared" si="0"/>
        <v>77.099999999999994</v>
      </c>
      <c r="E10" s="221">
        <v>74.400000000000006</v>
      </c>
      <c r="F10" s="221">
        <v>74.7</v>
      </c>
      <c r="G10" s="221">
        <v>75</v>
      </c>
      <c r="H10" s="221">
        <v>75.400000000000006</v>
      </c>
      <c r="I10" s="221">
        <v>75.900000000000006</v>
      </c>
      <c r="J10" s="221">
        <v>76.5</v>
      </c>
      <c r="K10" s="221">
        <v>77.099999999999994</v>
      </c>
    </row>
    <row r="11" spans="1:11" x14ac:dyDescent="0.2">
      <c r="A11" s="194" t="s">
        <v>22</v>
      </c>
      <c r="B11" s="194" t="s">
        <v>23</v>
      </c>
      <c r="C11" s="195" t="s">
        <v>24</v>
      </c>
      <c r="D11" s="220">
        <f t="shared" si="0"/>
        <v>78.2</v>
      </c>
      <c r="E11" s="221">
        <v>76.2</v>
      </c>
      <c r="F11" s="221">
        <v>76.3</v>
      </c>
      <c r="G11" s="221">
        <v>76.7</v>
      </c>
      <c r="H11" s="221">
        <v>77.5</v>
      </c>
      <c r="I11" s="221">
        <v>77.900000000000006</v>
      </c>
      <c r="J11" s="221">
        <v>78.099999999999994</v>
      </c>
      <c r="K11" s="221">
        <v>78.2</v>
      </c>
    </row>
    <row r="12" spans="1:11" x14ac:dyDescent="0.2">
      <c r="A12" s="194" t="s">
        <v>25</v>
      </c>
      <c r="B12" s="194" t="s">
        <v>26</v>
      </c>
      <c r="C12" s="195" t="s">
        <v>27</v>
      </c>
      <c r="D12" s="220">
        <f t="shared" si="0"/>
        <v>76.5</v>
      </c>
      <c r="E12" s="221">
        <v>74.400000000000006</v>
      </c>
      <c r="F12" s="221">
        <v>74.400000000000006</v>
      </c>
      <c r="G12" s="221">
        <v>74.7</v>
      </c>
      <c r="H12" s="221">
        <v>74.900000000000006</v>
      </c>
      <c r="I12" s="221">
        <v>75.400000000000006</v>
      </c>
      <c r="J12" s="221">
        <v>75.7</v>
      </c>
      <c r="K12" s="221">
        <v>76.5</v>
      </c>
    </row>
    <row r="13" spans="1:11" x14ac:dyDescent="0.2">
      <c r="A13" s="194" t="s">
        <v>28</v>
      </c>
      <c r="B13" s="194" t="s">
        <v>29</v>
      </c>
      <c r="C13" s="195" t="s">
        <v>30</v>
      </c>
      <c r="D13" s="220">
        <f t="shared" si="0"/>
        <v>74</v>
      </c>
      <c r="E13" s="221">
        <v>73.400000000000006</v>
      </c>
      <c r="F13" s="221">
        <v>73.2</v>
      </c>
      <c r="G13" s="221">
        <v>73.7</v>
      </c>
      <c r="H13" s="221">
        <v>73.8</v>
      </c>
      <c r="I13" s="221">
        <v>73.8</v>
      </c>
      <c r="J13" s="221">
        <v>73.8</v>
      </c>
      <c r="K13" s="221">
        <v>74</v>
      </c>
    </row>
    <row r="14" spans="1:11" x14ac:dyDescent="0.2">
      <c r="A14" s="194" t="s">
        <v>31</v>
      </c>
      <c r="B14" s="194" t="s">
        <v>32</v>
      </c>
      <c r="C14" s="195" t="s">
        <v>33</v>
      </c>
      <c r="D14" s="220">
        <f t="shared" si="0"/>
        <v>76.599999999999994</v>
      </c>
      <c r="E14" s="221">
        <v>74.599999999999994</v>
      </c>
      <c r="F14" s="221">
        <v>74.7</v>
      </c>
      <c r="G14" s="221">
        <v>74.8</v>
      </c>
      <c r="H14" s="221">
        <v>75</v>
      </c>
      <c r="I14" s="221">
        <v>75.5</v>
      </c>
      <c r="J14" s="221">
        <v>75.900000000000006</v>
      </c>
      <c r="K14" s="221">
        <v>76.599999999999994</v>
      </c>
    </row>
    <row r="15" spans="1:11" x14ac:dyDescent="0.2">
      <c r="A15" s="194" t="s">
        <v>34</v>
      </c>
      <c r="B15" s="194" t="s">
        <v>35</v>
      </c>
      <c r="C15" s="195" t="s">
        <v>36</v>
      </c>
      <c r="D15" s="220">
        <f t="shared" si="0"/>
        <v>79.599999999999994</v>
      </c>
      <c r="E15" s="221">
        <v>78</v>
      </c>
      <c r="F15" s="221">
        <v>78.5</v>
      </c>
      <c r="G15" s="221">
        <v>78.7</v>
      </c>
      <c r="H15" s="221">
        <v>79.099999999999994</v>
      </c>
      <c r="I15" s="221">
        <v>79</v>
      </c>
      <c r="J15" s="221">
        <v>79.400000000000006</v>
      </c>
      <c r="K15" s="221">
        <v>79.599999999999994</v>
      </c>
    </row>
    <row r="16" spans="1:11" x14ac:dyDescent="0.2">
      <c r="A16" s="194" t="s">
        <v>37</v>
      </c>
      <c r="B16" s="194" t="s">
        <v>38</v>
      </c>
      <c r="C16" s="195" t="s">
        <v>39</v>
      </c>
      <c r="D16" s="220">
        <f t="shared" si="0"/>
        <v>77.900000000000006</v>
      </c>
      <c r="E16" s="221">
        <v>75.900000000000006</v>
      </c>
      <c r="F16" s="221">
        <v>76</v>
      </c>
      <c r="G16" s="221">
        <v>75.900000000000006</v>
      </c>
      <c r="H16" s="221">
        <v>76</v>
      </c>
      <c r="I16" s="221">
        <v>76.599999999999994</v>
      </c>
      <c r="J16" s="221">
        <v>77.7</v>
      </c>
      <c r="K16" s="221">
        <v>77.900000000000006</v>
      </c>
    </row>
    <row r="17" spans="1:11" x14ac:dyDescent="0.2">
      <c r="A17" s="194" t="s">
        <v>40</v>
      </c>
      <c r="B17" s="194" t="s">
        <v>41</v>
      </c>
      <c r="C17" s="195" t="s">
        <v>42</v>
      </c>
      <c r="D17" s="220">
        <f t="shared" si="0"/>
        <v>78.3</v>
      </c>
      <c r="E17" s="221">
        <v>76.8</v>
      </c>
      <c r="F17" s="221">
        <v>77.2</v>
      </c>
      <c r="G17" s="221">
        <v>77.3</v>
      </c>
      <c r="H17" s="221">
        <v>77.599999999999994</v>
      </c>
      <c r="I17" s="221">
        <v>77.900000000000006</v>
      </c>
      <c r="J17" s="221">
        <v>78.5</v>
      </c>
      <c r="K17" s="221">
        <v>78.3</v>
      </c>
    </row>
    <row r="18" spans="1:11" x14ac:dyDescent="0.2">
      <c r="A18" s="194" t="s">
        <v>43</v>
      </c>
      <c r="B18" s="194" t="s">
        <v>44</v>
      </c>
      <c r="C18" s="195" t="s">
        <v>45</v>
      </c>
      <c r="D18" s="220">
        <f t="shared" si="0"/>
        <v>79.599999999999994</v>
      </c>
      <c r="E18" s="221">
        <v>77.8</v>
      </c>
      <c r="F18" s="221">
        <v>78.5</v>
      </c>
      <c r="G18" s="221">
        <v>79.2</v>
      </c>
      <c r="H18" s="221">
        <v>79.5</v>
      </c>
      <c r="I18" s="221">
        <v>79.599999999999994</v>
      </c>
      <c r="J18" s="221">
        <v>79.400000000000006</v>
      </c>
      <c r="K18" s="221">
        <v>79.599999999999994</v>
      </c>
    </row>
    <row r="19" spans="1:11" x14ac:dyDescent="0.2">
      <c r="A19" s="194" t="s">
        <v>46</v>
      </c>
      <c r="B19" s="194" t="s">
        <v>47</v>
      </c>
      <c r="C19" s="195" t="s">
        <v>48</v>
      </c>
      <c r="D19" s="220">
        <f t="shared" si="0"/>
        <v>78.599999999999994</v>
      </c>
      <c r="E19" s="221">
        <v>76.7</v>
      </c>
      <c r="F19" s="221">
        <v>76.8</v>
      </c>
      <c r="G19" s="221">
        <v>77</v>
      </c>
      <c r="H19" s="221">
        <v>77.099999999999994</v>
      </c>
      <c r="I19" s="221">
        <v>77.5</v>
      </c>
      <c r="J19" s="221">
        <v>78.2</v>
      </c>
      <c r="K19" s="221">
        <v>78.599999999999994</v>
      </c>
    </row>
    <row r="20" spans="1:11" x14ac:dyDescent="0.2">
      <c r="A20" s="194" t="s">
        <v>49</v>
      </c>
      <c r="B20" s="194" t="s">
        <v>50</v>
      </c>
      <c r="C20" s="195" t="s">
        <v>51</v>
      </c>
      <c r="D20" s="220">
        <f t="shared" si="0"/>
        <v>77</v>
      </c>
      <c r="E20" s="221">
        <v>75.5</v>
      </c>
      <c r="F20" s="221">
        <v>75.599999999999994</v>
      </c>
      <c r="G20" s="221">
        <v>75.8</v>
      </c>
      <c r="H20" s="221">
        <v>75.7</v>
      </c>
      <c r="I20" s="221">
        <v>75.8</v>
      </c>
      <c r="J20" s="221">
        <v>76.3</v>
      </c>
      <c r="K20" s="221">
        <v>77</v>
      </c>
    </row>
    <row r="21" spans="1:11" x14ac:dyDescent="0.2">
      <c r="A21" s="194" t="s">
        <v>52</v>
      </c>
      <c r="B21" s="194" t="s">
        <v>53</v>
      </c>
      <c r="C21" s="195" t="s">
        <v>54</v>
      </c>
      <c r="D21" s="220">
        <f t="shared" si="0"/>
        <v>81</v>
      </c>
      <c r="E21" s="221">
        <v>80.5</v>
      </c>
      <c r="F21" s="221">
        <v>80</v>
      </c>
      <c r="G21" s="221">
        <v>79.900000000000006</v>
      </c>
      <c r="H21" s="221">
        <v>80.3</v>
      </c>
      <c r="I21" s="221">
        <v>81.2</v>
      </c>
      <c r="J21" s="221">
        <v>81.900000000000006</v>
      </c>
      <c r="K21" s="221">
        <v>81</v>
      </c>
    </row>
    <row r="22" spans="1:11" x14ac:dyDescent="0.2">
      <c r="A22" s="194" t="s">
        <v>55</v>
      </c>
      <c r="B22" s="194" t="s">
        <v>56</v>
      </c>
      <c r="C22" s="195" t="s">
        <v>57</v>
      </c>
      <c r="D22" s="220">
        <f t="shared" si="0"/>
        <v>76.900000000000006</v>
      </c>
      <c r="E22" s="221">
        <v>74.5</v>
      </c>
      <c r="F22" s="221">
        <v>74.7</v>
      </c>
      <c r="G22" s="221">
        <v>75.3</v>
      </c>
      <c r="H22" s="221">
        <v>75.400000000000006</v>
      </c>
      <c r="I22" s="221">
        <v>75.900000000000006</v>
      </c>
      <c r="J22" s="221">
        <v>76.2</v>
      </c>
      <c r="K22" s="221">
        <v>76.900000000000006</v>
      </c>
    </row>
    <row r="23" spans="1:11" x14ac:dyDescent="0.2">
      <c r="A23" s="194" t="s">
        <v>447</v>
      </c>
      <c r="B23" s="194" t="s">
        <v>448</v>
      </c>
      <c r="C23" s="195" t="s">
        <v>449</v>
      </c>
      <c r="D23" s="220">
        <f t="shared" si="0"/>
        <v>79.7</v>
      </c>
      <c r="E23" s="221">
        <v>77.7</v>
      </c>
      <c r="F23" s="221">
        <v>78</v>
      </c>
      <c r="G23" s="221">
        <v>78.5</v>
      </c>
      <c r="H23" s="221">
        <v>79</v>
      </c>
      <c r="I23" s="221">
        <v>79.099999999999994</v>
      </c>
      <c r="J23" s="221">
        <v>79.400000000000006</v>
      </c>
      <c r="K23" s="221">
        <v>79.7</v>
      </c>
    </row>
    <row r="24" spans="1:11" x14ac:dyDescent="0.2">
      <c r="A24" s="194" t="s">
        <v>58</v>
      </c>
      <c r="B24" s="194" t="s">
        <v>59</v>
      </c>
      <c r="C24" s="195" t="s">
        <v>60</v>
      </c>
      <c r="D24" s="220">
        <f t="shared" si="0"/>
        <v>77.900000000000006</v>
      </c>
      <c r="E24" s="221">
        <v>76.900000000000006</v>
      </c>
      <c r="F24" s="221">
        <v>76.8</v>
      </c>
      <c r="G24" s="221">
        <v>77.2</v>
      </c>
      <c r="H24" s="221">
        <v>77.2</v>
      </c>
      <c r="I24" s="221">
        <v>77.3</v>
      </c>
      <c r="J24" s="221">
        <v>77.400000000000006</v>
      </c>
      <c r="K24" s="221">
        <v>77.900000000000006</v>
      </c>
    </row>
    <row r="25" spans="1:11" x14ac:dyDescent="0.2">
      <c r="A25" s="194" t="s">
        <v>61</v>
      </c>
      <c r="B25" s="194" t="s">
        <v>62</v>
      </c>
      <c r="C25" s="195" t="s">
        <v>63</v>
      </c>
      <c r="D25" s="220">
        <f t="shared" si="0"/>
        <v>76.7</v>
      </c>
      <c r="E25" s="221">
        <v>74.5</v>
      </c>
      <c r="F25" s="221">
        <v>75</v>
      </c>
      <c r="G25" s="221">
        <v>75.400000000000006</v>
      </c>
      <c r="H25" s="221">
        <v>75.5</v>
      </c>
      <c r="I25" s="221">
        <v>76.2</v>
      </c>
      <c r="J25" s="221">
        <v>76.5</v>
      </c>
      <c r="K25" s="221">
        <v>76.7</v>
      </c>
    </row>
    <row r="26" spans="1:11" x14ac:dyDescent="0.2">
      <c r="A26" s="194" t="s">
        <v>64</v>
      </c>
      <c r="B26" s="194" t="s">
        <v>65</v>
      </c>
      <c r="C26" s="195" t="s">
        <v>66</v>
      </c>
      <c r="D26" s="220">
        <f t="shared" si="0"/>
        <v>80.599999999999994</v>
      </c>
      <c r="E26" s="221">
        <v>79.3</v>
      </c>
      <c r="F26" s="221">
        <v>79.599999999999994</v>
      </c>
      <c r="G26" s="221">
        <v>79.900000000000006</v>
      </c>
      <c r="H26" s="221">
        <v>79.900000000000006</v>
      </c>
      <c r="I26" s="221">
        <v>80</v>
      </c>
      <c r="J26" s="221">
        <v>80.099999999999994</v>
      </c>
      <c r="K26" s="221">
        <v>80.599999999999994</v>
      </c>
    </row>
    <row r="27" spans="1:11" x14ac:dyDescent="0.2">
      <c r="A27" s="194" t="s">
        <v>67</v>
      </c>
      <c r="B27" s="194" t="s">
        <v>68</v>
      </c>
      <c r="C27" s="195" t="s">
        <v>69</v>
      </c>
      <c r="D27" s="220">
        <f t="shared" si="0"/>
        <v>78.3</v>
      </c>
      <c r="E27" s="221">
        <v>76.900000000000006</v>
      </c>
      <c r="F27" s="221">
        <v>77</v>
      </c>
      <c r="G27" s="221">
        <v>76.900000000000006</v>
      </c>
      <c r="H27" s="221">
        <v>77.099999999999994</v>
      </c>
      <c r="I27" s="221">
        <v>77.400000000000006</v>
      </c>
      <c r="J27" s="221">
        <v>78</v>
      </c>
      <c r="K27" s="221">
        <v>78.3</v>
      </c>
    </row>
    <row r="28" spans="1:11" x14ac:dyDescent="0.2">
      <c r="A28" s="194" t="s">
        <v>70</v>
      </c>
      <c r="B28" s="194" t="s">
        <v>71</v>
      </c>
      <c r="C28" s="195" t="s">
        <v>72</v>
      </c>
      <c r="D28" s="220">
        <f t="shared" si="0"/>
        <v>79.599999999999994</v>
      </c>
      <c r="E28" s="221">
        <v>78.7</v>
      </c>
      <c r="F28" s="221">
        <v>79</v>
      </c>
      <c r="G28" s="221">
        <v>78.900000000000006</v>
      </c>
      <c r="H28" s="221">
        <v>79</v>
      </c>
      <c r="I28" s="221">
        <v>79</v>
      </c>
      <c r="J28" s="221">
        <v>79.400000000000006</v>
      </c>
      <c r="K28" s="221">
        <v>79.599999999999994</v>
      </c>
    </row>
    <row r="29" spans="1:11" x14ac:dyDescent="0.2">
      <c r="A29" s="194" t="s">
        <v>73</v>
      </c>
      <c r="B29" s="194" t="s">
        <v>74</v>
      </c>
      <c r="C29" s="195" t="s">
        <v>75</v>
      </c>
      <c r="D29" s="220">
        <f t="shared" si="0"/>
        <v>81</v>
      </c>
      <c r="E29" s="221">
        <v>79.3</v>
      </c>
      <c r="F29" s="221">
        <v>79.400000000000006</v>
      </c>
      <c r="G29" s="221">
        <v>79.8</v>
      </c>
      <c r="H29" s="221">
        <v>80.3</v>
      </c>
      <c r="I29" s="221">
        <v>80.5</v>
      </c>
      <c r="J29" s="221">
        <v>80.7</v>
      </c>
      <c r="K29" s="221">
        <v>81</v>
      </c>
    </row>
    <row r="30" spans="1:11" x14ac:dyDescent="0.2">
      <c r="A30" s="194" t="s">
        <v>76</v>
      </c>
      <c r="B30" s="194" t="s">
        <v>77</v>
      </c>
      <c r="C30" s="195" t="s">
        <v>78</v>
      </c>
      <c r="D30" s="220">
        <f t="shared" si="0"/>
        <v>78.3</v>
      </c>
      <c r="E30" s="221">
        <v>76.5</v>
      </c>
      <c r="F30" s="221">
        <v>76.8</v>
      </c>
      <c r="G30" s="221">
        <v>77.3</v>
      </c>
      <c r="H30" s="221">
        <v>77.400000000000006</v>
      </c>
      <c r="I30" s="221">
        <v>77.8</v>
      </c>
      <c r="J30" s="221">
        <v>78</v>
      </c>
      <c r="K30" s="221">
        <v>78.3</v>
      </c>
    </row>
    <row r="31" spans="1:11" x14ac:dyDescent="0.2">
      <c r="A31" s="194" t="s">
        <v>79</v>
      </c>
      <c r="B31" s="194" t="s">
        <v>80</v>
      </c>
      <c r="C31" s="195" t="s">
        <v>81</v>
      </c>
      <c r="D31" s="220">
        <f t="shared" si="0"/>
        <v>79.099999999999994</v>
      </c>
      <c r="E31" s="221">
        <v>76.8</v>
      </c>
      <c r="F31" s="221">
        <v>77.099999999999994</v>
      </c>
      <c r="G31" s="221">
        <v>77.8</v>
      </c>
      <c r="H31" s="221">
        <v>77.599999999999994</v>
      </c>
      <c r="I31" s="221">
        <v>77.900000000000006</v>
      </c>
      <c r="J31" s="221">
        <v>78.400000000000006</v>
      </c>
      <c r="K31" s="221">
        <v>79.099999999999994</v>
      </c>
    </row>
    <row r="32" spans="1:11" x14ac:dyDescent="0.2">
      <c r="A32" s="194" t="s">
        <v>82</v>
      </c>
      <c r="B32" s="194" t="s">
        <v>83</v>
      </c>
      <c r="C32" s="195" t="s">
        <v>84</v>
      </c>
      <c r="D32" s="220">
        <f t="shared" si="0"/>
        <v>78.599999999999994</v>
      </c>
      <c r="E32" s="221">
        <v>78</v>
      </c>
      <c r="F32" s="221">
        <v>78.2</v>
      </c>
      <c r="G32" s="221">
        <v>78.400000000000006</v>
      </c>
      <c r="H32" s="221">
        <v>78.5</v>
      </c>
      <c r="I32" s="221">
        <v>78.5</v>
      </c>
      <c r="J32" s="221">
        <v>78.599999999999994</v>
      </c>
      <c r="K32" s="221">
        <v>78.599999999999994</v>
      </c>
    </row>
    <row r="33" spans="1:11" x14ac:dyDescent="0.2">
      <c r="A33" s="194" t="s">
        <v>85</v>
      </c>
      <c r="B33" s="194" t="s">
        <v>86</v>
      </c>
      <c r="C33" s="195" t="s">
        <v>87</v>
      </c>
      <c r="D33" s="220">
        <f t="shared" si="0"/>
        <v>80.2</v>
      </c>
      <c r="E33" s="221">
        <v>78.400000000000006</v>
      </c>
      <c r="F33" s="221">
        <v>79.099999999999994</v>
      </c>
      <c r="G33" s="221">
        <v>79.099999999999994</v>
      </c>
      <c r="H33" s="221">
        <v>79.5</v>
      </c>
      <c r="I33" s="221">
        <v>79.5</v>
      </c>
      <c r="J33" s="221">
        <v>80.099999999999994</v>
      </c>
      <c r="K33" s="221">
        <v>80.2</v>
      </c>
    </row>
    <row r="34" spans="1:11" x14ac:dyDescent="0.2">
      <c r="A34" s="194" t="s">
        <v>88</v>
      </c>
      <c r="B34" s="194" t="s">
        <v>89</v>
      </c>
      <c r="C34" s="195" t="s">
        <v>90</v>
      </c>
      <c r="D34" s="220">
        <f t="shared" si="0"/>
        <v>79.3</v>
      </c>
      <c r="E34" s="221">
        <v>77.5</v>
      </c>
      <c r="F34" s="221">
        <v>77.7</v>
      </c>
      <c r="G34" s="221">
        <v>77.900000000000006</v>
      </c>
      <c r="H34" s="221">
        <v>78.5</v>
      </c>
      <c r="I34" s="221">
        <v>78.7</v>
      </c>
      <c r="J34" s="221">
        <v>79.2</v>
      </c>
      <c r="K34" s="221">
        <v>79.3</v>
      </c>
    </row>
    <row r="35" spans="1:11" x14ac:dyDescent="0.2">
      <c r="A35" s="194" t="s">
        <v>91</v>
      </c>
      <c r="B35" s="194" t="s">
        <v>92</v>
      </c>
      <c r="C35" s="195" t="s">
        <v>93</v>
      </c>
      <c r="D35" s="220">
        <f t="shared" si="0"/>
        <v>77.900000000000006</v>
      </c>
      <c r="E35" s="221">
        <v>76.8</v>
      </c>
      <c r="F35" s="221">
        <v>76.599999999999994</v>
      </c>
      <c r="G35" s="221">
        <v>77.099999999999994</v>
      </c>
      <c r="H35" s="221">
        <v>77.400000000000006</v>
      </c>
      <c r="I35" s="221">
        <v>77.8</v>
      </c>
      <c r="J35" s="221">
        <v>77.7</v>
      </c>
      <c r="K35" s="221">
        <v>77.900000000000006</v>
      </c>
    </row>
    <row r="36" spans="1:11" x14ac:dyDescent="0.2">
      <c r="A36" s="194" t="s">
        <v>94</v>
      </c>
      <c r="B36" s="194" t="s">
        <v>95</v>
      </c>
      <c r="C36" s="195" t="s">
        <v>96</v>
      </c>
      <c r="D36" s="220">
        <f t="shared" si="0"/>
        <v>78</v>
      </c>
      <c r="E36" s="221">
        <v>75.900000000000006</v>
      </c>
      <c r="F36" s="221">
        <v>76.3</v>
      </c>
      <c r="G36" s="221">
        <v>76.400000000000006</v>
      </c>
      <c r="H36" s="221">
        <v>76.900000000000006</v>
      </c>
      <c r="I36" s="221">
        <v>77.2</v>
      </c>
      <c r="J36" s="221">
        <v>77.900000000000006</v>
      </c>
      <c r="K36" s="221">
        <v>78</v>
      </c>
    </row>
    <row r="37" spans="1:11" x14ac:dyDescent="0.2">
      <c r="A37" s="194" t="s">
        <v>97</v>
      </c>
      <c r="B37" s="194" t="s">
        <v>98</v>
      </c>
      <c r="C37" s="195" t="s">
        <v>99</v>
      </c>
      <c r="D37" s="220">
        <f t="shared" si="0"/>
        <v>79.7</v>
      </c>
      <c r="E37" s="221">
        <v>77.400000000000006</v>
      </c>
      <c r="F37" s="221">
        <v>77.2</v>
      </c>
      <c r="G37" s="221">
        <v>77.8</v>
      </c>
      <c r="H37" s="221">
        <v>77.8</v>
      </c>
      <c r="I37" s="221">
        <v>78.2</v>
      </c>
      <c r="J37" s="221">
        <v>78.7</v>
      </c>
      <c r="K37" s="221">
        <v>79.7</v>
      </c>
    </row>
    <row r="38" spans="1:11" x14ac:dyDescent="0.2">
      <c r="A38" s="194" t="s">
        <v>100</v>
      </c>
      <c r="B38" s="194" t="s">
        <v>101</v>
      </c>
      <c r="C38" s="195" t="s">
        <v>102</v>
      </c>
      <c r="D38" s="220">
        <f t="shared" si="0"/>
        <v>79.2</v>
      </c>
      <c r="E38" s="221">
        <v>77.599999999999994</v>
      </c>
      <c r="F38" s="221">
        <v>77.8</v>
      </c>
      <c r="G38" s="221">
        <v>77.8</v>
      </c>
      <c r="H38" s="221">
        <v>78</v>
      </c>
      <c r="I38" s="221">
        <v>78.3</v>
      </c>
      <c r="J38" s="221">
        <v>78.8</v>
      </c>
      <c r="K38" s="221">
        <v>79.2</v>
      </c>
    </row>
    <row r="39" spans="1:11" x14ac:dyDescent="0.2">
      <c r="A39" s="194" t="s">
        <v>103</v>
      </c>
      <c r="B39" s="194" t="s">
        <v>104</v>
      </c>
      <c r="C39" s="195" t="s">
        <v>105</v>
      </c>
      <c r="D39" s="220">
        <f t="shared" si="0"/>
        <v>78.5</v>
      </c>
      <c r="E39" s="221">
        <v>76.5</v>
      </c>
      <c r="F39" s="221">
        <v>76.599999999999994</v>
      </c>
      <c r="G39" s="221">
        <v>76.900000000000006</v>
      </c>
      <c r="H39" s="221">
        <v>77.400000000000006</v>
      </c>
      <c r="I39" s="221">
        <v>77.8</v>
      </c>
      <c r="J39" s="221">
        <v>78.2</v>
      </c>
      <c r="K39" s="221">
        <v>78.5</v>
      </c>
    </row>
    <row r="40" spans="1:11" x14ac:dyDescent="0.2">
      <c r="A40" s="194" t="s">
        <v>106</v>
      </c>
      <c r="B40" s="194" t="s">
        <v>107</v>
      </c>
      <c r="C40" s="195" t="s">
        <v>108</v>
      </c>
      <c r="D40" s="220">
        <f t="shared" si="0"/>
        <v>80.8</v>
      </c>
      <c r="E40" s="221">
        <v>78.5</v>
      </c>
      <c r="F40" s="221">
        <v>78.8</v>
      </c>
      <c r="G40" s="221">
        <v>79.400000000000006</v>
      </c>
      <c r="H40" s="221">
        <v>79.5</v>
      </c>
      <c r="I40" s="221">
        <v>79.7</v>
      </c>
      <c r="J40" s="221">
        <v>80.400000000000006</v>
      </c>
      <c r="K40" s="221">
        <v>80.8</v>
      </c>
    </row>
    <row r="41" spans="1:11" x14ac:dyDescent="0.2">
      <c r="A41" s="194" t="s">
        <v>109</v>
      </c>
      <c r="B41" s="194" t="s">
        <v>110</v>
      </c>
      <c r="C41" s="195" t="s">
        <v>111</v>
      </c>
      <c r="D41" s="220">
        <f t="shared" si="0"/>
        <v>80.8</v>
      </c>
      <c r="E41" s="221">
        <v>78.900000000000006</v>
      </c>
      <c r="F41" s="221">
        <v>79.3</v>
      </c>
      <c r="G41" s="221">
        <v>79.7</v>
      </c>
      <c r="H41" s="221">
        <v>80.2</v>
      </c>
      <c r="I41" s="221">
        <v>80.5</v>
      </c>
      <c r="J41" s="221">
        <v>80.7</v>
      </c>
      <c r="K41" s="221">
        <v>80.8</v>
      </c>
    </row>
    <row r="42" spans="1:11" x14ac:dyDescent="0.2">
      <c r="A42" s="194" t="s">
        <v>112</v>
      </c>
      <c r="B42" s="194" t="s">
        <v>113</v>
      </c>
      <c r="C42" s="195" t="s">
        <v>114</v>
      </c>
      <c r="D42" s="220">
        <f t="shared" si="0"/>
        <v>78.400000000000006</v>
      </c>
      <c r="E42" s="221">
        <v>77</v>
      </c>
      <c r="F42" s="221">
        <v>77.5</v>
      </c>
      <c r="G42" s="221">
        <v>77.599999999999994</v>
      </c>
      <c r="H42" s="221">
        <v>77.400000000000006</v>
      </c>
      <c r="I42" s="221">
        <v>77.8</v>
      </c>
      <c r="J42" s="221">
        <v>78.400000000000006</v>
      </c>
      <c r="K42" s="221">
        <v>78.400000000000006</v>
      </c>
    </row>
    <row r="43" spans="1:11" x14ac:dyDescent="0.2">
      <c r="A43" s="194" t="s">
        <v>115</v>
      </c>
      <c r="B43" s="194" t="s">
        <v>116</v>
      </c>
      <c r="C43" s="195" t="s">
        <v>117</v>
      </c>
      <c r="D43" s="220">
        <f t="shared" si="0"/>
        <v>78.5</v>
      </c>
      <c r="E43" s="221">
        <v>77</v>
      </c>
      <c r="F43" s="221">
        <v>77.3</v>
      </c>
      <c r="G43" s="221">
        <v>76.900000000000006</v>
      </c>
      <c r="H43" s="221">
        <v>77.3</v>
      </c>
      <c r="I43" s="221">
        <v>78</v>
      </c>
      <c r="J43" s="221">
        <v>78.2</v>
      </c>
      <c r="K43" s="221">
        <v>78.5</v>
      </c>
    </row>
    <row r="44" spans="1:11" x14ac:dyDescent="0.2">
      <c r="A44" s="194" t="s">
        <v>118</v>
      </c>
      <c r="B44" s="194" t="s">
        <v>119</v>
      </c>
      <c r="C44" s="195" t="s">
        <v>120</v>
      </c>
      <c r="D44" s="220">
        <f t="shared" si="0"/>
        <v>81.099999999999994</v>
      </c>
      <c r="E44" s="221">
        <v>78.599999999999994</v>
      </c>
      <c r="F44" s="221">
        <v>79.3</v>
      </c>
      <c r="G44" s="221">
        <v>79.5</v>
      </c>
      <c r="H44" s="221">
        <v>79.7</v>
      </c>
      <c r="I44" s="221">
        <v>80.2</v>
      </c>
      <c r="J44" s="221">
        <v>80.7</v>
      </c>
      <c r="K44" s="221">
        <v>81.099999999999994</v>
      </c>
    </row>
    <row r="45" spans="1:11" x14ac:dyDescent="0.2">
      <c r="A45" s="194" t="s">
        <v>121</v>
      </c>
      <c r="B45" s="194" t="s">
        <v>122</v>
      </c>
      <c r="C45" s="195" t="s">
        <v>123</v>
      </c>
      <c r="D45" s="220">
        <f t="shared" si="0"/>
        <v>81.599999999999994</v>
      </c>
      <c r="E45" s="221">
        <v>80.3</v>
      </c>
      <c r="F45" s="221">
        <v>80.8</v>
      </c>
      <c r="G45" s="221">
        <v>81.099999999999994</v>
      </c>
      <c r="H45" s="221">
        <v>81.400000000000006</v>
      </c>
      <c r="I45" s="221">
        <v>81.3</v>
      </c>
      <c r="J45" s="221">
        <v>81.5</v>
      </c>
      <c r="K45" s="221">
        <v>81.599999999999994</v>
      </c>
    </row>
    <row r="46" spans="1:11" x14ac:dyDescent="0.2">
      <c r="A46" s="194" t="s">
        <v>124</v>
      </c>
      <c r="B46" s="194" t="s">
        <v>125</v>
      </c>
      <c r="C46" s="195" t="s">
        <v>126</v>
      </c>
      <c r="D46" s="220">
        <f t="shared" si="0"/>
        <v>78.7</v>
      </c>
      <c r="E46" s="221">
        <v>77.3</v>
      </c>
      <c r="F46" s="221">
        <v>77.900000000000006</v>
      </c>
      <c r="G46" s="221">
        <v>77.900000000000006</v>
      </c>
      <c r="H46" s="221">
        <v>77.8</v>
      </c>
      <c r="I46" s="221">
        <v>77.900000000000006</v>
      </c>
      <c r="J46" s="221">
        <v>78.400000000000006</v>
      </c>
      <c r="K46" s="221">
        <v>78.7</v>
      </c>
    </row>
    <row r="47" spans="1:11" x14ac:dyDescent="0.2">
      <c r="A47" s="194" t="s">
        <v>127</v>
      </c>
      <c r="B47" s="194" t="s">
        <v>128</v>
      </c>
      <c r="C47" s="195" t="s">
        <v>129</v>
      </c>
      <c r="D47" s="220">
        <f t="shared" si="0"/>
        <v>78.7</v>
      </c>
      <c r="E47" s="221">
        <v>76.2</v>
      </c>
      <c r="F47" s="221">
        <v>76.400000000000006</v>
      </c>
      <c r="G47" s="221">
        <v>76.599999999999994</v>
      </c>
      <c r="H47" s="221">
        <v>77.2</v>
      </c>
      <c r="I47" s="221">
        <v>77.8</v>
      </c>
      <c r="J47" s="221">
        <v>78.5</v>
      </c>
      <c r="K47" s="221">
        <v>78.7</v>
      </c>
    </row>
    <row r="48" spans="1:11" x14ac:dyDescent="0.2">
      <c r="A48" s="194" t="s">
        <v>130</v>
      </c>
      <c r="B48" s="194" t="s">
        <v>131</v>
      </c>
      <c r="C48" s="195" t="s">
        <v>132</v>
      </c>
      <c r="D48" s="220">
        <f t="shared" si="0"/>
        <v>78.2</v>
      </c>
      <c r="E48" s="221">
        <v>76.3</v>
      </c>
      <c r="F48" s="221">
        <v>76.5</v>
      </c>
      <c r="G48" s="221">
        <v>76.599999999999994</v>
      </c>
      <c r="H48" s="221">
        <v>77.2</v>
      </c>
      <c r="I48" s="221">
        <v>77.5</v>
      </c>
      <c r="J48" s="221">
        <v>77.7</v>
      </c>
      <c r="K48" s="221">
        <v>78.2</v>
      </c>
    </row>
    <row r="49" spans="1:11" x14ac:dyDescent="0.2">
      <c r="A49" s="194" t="s">
        <v>133</v>
      </c>
      <c r="B49" s="194" t="s">
        <v>134</v>
      </c>
      <c r="C49" s="195" t="s">
        <v>135</v>
      </c>
      <c r="D49" s="220">
        <f t="shared" si="0"/>
        <v>78.5</v>
      </c>
      <c r="E49" s="221">
        <v>76.599999999999994</v>
      </c>
      <c r="F49" s="221">
        <v>76.8</v>
      </c>
      <c r="G49" s="221">
        <v>77.2</v>
      </c>
      <c r="H49" s="221">
        <v>78</v>
      </c>
      <c r="I49" s="221">
        <v>78.2</v>
      </c>
      <c r="J49" s="221">
        <v>78.599999999999994</v>
      </c>
      <c r="K49" s="221">
        <v>78.5</v>
      </c>
    </row>
    <row r="50" spans="1:11" x14ac:dyDescent="0.2">
      <c r="A50" s="194" t="s">
        <v>136</v>
      </c>
      <c r="B50" s="194" t="s">
        <v>137</v>
      </c>
      <c r="C50" s="195" t="s">
        <v>138</v>
      </c>
      <c r="D50" s="220">
        <f t="shared" si="0"/>
        <v>80</v>
      </c>
      <c r="E50" s="221">
        <v>78.3</v>
      </c>
      <c r="F50" s="221">
        <v>78.7</v>
      </c>
      <c r="G50" s="221">
        <v>78.7</v>
      </c>
      <c r="H50" s="221">
        <v>78.900000000000006</v>
      </c>
      <c r="I50" s="221">
        <v>78.900000000000006</v>
      </c>
      <c r="J50" s="221">
        <v>79.5</v>
      </c>
      <c r="K50" s="221">
        <v>80</v>
      </c>
    </row>
    <row r="51" spans="1:11" x14ac:dyDescent="0.2">
      <c r="A51" s="194" t="s">
        <v>139</v>
      </c>
      <c r="B51" s="194" t="s">
        <v>140</v>
      </c>
      <c r="C51" s="195" t="s">
        <v>141</v>
      </c>
      <c r="D51" s="220">
        <f t="shared" si="0"/>
        <v>77.900000000000006</v>
      </c>
      <c r="E51" s="221">
        <v>75.900000000000006</v>
      </c>
      <c r="F51" s="221">
        <v>76.5</v>
      </c>
      <c r="G51" s="221">
        <v>76.8</v>
      </c>
      <c r="H51" s="221">
        <v>76.900000000000006</v>
      </c>
      <c r="I51" s="221">
        <v>77.099999999999994</v>
      </c>
      <c r="J51" s="221">
        <v>77.5</v>
      </c>
      <c r="K51" s="221">
        <v>77.900000000000006</v>
      </c>
    </row>
    <row r="52" spans="1:11" x14ac:dyDescent="0.2">
      <c r="A52" s="194" t="s">
        <v>142</v>
      </c>
      <c r="B52" s="194" t="s">
        <v>143</v>
      </c>
      <c r="C52" s="195" t="s">
        <v>144</v>
      </c>
      <c r="D52" s="220">
        <f t="shared" si="0"/>
        <v>78.8</v>
      </c>
      <c r="E52" s="221">
        <v>77.2</v>
      </c>
      <c r="F52" s="221">
        <v>77.599999999999994</v>
      </c>
      <c r="G52" s="221">
        <v>77.900000000000006</v>
      </c>
      <c r="H52" s="221">
        <v>78.400000000000006</v>
      </c>
      <c r="I52" s="221">
        <v>78.599999999999994</v>
      </c>
      <c r="J52" s="221">
        <v>78.7</v>
      </c>
      <c r="K52" s="221">
        <v>78.8</v>
      </c>
    </row>
    <row r="53" spans="1:11" x14ac:dyDescent="0.2">
      <c r="A53" s="194" t="s">
        <v>145</v>
      </c>
      <c r="B53" s="194" t="s">
        <v>146</v>
      </c>
      <c r="C53" s="195" t="s">
        <v>147</v>
      </c>
      <c r="D53" s="220">
        <f t="shared" si="0"/>
        <v>80.400000000000006</v>
      </c>
      <c r="E53" s="221">
        <v>78</v>
      </c>
      <c r="F53" s="221">
        <v>78.400000000000006</v>
      </c>
      <c r="G53" s="221">
        <v>78.7</v>
      </c>
      <c r="H53" s="221">
        <v>79.099999999999994</v>
      </c>
      <c r="I53" s="221">
        <v>79.5</v>
      </c>
      <c r="J53" s="221">
        <v>80.099999999999994</v>
      </c>
      <c r="K53" s="221">
        <v>80.400000000000006</v>
      </c>
    </row>
    <row r="54" spans="1:11" x14ac:dyDescent="0.2">
      <c r="A54" s="194" t="s">
        <v>148</v>
      </c>
      <c r="B54" s="194" t="s">
        <v>149</v>
      </c>
      <c r="C54" s="195" t="s">
        <v>150</v>
      </c>
      <c r="D54" s="220">
        <f t="shared" si="0"/>
        <v>79.2</v>
      </c>
      <c r="E54" s="221">
        <v>77.3</v>
      </c>
      <c r="F54" s="221">
        <v>77.8</v>
      </c>
      <c r="G54" s="221">
        <v>78.099999999999994</v>
      </c>
      <c r="H54" s="221">
        <v>78.8</v>
      </c>
      <c r="I54" s="221">
        <v>79.099999999999994</v>
      </c>
      <c r="J54" s="221">
        <v>79.3</v>
      </c>
      <c r="K54" s="221">
        <v>79.2</v>
      </c>
    </row>
    <row r="55" spans="1:11" x14ac:dyDescent="0.2">
      <c r="A55" s="194" t="s">
        <v>151</v>
      </c>
      <c r="B55" s="194" t="s">
        <v>152</v>
      </c>
      <c r="C55" s="195" t="s">
        <v>153</v>
      </c>
      <c r="D55" s="220">
        <f t="shared" si="0"/>
        <v>79.8</v>
      </c>
      <c r="E55" s="221">
        <v>78</v>
      </c>
      <c r="F55" s="221">
        <v>78.5</v>
      </c>
      <c r="G55" s="221">
        <v>78.7</v>
      </c>
      <c r="H55" s="221">
        <v>79</v>
      </c>
      <c r="I55" s="221">
        <v>79</v>
      </c>
      <c r="J55" s="221">
        <v>79.599999999999994</v>
      </c>
      <c r="K55" s="221">
        <v>79.8</v>
      </c>
    </row>
    <row r="56" spans="1:11" x14ac:dyDescent="0.2">
      <c r="A56" s="194" t="s">
        <v>154</v>
      </c>
      <c r="B56" s="194" t="s">
        <v>155</v>
      </c>
      <c r="C56" s="195" t="s">
        <v>156</v>
      </c>
      <c r="D56" s="220">
        <f t="shared" si="0"/>
        <v>79.5</v>
      </c>
      <c r="E56" s="221">
        <v>78.099999999999994</v>
      </c>
      <c r="F56" s="221">
        <v>78.099999999999994</v>
      </c>
      <c r="G56" s="221">
        <v>78.400000000000006</v>
      </c>
      <c r="H56" s="221">
        <v>78.400000000000006</v>
      </c>
      <c r="I56" s="221">
        <v>79</v>
      </c>
      <c r="J56" s="221">
        <v>79.2</v>
      </c>
      <c r="K56" s="221">
        <v>79.5</v>
      </c>
    </row>
    <row r="57" spans="1:11" x14ac:dyDescent="0.2">
      <c r="A57" s="194" t="s">
        <v>450</v>
      </c>
      <c r="B57" s="194" t="s">
        <v>451</v>
      </c>
      <c r="C57" s="195" t="s">
        <v>452</v>
      </c>
      <c r="D57" s="220" t="str">
        <f t="shared" si="0"/>
        <v>-</v>
      </c>
      <c r="E57" s="221" t="s">
        <v>453</v>
      </c>
      <c r="F57" s="221" t="s">
        <v>453</v>
      </c>
      <c r="G57" s="221" t="s">
        <v>453</v>
      </c>
      <c r="H57" s="221" t="s">
        <v>453</v>
      </c>
      <c r="I57" s="221" t="s">
        <v>453</v>
      </c>
      <c r="J57" s="221" t="s">
        <v>453</v>
      </c>
      <c r="K57" s="221" t="s">
        <v>453</v>
      </c>
    </row>
    <row r="58" spans="1:11" x14ac:dyDescent="0.2">
      <c r="A58" s="194" t="s">
        <v>157</v>
      </c>
      <c r="B58" s="194" t="s">
        <v>158</v>
      </c>
      <c r="C58" s="195" t="s">
        <v>159</v>
      </c>
      <c r="D58" s="220">
        <f t="shared" si="0"/>
        <v>80.400000000000006</v>
      </c>
      <c r="E58" s="221">
        <v>79</v>
      </c>
      <c r="F58" s="221">
        <v>79.3</v>
      </c>
      <c r="G58" s="221">
        <v>79.400000000000006</v>
      </c>
      <c r="H58" s="221">
        <v>79.5</v>
      </c>
      <c r="I58" s="221">
        <v>79.7</v>
      </c>
      <c r="J58" s="221">
        <v>80.099999999999994</v>
      </c>
      <c r="K58" s="221">
        <v>80.400000000000006</v>
      </c>
    </row>
    <row r="59" spans="1:11" x14ac:dyDescent="0.2">
      <c r="A59" s="194" t="s">
        <v>160</v>
      </c>
      <c r="B59" s="194" t="s">
        <v>161</v>
      </c>
      <c r="C59" s="195" t="s">
        <v>162</v>
      </c>
      <c r="D59" s="220">
        <f t="shared" si="0"/>
        <v>79.3</v>
      </c>
      <c r="E59" s="221">
        <v>77.599999999999994</v>
      </c>
      <c r="F59" s="221">
        <v>78.099999999999994</v>
      </c>
      <c r="G59" s="221">
        <v>78.3</v>
      </c>
      <c r="H59" s="221">
        <v>78.400000000000006</v>
      </c>
      <c r="I59" s="221">
        <v>78.400000000000006</v>
      </c>
      <c r="J59" s="221">
        <v>78.7</v>
      </c>
      <c r="K59" s="221">
        <v>79.3</v>
      </c>
    </row>
    <row r="60" spans="1:11" x14ac:dyDescent="0.2">
      <c r="A60" s="194" t="s">
        <v>163</v>
      </c>
      <c r="B60" s="194" t="s">
        <v>164</v>
      </c>
      <c r="C60" s="195" t="s">
        <v>165</v>
      </c>
      <c r="D60" s="220">
        <f t="shared" si="0"/>
        <v>80.5</v>
      </c>
      <c r="E60" s="221">
        <v>78</v>
      </c>
      <c r="F60" s="221">
        <v>78.400000000000006</v>
      </c>
      <c r="G60" s="221">
        <v>79</v>
      </c>
      <c r="H60" s="221">
        <v>79.3</v>
      </c>
      <c r="I60" s="221">
        <v>79.5</v>
      </c>
      <c r="J60" s="221">
        <v>80.099999999999994</v>
      </c>
      <c r="K60" s="221">
        <v>80.5</v>
      </c>
    </row>
    <row r="61" spans="1:11" x14ac:dyDescent="0.2">
      <c r="A61" s="194" t="s">
        <v>166</v>
      </c>
      <c r="B61" s="194" t="s">
        <v>167</v>
      </c>
      <c r="C61" s="195" t="s">
        <v>168</v>
      </c>
      <c r="D61" s="220">
        <f t="shared" si="0"/>
        <v>77.400000000000006</v>
      </c>
      <c r="E61" s="221">
        <v>75.3</v>
      </c>
      <c r="F61" s="221">
        <v>75.3</v>
      </c>
      <c r="G61" s="221">
        <v>75.599999999999994</v>
      </c>
      <c r="H61" s="221">
        <v>75.8</v>
      </c>
      <c r="I61" s="221">
        <v>76.7</v>
      </c>
      <c r="J61" s="221">
        <v>77.2</v>
      </c>
      <c r="K61" s="221">
        <v>77.400000000000006</v>
      </c>
    </row>
    <row r="62" spans="1:11" x14ac:dyDescent="0.2">
      <c r="A62" s="194" t="s">
        <v>169</v>
      </c>
      <c r="B62" s="194" t="s">
        <v>170</v>
      </c>
      <c r="C62" s="195" t="s">
        <v>171</v>
      </c>
      <c r="D62" s="220">
        <f t="shared" si="0"/>
        <v>78</v>
      </c>
      <c r="E62" s="221">
        <v>76</v>
      </c>
      <c r="F62" s="221">
        <v>76.5</v>
      </c>
      <c r="G62" s="221">
        <v>76.599999999999994</v>
      </c>
      <c r="H62" s="221">
        <v>77.2</v>
      </c>
      <c r="I62" s="221">
        <v>77.5</v>
      </c>
      <c r="J62" s="221">
        <v>78</v>
      </c>
      <c r="K62" s="221">
        <v>78</v>
      </c>
    </row>
    <row r="63" spans="1:11" x14ac:dyDescent="0.2">
      <c r="A63" s="194" t="s">
        <v>172</v>
      </c>
      <c r="B63" s="194" t="s">
        <v>173</v>
      </c>
      <c r="C63" s="195" t="s">
        <v>174</v>
      </c>
      <c r="D63" s="220">
        <f t="shared" si="0"/>
        <v>74.8</v>
      </c>
      <c r="E63" s="221">
        <v>72.8</v>
      </c>
      <c r="F63" s="221">
        <v>73.2</v>
      </c>
      <c r="G63" s="221">
        <v>73.5</v>
      </c>
      <c r="H63" s="221">
        <v>73.7</v>
      </c>
      <c r="I63" s="221">
        <v>73.7</v>
      </c>
      <c r="J63" s="221">
        <v>74</v>
      </c>
      <c r="K63" s="221">
        <v>74.8</v>
      </c>
    </row>
    <row r="64" spans="1:11" x14ac:dyDescent="0.2">
      <c r="A64" s="194" t="s">
        <v>175</v>
      </c>
      <c r="B64" s="194" t="s">
        <v>176</v>
      </c>
      <c r="C64" s="195" t="s">
        <v>177</v>
      </c>
      <c r="D64" s="220">
        <f t="shared" si="0"/>
        <v>77.099999999999994</v>
      </c>
      <c r="E64" s="221">
        <v>74.599999999999994</v>
      </c>
      <c r="F64" s="221">
        <v>75.2</v>
      </c>
      <c r="G64" s="221">
        <v>75.3</v>
      </c>
      <c r="H64" s="221">
        <v>75.5</v>
      </c>
      <c r="I64" s="221">
        <v>75.7</v>
      </c>
      <c r="J64" s="221">
        <v>76.3</v>
      </c>
      <c r="K64" s="221">
        <v>77.099999999999994</v>
      </c>
    </row>
    <row r="65" spans="1:11" x14ac:dyDescent="0.2">
      <c r="A65" s="194" t="s">
        <v>178</v>
      </c>
      <c r="B65" s="194" t="s">
        <v>179</v>
      </c>
      <c r="C65" s="195" t="s">
        <v>180</v>
      </c>
      <c r="D65" s="220">
        <f t="shared" si="0"/>
        <v>76.8</v>
      </c>
      <c r="E65" s="221">
        <v>74.900000000000006</v>
      </c>
      <c r="F65" s="221">
        <v>75.099999999999994</v>
      </c>
      <c r="G65" s="221">
        <v>75.599999999999994</v>
      </c>
      <c r="H65" s="221">
        <v>75.8</v>
      </c>
      <c r="I65" s="221">
        <v>76.3</v>
      </c>
      <c r="J65" s="221">
        <v>76.3</v>
      </c>
      <c r="K65" s="221">
        <v>76.8</v>
      </c>
    </row>
    <row r="66" spans="1:11" x14ac:dyDescent="0.2">
      <c r="A66" s="194" t="s">
        <v>181</v>
      </c>
      <c r="B66" s="194" t="s">
        <v>182</v>
      </c>
      <c r="C66" s="195" t="s">
        <v>183</v>
      </c>
      <c r="D66" s="220">
        <f t="shared" si="0"/>
        <v>76.099999999999994</v>
      </c>
      <c r="E66" s="221">
        <v>74.099999999999994</v>
      </c>
      <c r="F66" s="221">
        <v>74.599999999999994</v>
      </c>
      <c r="G66" s="221">
        <v>74.5</v>
      </c>
      <c r="H66" s="221">
        <v>74.7</v>
      </c>
      <c r="I66" s="221">
        <v>74.8</v>
      </c>
      <c r="J66" s="221">
        <v>75.599999999999994</v>
      </c>
      <c r="K66" s="221">
        <v>76.099999999999994</v>
      </c>
    </row>
    <row r="67" spans="1:11" x14ac:dyDescent="0.2">
      <c r="A67" s="194" t="s">
        <v>184</v>
      </c>
      <c r="B67" s="194" t="s">
        <v>185</v>
      </c>
      <c r="C67" s="195" t="s">
        <v>186</v>
      </c>
      <c r="D67" s="220">
        <f t="shared" si="0"/>
        <v>79.8</v>
      </c>
      <c r="E67" s="221">
        <v>77.2</v>
      </c>
      <c r="F67" s="221">
        <v>77.5</v>
      </c>
      <c r="G67" s="221">
        <v>78</v>
      </c>
      <c r="H67" s="221">
        <v>78.2</v>
      </c>
      <c r="I67" s="221">
        <v>78.8</v>
      </c>
      <c r="J67" s="221">
        <v>79.3</v>
      </c>
      <c r="K67" s="221">
        <v>79.8</v>
      </c>
    </row>
    <row r="68" spans="1:11" x14ac:dyDescent="0.2">
      <c r="A68" s="194" t="s">
        <v>187</v>
      </c>
      <c r="B68" s="194" t="s">
        <v>188</v>
      </c>
      <c r="C68" s="195" t="s">
        <v>189</v>
      </c>
      <c r="D68" s="220">
        <f t="shared" si="0"/>
        <v>76.3</v>
      </c>
      <c r="E68" s="221">
        <v>74.900000000000006</v>
      </c>
      <c r="F68" s="221">
        <v>75.3</v>
      </c>
      <c r="G68" s="221">
        <v>75.599999999999994</v>
      </c>
      <c r="H68" s="221">
        <v>75.7</v>
      </c>
      <c r="I68" s="221">
        <v>75.599999999999994</v>
      </c>
      <c r="J68" s="221">
        <v>75.900000000000006</v>
      </c>
      <c r="K68" s="221">
        <v>76.3</v>
      </c>
    </row>
    <row r="69" spans="1:11" x14ac:dyDescent="0.2">
      <c r="A69" s="194" t="s">
        <v>190</v>
      </c>
      <c r="B69" s="194" t="s">
        <v>191</v>
      </c>
      <c r="C69" s="195" t="s">
        <v>192</v>
      </c>
      <c r="D69" s="220">
        <f t="shared" si="0"/>
        <v>79.599999999999994</v>
      </c>
      <c r="E69" s="221">
        <v>77.8</v>
      </c>
      <c r="F69" s="221">
        <v>77.8</v>
      </c>
      <c r="G69" s="221">
        <v>78.3</v>
      </c>
      <c r="H69" s="221">
        <v>78.7</v>
      </c>
      <c r="I69" s="221">
        <v>79</v>
      </c>
      <c r="J69" s="221">
        <v>79.5</v>
      </c>
      <c r="K69" s="221">
        <v>79.599999999999994</v>
      </c>
    </row>
    <row r="70" spans="1:11" x14ac:dyDescent="0.2">
      <c r="A70" s="194" t="s">
        <v>193</v>
      </c>
      <c r="B70" s="194" t="s">
        <v>194</v>
      </c>
      <c r="C70" s="195" t="s">
        <v>195</v>
      </c>
      <c r="D70" s="220">
        <f t="shared" ref="D70:D133" si="1">K70</f>
        <v>77.400000000000006</v>
      </c>
      <c r="E70" s="221">
        <v>75.400000000000006</v>
      </c>
      <c r="F70" s="221">
        <v>75.5</v>
      </c>
      <c r="G70" s="221">
        <v>75.7</v>
      </c>
      <c r="H70" s="221">
        <v>76</v>
      </c>
      <c r="I70" s="221">
        <v>76.599999999999994</v>
      </c>
      <c r="J70" s="221">
        <v>77.099999999999994</v>
      </c>
      <c r="K70" s="221">
        <v>77.400000000000006</v>
      </c>
    </row>
    <row r="71" spans="1:11" x14ac:dyDescent="0.2">
      <c r="A71" s="194" t="s">
        <v>196</v>
      </c>
      <c r="B71" s="194" t="s">
        <v>197</v>
      </c>
      <c r="C71" s="195" t="s">
        <v>198</v>
      </c>
      <c r="D71" s="220">
        <f t="shared" si="1"/>
        <v>76.599999999999994</v>
      </c>
      <c r="E71" s="221">
        <v>74.3</v>
      </c>
      <c r="F71" s="221">
        <v>74.8</v>
      </c>
      <c r="G71" s="221">
        <v>75.400000000000006</v>
      </c>
      <c r="H71" s="221">
        <v>75.8</v>
      </c>
      <c r="I71" s="221">
        <v>76.2</v>
      </c>
      <c r="J71" s="221">
        <v>76.400000000000006</v>
      </c>
      <c r="K71" s="221">
        <v>76.599999999999994</v>
      </c>
    </row>
    <row r="72" spans="1:11" x14ac:dyDescent="0.2">
      <c r="A72" s="194" t="s">
        <v>199</v>
      </c>
      <c r="B72" s="194" t="s">
        <v>200</v>
      </c>
      <c r="C72" s="195" t="s">
        <v>201</v>
      </c>
      <c r="D72" s="220">
        <f t="shared" si="1"/>
        <v>76.099999999999994</v>
      </c>
      <c r="E72" s="221">
        <v>74</v>
      </c>
      <c r="F72" s="221">
        <v>74.099999999999994</v>
      </c>
      <c r="G72" s="221">
        <v>74.599999999999994</v>
      </c>
      <c r="H72" s="221">
        <v>74.8</v>
      </c>
      <c r="I72" s="221">
        <v>75.2</v>
      </c>
      <c r="J72" s="221">
        <v>75.7</v>
      </c>
      <c r="K72" s="221">
        <v>76.099999999999994</v>
      </c>
    </row>
    <row r="73" spans="1:11" x14ac:dyDescent="0.2">
      <c r="A73" s="194" t="s">
        <v>202</v>
      </c>
      <c r="B73" s="194" t="s">
        <v>203</v>
      </c>
      <c r="C73" s="195" t="s">
        <v>204</v>
      </c>
      <c r="D73" s="220">
        <f t="shared" si="1"/>
        <v>78</v>
      </c>
      <c r="E73" s="221">
        <v>75.400000000000006</v>
      </c>
      <c r="F73" s="221">
        <v>75.400000000000006</v>
      </c>
      <c r="G73" s="221">
        <v>75.8</v>
      </c>
      <c r="H73" s="221">
        <v>75.900000000000006</v>
      </c>
      <c r="I73" s="221">
        <v>76.400000000000006</v>
      </c>
      <c r="J73" s="221">
        <v>77.3</v>
      </c>
      <c r="K73" s="221">
        <v>78</v>
      </c>
    </row>
    <row r="74" spans="1:11" x14ac:dyDescent="0.2">
      <c r="A74" s="194" t="s">
        <v>205</v>
      </c>
      <c r="B74" s="194" t="s">
        <v>206</v>
      </c>
      <c r="C74" s="195" t="s">
        <v>207</v>
      </c>
      <c r="D74" s="220">
        <f t="shared" si="1"/>
        <v>77.5</v>
      </c>
      <c r="E74" s="221">
        <v>76.2</v>
      </c>
      <c r="F74" s="221">
        <v>76.5</v>
      </c>
      <c r="G74" s="221">
        <v>77</v>
      </c>
      <c r="H74" s="221">
        <v>77.3</v>
      </c>
      <c r="I74" s="221">
        <v>77.2</v>
      </c>
      <c r="J74" s="221">
        <v>77.400000000000006</v>
      </c>
      <c r="K74" s="221">
        <v>77.5</v>
      </c>
    </row>
    <row r="75" spans="1:11" x14ac:dyDescent="0.2">
      <c r="A75" s="194" t="s">
        <v>208</v>
      </c>
      <c r="B75" s="194" t="s">
        <v>209</v>
      </c>
      <c r="C75" s="195" t="s">
        <v>210</v>
      </c>
      <c r="D75" s="220">
        <f t="shared" si="1"/>
        <v>77.900000000000006</v>
      </c>
      <c r="E75" s="221">
        <v>75.8</v>
      </c>
      <c r="F75" s="221">
        <v>75.900000000000006</v>
      </c>
      <c r="G75" s="221">
        <v>76.2</v>
      </c>
      <c r="H75" s="221">
        <v>76.599999999999994</v>
      </c>
      <c r="I75" s="221">
        <v>77.3</v>
      </c>
      <c r="J75" s="221">
        <v>77.599999999999994</v>
      </c>
      <c r="K75" s="221">
        <v>77.900000000000006</v>
      </c>
    </row>
    <row r="76" spans="1:11" x14ac:dyDescent="0.2">
      <c r="A76" s="194" t="s">
        <v>211</v>
      </c>
      <c r="B76" s="194" t="s">
        <v>212</v>
      </c>
      <c r="C76" s="195" t="s">
        <v>213</v>
      </c>
      <c r="D76" s="220">
        <f t="shared" si="1"/>
        <v>77.8</v>
      </c>
      <c r="E76" s="221">
        <v>75.400000000000006</v>
      </c>
      <c r="F76" s="221">
        <v>75.5</v>
      </c>
      <c r="G76" s="221">
        <v>76.099999999999994</v>
      </c>
      <c r="H76" s="221">
        <v>76.5</v>
      </c>
      <c r="I76" s="221">
        <v>77</v>
      </c>
      <c r="J76" s="221">
        <v>77.400000000000006</v>
      </c>
      <c r="K76" s="221">
        <v>77.8</v>
      </c>
    </row>
    <row r="77" spans="1:11" x14ac:dyDescent="0.2">
      <c r="A77" s="194" t="s">
        <v>214</v>
      </c>
      <c r="B77" s="194" t="s">
        <v>215</v>
      </c>
      <c r="C77" s="195" t="s">
        <v>216</v>
      </c>
      <c r="D77" s="220">
        <f t="shared" si="1"/>
        <v>77.5</v>
      </c>
      <c r="E77" s="221">
        <v>75.8</v>
      </c>
      <c r="F77" s="221">
        <v>76</v>
      </c>
      <c r="G77" s="221">
        <v>76.2</v>
      </c>
      <c r="H77" s="221">
        <v>76.5</v>
      </c>
      <c r="I77" s="221">
        <v>77</v>
      </c>
      <c r="J77" s="221">
        <v>77.599999999999994</v>
      </c>
      <c r="K77" s="221">
        <v>77.5</v>
      </c>
    </row>
    <row r="78" spans="1:11" x14ac:dyDescent="0.2">
      <c r="A78" s="194" t="s">
        <v>217</v>
      </c>
      <c r="B78" s="194" t="s">
        <v>218</v>
      </c>
      <c r="C78" s="195" t="s">
        <v>219</v>
      </c>
      <c r="D78" s="220">
        <f t="shared" si="1"/>
        <v>78</v>
      </c>
      <c r="E78" s="221">
        <v>75.900000000000006</v>
      </c>
      <c r="F78" s="221">
        <v>76.3</v>
      </c>
      <c r="G78" s="221">
        <v>76.599999999999994</v>
      </c>
      <c r="H78" s="221">
        <v>76.7</v>
      </c>
      <c r="I78" s="221">
        <v>77.3</v>
      </c>
      <c r="J78" s="221">
        <v>77.8</v>
      </c>
      <c r="K78" s="221">
        <v>78</v>
      </c>
    </row>
    <row r="79" spans="1:11" x14ac:dyDescent="0.2">
      <c r="A79" s="194" t="s">
        <v>220</v>
      </c>
      <c r="B79" s="194" t="s">
        <v>221</v>
      </c>
      <c r="C79" s="195" t="s">
        <v>222</v>
      </c>
      <c r="D79" s="220">
        <f t="shared" si="1"/>
        <v>78.7</v>
      </c>
      <c r="E79" s="221">
        <v>77</v>
      </c>
      <c r="F79" s="221">
        <v>77.2</v>
      </c>
      <c r="G79" s="221">
        <v>77.5</v>
      </c>
      <c r="H79" s="221">
        <v>77.7</v>
      </c>
      <c r="I79" s="221">
        <v>78.099999999999994</v>
      </c>
      <c r="J79" s="221">
        <v>78.400000000000006</v>
      </c>
      <c r="K79" s="221">
        <v>78.7</v>
      </c>
    </row>
    <row r="80" spans="1:11" x14ac:dyDescent="0.2">
      <c r="A80" s="194" t="s">
        <v>223</v>
      </c>
      <c r="B80" s="194" t="s">
        <v>224</v>
      </c>
      <c r="C80" s="195" t="s">
        <v>225</v>
      </c>
      <c r="D80" s="220">
        <f t="shared" si="1"/>
        <v>77.2</v>
      </c>
      <c r="E80" s="221">
        <v>75.400000000000006</v>
      </c>
      <c r="F80" s="221">
        <v>75.900000000000006</v>
      </c>
      <c r="G80" s="221">
        <v>76.3</v>
      </c>
      <c r="H80" s="221">
        <v>76.599999999999994</v>
      </c>
      <c r="I80" s="221">
        <v>77</v>
      </c>
      <c r="J80" s="221">
        <v>76.900000000000006</v>
      </c>
      <c r="K80" s="221">
        <v>77.2</v>
      </c>
    </row>
    <row r="81" spans="1:11" x14ac:dyDescent="0.2">
      <c r="A81" s="194" t="s">
        <v>226</v>
      </c>
      <c r="B81" s="194" t="s">
        <v>227</v>
      </c>
      <c r="C81" s="195" t="s">
        <v>228</v>
      </c>
      <c r="D81" s="220">
        <f t="shared" si="1"/>
        <v>77.5</v>
      </c>
      <c r="E81" s="221">
        <v>75</v>
      </c>
      <c r="F81" s="221">
        <v>75.5</v>
      </c>
      <c r="G81" s="221">
        <v>75.400000000000006</v>
      </c>
      <c r="H81" s="221">
        <v>75.900000000000006</v>
      </c>
      <c r="I81" s="221">
        <v>76.400000000000006</v>
      </c>
      <c r="J81" s="221">
        <v>77.2</v>
      </c>
      <c r="K81" s="221">
        <v>77.5</v>
      </c>
    </row>
    <row r="82" spans="1:11" x14ac:dyDescent="0.2">
      <c r="A82" s="194" t="s">
        <v>229</v>
      </c>
      <c r="B82" s="194" t="s">
        <v>230</v>
      </c>
      <c r="C82" s="195" t="s">
        <v>231</v>
      </c>
      <c r="D82" s="220">
        <f t="shared" si="1"/>
        <v>78.099999999999994</v>
      </c>
      <c r="E82" s="221">
        <v>76.2</v>
      </c>
      <c r="F82" s="221">
        <v>76.7</v>
      </c>
      <c r="G82" s="221">
        <v>76.599999999999994</v>
      </c>
      <c r="H82" s="221">
        <v>76.8</v>
      </c>
      <c r="I82" s="221">
        <v>77.2</v>
      </c>
      <c r="J82" s="221">
        <v>77.8</v>
      </c>
      <c r="K82" s="221">
        <v>78.099999999999994</v>
      </c>
    </row>
    <row r="83" spans="1:11" x14ac:dyDescent="0.2">
      <c r="A83" s="194" t="s">
        <v>232</v>
      </c>
      <c r="B83" s="194" t="s">
        <v>233</v>
      </c>
      <c r="C83" s="195" t="s">
        <v>234</v>
      </c>
      <c r="D83" s="220">
        <f t="shared" si="1"/>
        <v>76.8</v>
      </c>
      <c r="E83" s="221">
        <v>75.099999999999994</v>
      </c>
      <c r="F83" s="221">
        <v>75.400000000000006</v>
      </c>
      <c r="G83" s="221">
        <v>76</v>
      </c>
      <c r="H83" s="221">
        <v>76.2</v>
      </c>
      <c r="I83" s="221">
        <v>76.5</v>
      </c>
      <c r="J83" s="221">
        <v>76.599999999999994</v>
      </c>
      <c r="K83" s="221">
        <v>76.8</v>
      </c>
    </row>
    <row r="84" spans="1:11" x14ac:dyDescent="0.2">
      <c r="A84" s="194" t="s">
        <v>235</v>
      </c>
      <c r="B84" s="194" t="s">
        <v>236</v>
      </c>
      <c r="C84" s="195" t="s">
        <v>237</v>
      </c>
      <c r="D84" s="220">
        <f t="shared" si="1"/>
        <v>77</v>
      </c>
      <c r="E84" s="221">
        <v>75.400000000000006</v>
      </c>
      <c r="F84" s="221">
        <v>75.5</v>
      </c>
      <c r="G84" s="221">
        <v>75.3</v>
      </c>
      <c r="H84" s="221">
        <v>75.7</v>
      </c>
      <c r="I84" s="221">
        <v>76</v>
      </c>
      <c r="J84" s="221">
        <v>76.7</v>
      </c>
      <c r="K84" s="221">
        <v>77</v>
      </c>
    </row>
    <row r="85" spans="1:11" x14ac:dyDescent="0.2">
      <c r="A85" s="194" t="s">
        <v>238</v>
      </c>
      <c r="B85" s="194" t="s">
        <v>239</v>
      </c>
      <c r="C85" s="195" t="s">
        <v>240</v>
      </c>
      <c r="D85" s="220">
        <f t="shared" si="1"/>
        <v>77.599999999999994</v>
      </c>
      <c r="E85" s="221">
        <v>75.2</v>
      </c>
      <c r="F85" s="221">
        <v>75.599999999999994</v>
      </c>
      <c r="G85" s="221">
        <v>75.900000000000006</v>
      </c>
      <c r="H85" s="221">
        <v>76.5</v>
      </c>
      <c r="I85" s="221">
        <v>76.900000000000006</v>
      </c>
      <c r="J85" s="221">
        <v>77.3</v>
      </c>
      <c r="K85" s="221">
        <v>77.599999999999994</v>
      </c>
    </row>
    <row r="86" spans="1:11" x14ac:dyDescent="0.2">
      <c r="A86" s="194" t="s">
        <v>241</v>
      </c>
      <c r="B86" s="194" t="s">
        <v>242</v>
      </c>
      <c r="C86" s="195" t="s">
        <v>243</v>
      </c>
      <c r="D86" s="220">
        <f t="shared" si="1"/>
        <v>78.099999999999994</v>
      </c>
      <c r="E86" s="221">
        <v>75.599999999999994</v>
      </c>
      <c r="F86" s="221">
        <v>76</v>
      </c>
      <c r="G86" s="221">
        <v>76.3</v>
      </c>
      <c r="H86" s="221">
        <v>76.7</v>
      </c>
      <c r="I86" s="221">
        <v>77.099999999999994</v>
      </c>
      <c r="J86" s="221">
        <v>77.599999999999994</v>
      </c>
      <c r="K86" s="221">
        <v>78.099999999999994</v>
      </c>
    </row>
    <row r="87" spans="1:11" x14ac:dyDescent="0.2">
      <c r="A87" s="194" t="s">
        <v>244</v>
      </c>
      <c r="B87" s="194" t="s">
        <v>245</v>
      </c>
      <c r="C87" s="195" t="s">
        <v>246</v>
      </c>
      <c r="D87" s="220">
        <f t="shared" si="1"/>
        <v>78.900000000000006</v>
      </c>
      <c r="E87" s="221">
        <v>76.599999999999994</v>
      </c>
      <c r="F87" s="221">
        <v>77.099999999999994</v>
      </c>
      <c r="G87" s="221">
        <v>77.3</v>
      </c>
      <c r="H87" s="221">
        <v>77.8</v>
      </c>
      <c r="I87" s="221">
        <v>78.2</v>
      </c>
      <c r="J87" s="221">
        <v>78.7</v>
      </c>
      <c r="K87" s="221">
        <v>78.900000000000006</v>
      </c>
    </row>
    <row r="88" spans="1:11" x14ac:dyDescent="0.2">
      <c r="A88" s="194" t="s">
        <v>247</v>
      </c>
      <c r="B88" s="194" t="s">
        <v>248</v>
      </c>
      <c r="C88" s="195" t="s">
        <v>249</v>
      </c>
      <c r="D88" s="220">
        <f t="shared" si="1"/>
        <v>76.8</v>
      </c>
      <c r="E88" s="221">
        <v>74.400000000000006</v>
      </c>
      <c r="F88" s="221">
        <v>74.3</v>
      </c>
      <c r="G88" s="221">
        <v>74.400000000000006</v>
      </c>
      <c r="H88" s="221">
        <v>75</v>
      </c>
      <c r="I88" s="221">
        <v>75.599999999999994</v>
      </c>
      <c r="J88" s="221">
        <v>76.3</v>
      </c>
      <c r="K88" s="221">
        <v>76.8</v>
      </c>
    </row>
    <row r="89" spans="1:11" x14ac:dyDescent="0.2">
      <c r="A89" s="194" t="s">
        <v>250</v>
      </c>
      <c r="B89" s="194" t="s">
        <v>251</v>
      </c>
      <c r="C89" s="195" t="s">
        <v>252</v>
      </c>
      <c r="D89" s="220">
        <f t="shared" si="1"/>
        <v>80.7</v>
      </c>
      <c r="E89" s="221">
        <v>78.400000000000006</v>
      </c>
      <c r="F89" s="221">
        <v>78.400000000000006</v>
      </c>
      <c r="G89" s="221">
        <v>78.900000000000006</v>
      </c>
      <c r="H89" s="221">
        <v>80</v>
      </c>
      <c r="I89" s="221">
        <v>80.7</v>
      </c>
      <c r="J89" s="221">
        <v>81</v>
      </c>
      <c r="K89" s="221">
        <v>80.7</v>
      </c>
    </row>
    <row r="90" spans="1:11" x14ac:dyDescent="0.2">
      <c r="A90" s="194" t="s">
        <v>253</v>
      </c>
      <c r="B90" s="194" t="s">
        <v>254</v>
      </c>
      <c r="C90" s="195" t="s">
        <v>255</v>
      </c>
      <c r="D90" s="220">
        <f t="shared" si="1"/>
        <v>77.900000000000006</v>
      </c>
      <c r="E90" s="221">
        <v>75.8</v>
      </c>
      <c r="F90" s="221">
        <v>75.8</v>
      </c>
      <c r="G90" s="221">
        <v>75.900000000000006</v>
      </c>
      <c r="H90" s="221">
        <v>76.3</v>
      </c>
      <c r="I90" s="221">
        <v>77</v>
      </c>
      <c r="J90" s="221">
        <v>77.3</v>
      </c>
      <c r="K90" s="221">
        <v>77.900000000000006</v>
      </c>
    </row>
    <row r="91" spans="1:11" x14ac:dyDescent="0.2">
      <c r="A91" s="194" t="s">
        <v>256</v>
      </c>
      <c r="B91" s="194" t="s">
        <v>257</v>
      </c>
      <c r="C91" s="195" t="s">
        <v>258</v>
      </c>
      <c r="D91" s="220">
        <f t="shared" si="1"/>
        <v>77.400000000000006</v>
      </c>
      <c r="E91" s="221">
        <v>75.400000000000006</v>
      </c>
      <c r="F91" s="221">
        <v>75.7</v>
      </c>
      <c r="G91" s="221">
        <v>75.7</v>
      </c>
      <c r="H91" s="221">
        <v>76.3</v>
      </c>
      <c r="I91" s="221">
        <v>76.8</v>
      </c>
      <c r="J91" s="221">
        <v>77.3</v>
      </c>
      <c r="K91" s="221">
        <v>77.400000000000006</v>
      </c>
    </row>
    <row r="92" spans="1:11" x14ac:dyDescent="0.2">
      <c r="A92" s="194" t="s">
        <v>259</v>
      </c>
      <c r="B92" s="194" t="s">
        <v>260</v>
      </c>
      <c r="C92" s="195" t="s">
        <v>261</v>
      </c>
      <c r="D92" s="220">
        <f t="shared" si="1"/>
        <v>77.5</v>
      </c>
      <c r="E92" s="221">
        <v>75.5</v>
      </c>
      <c r="F92" s="221">
        <v>75.900000000000006</v>
      </c>
      <c r="G92" s="221">
        <v>76</v>
      </c>
      <c r="H92" s="221">
        <v>76.5</v>
      </c>
      <c r="I92" s="221">
        <v>76.7</v>
      </c>
      <c r="J92" s="221">
        <v>77.2</v>
      </c>
      <c r="K92" s="221">
        <v>77.5</v>
      </c>
    </row>
    <row r="93" spans="1:11" x14ac:dyDescent="0.2">
      <c r="A93" s="194" t="s">
        <v>262</v>
      </c>
      <c r="B93" s="194" t="s">
        <v>263</v>
      </c>
      <c r="C93" s="195" t="s">
        <v>264</v>
      </c>
      <c r="D93" s="220">
        <f t="shared" si="1"/>
        <v>77.5</v>
      </c>
      <c r="E93" s="221">
        <v>75.900000000000006</v>
      </c>
      <c r="F93" s="221">
        <v>76.599999999999994</v>
      </c>
      <c r="G93" s="221">
        <v>76.900000000000006</v>
      </c>
      <c r="H93" s="221">
        <v>77.099999999999994</v>
      </c>
      <c r="I93" s="221">
        <v>76.900000000000006</v>
      </c>
      <c r="J93" s="221">
        <v>77</v>
      </c>
      <c r="K93" s="221">
        <v>77.5</v>
      </c>
    </row>
    <row r="94" spans="1:11" x14ac:dyDescent="0.2">
      <c r="A94" s="194" t="s">
        <v>265</v>
      </c>
      <c r="B94" s="194" t="s">
        <v>266</v>
      </c>
      <c r="C94" s="195" t="s">
        <v>267</v>
      </c>
      <c r="D94" s="220">
        <f t="shared" si="1"/>
        <v>78.2</v>
      </c>
      <c r="E94" s="221">
        <v>76.3</v>
      </c>
      <c r="F94" s="221">
        <v>76.599999999999994</v>
      </c>
      <c r="G94" s="221">
        <v>76.599999999999994</v>
      </c>
      <c r="H94" s="221">
        <v>76.900000000000006</v>
      </c>
      <c r="I94" s="221">
        <v>77.2</v>
      </c>
      <c r="J94" s="221">
        <v>77.599999999999994</v>
      </c>
      <c r="K94" s="221">
        <v>78.2</v>
      </c>
    </row>
    <row r="95" spans="1:11" x14ac:dyDescent="0.2">
      <c r="A95" s="194" t="s">
        <v>268</v>
      </c>
      <c r="B95" s="194" t="s">
        <v>269</v>
      </c>
      <c r="C95" s="195" t="s">
        <v>270</v>
      </c>
      <c r="D95" s="220">
        <f t="shared" si="1"/>
        <v>78</v>
      </c>
      <c r="E95" s="221">
        <v>76.5</v>
      </c>
      <c r="F95" s="221">
        <v>76.7</v>
      </c>
      <c r="G95" s="221">
        <v>76.8</v>
      </c>
      <c r="H95" s="221">
        <v>77.3</v>
      </c>
      <c r="I95" s="221">
        <v>77.5</v>
      </c>
      <c r="J95" s="221">
        <v>77.900000000000006</v>
      </c>
      <c r="K95" s="221">
        <v>78</v>
      </c>
    </row>
    <row r="96" spans="1:11" x14ac:dyDescent="0.2">
      <c r="A96" s="194" t="s">
        <v>271</v>
      </c>
      <c r="B96" s="194" t="s">
        <v>272</v>
      </c>
      <c r="C96" s="195" t="s">
        <v>273</v>
      </c>
      <c r="D96" s="220">
        <f t="shared" si="1"/>
        <v>77.8</v>
      </c>
      <c r="E96" s="221">
        <v>75.8</v>
      </c>
      <c r="F96" s="221">
        <v>76.2</v>
      </c>
      <c r="G96" s="221">
        <v>76.2</v>
      </c>
      <c r="H96" s="221">
        <v>76.5</v>
      </c>
      <c r="I96" s="221">
        <v>76.900000000000006</v>
      </c>
      <c r="J96" s="221">
        <v>77.5</v>
      </c>
      <c r="K96" s="221">
        <v>77.8</v>
      </c>
    </row>
    <row r="97" spans="1:11" x14ac:dyDescent="0.2">
      <c r="A97" s="194" t="s">
        <v>444</v>
      </c>
      <c r="B97" s="194" t="s">
        <v>445</v>
      </c>
      <c r="C97" s="195" t="s">
        <v>446</v>
      </c>
      <c r="D97" s="220" t="str">
        <f t="shared" si="1"/>
        <v>-</v>
      </c>
      <c r="E97" s="221" t="s">
        <v>453</v>
      </c>
      <c r="F97" s="221" t="s">
        <v>453</v>
      </c>
      <c r="G97" s="221" t="s">
        <v>453</v>
      </c>
      <c r="H97" s="221" t="s">
        <v>453</v>
      </c>
      <c r="I97" s="221" t="s">
        <v>453</v>
      </c>
      <c r="J97" s="221" t="s">
        <v>453</v>
      </c>
      <c r="K97" s="221" t="s">
        <v>453</v>
      </c>
    </row>
    <row r="98" spans="1:11" x14ac:dyDescent="0.2">
      <c r="A98" s="194" t="s">
        <v>274</v>
      </c>
      <c r="B98" s="194" t="s">
        <v>275</v>
      </c>
      <c r="C98" s="195" t="s">
        <v>276</v>
      </c>
      <c r="D98" s="220">
        <f t="shared" si="1"/>
        <v>77.599999999999994</v>
      </c>
      <c r="E98" s="221">
        <v>75.7</v>
      </c>
      <c r="F98" s="221">
        <v>76</v>
      </c>
      <c r="G98" s="221">
        <v>76</v>
      </c>
      <c r="H98" s="221">
        <v>76.099999999999994</v>
      </c>
      <c r="I98" s="221">
        <v>76.5</v>
      </c>
      <c r="J98" s="221">
        <v>77.2</v>
      </c>
      <c r="K98" s="221">
        <v>77.599999999999994</v>
      </c>
    </row>
    <row r="99" spans="1:11" x14ac:dyDescent="0.2">
      <c r="A99" s="194" t="s">
        <v>277</v>
      </c>
      <c r="B99" s="194" t="s">
        <v>278</v>
      </c>
      <c r="C99" s="195" t="s">
        <v>279</v>
      </c>
      <c r="D99" s="220">
        <f t="shared" si="1"/>
        <v>81.400000000000006</v>
      </c>
      <c r="E99" s="221">
        <v>78.900000000000006</v>
      </c>
      <c r="F99" s="221">
        <v>79.400000000000006</v>
      </c>
      <c r="G99" s="221">
        <v>79.8</v>
      </c>
      <c r="H99" s="221">
        <v>80</v>
      </c>
      <c r="I99" s="221">
        <v>80.2</v>
      </c>
      <c r="J99" s="221">
        <v>80.8</v>
      </c>
      <c r="K99" s="221">
        <v>81.400000000000006</v>
      </c>
    </row>
    <row r="100" spans="1:11" x14ac:dyDescent="0.2">
      <c r="A100" s="194" t="s">
        <v>280</v>
      </c>
      <c r="B100" s="194" t="s">
        <v>281</v>
      </c>
      <c r="C100" s="195" t="s">
        <v>282</v>
      </c>
      <c r="D100" s="220">
        <f t="shared" si="1"/>
        <v>80.3</v>
      </c>
      <c r="E100" s="221">
        <v>78.5</v>
      </c>
      <c r="F100" s="221">
        <v>78.7</v>
      </c>
      <c r="G100" s="221">
        <v>79</v>
      </c>
      <c r="H100" s="221">
        <v>79.3</v>
      </c>
      <c r="I100" s="221">
        <v>79.8</v>
      </c>
      <c r="J100" s="221">
        <v>80</v>
      </c>
      <c r="K100" s="221">
        <v>80.3</v>
      </c>
    </row>
    <row r="101" spans="1:11" x14ac:dyDescent="0.2">
      <c r="A101" s="194" t="s">
        <v>283</v>
      </c>
      <c r="B101" s="194" t="s">
        <v>284</v>
      </c>
      <c r="C101" s="195" t="s">
        <v>285</v>
      </c>
      <c r="D101" s="220">
        <f t="shared" si="1"/>
        <v>79.900000000000006</v>
      </c>
      <c r="E101" s="221">
        <v>78</v>
      </c>
      <c r="F101" s="221">
        <v>78.3</v>
      </c>
      <c r="G101" s="221">
        <v>78.599999999999994</v>
      </c>
      <c r="H101" s="221">
        <v>78.900000000000006</v>
      </c>
      <c r="I101" s="221">
        <v>79.3</v>
      </c>
      <c r="J101" s="221">
        <v>79.8</v>
      </c>
      <c r="K101" s="221">
        <v>79.900000000000006</v>
      </c>
    </row>
    <row r="102" spans="1:11" x14ac:dyDescent="0.2">
      <c r="A102" s="194" t="s">
        <v>286</v>
      </c>
      <c r="B102" s="194" t="s">
        <v>287</v>
      </c>
      <c r="C102" s="195" t="s">
        <v>288</v>
      </c>
      <c r="D102" s="220">
        <f t="shared" si="1"/>
        <v>81</v>
      </c>
      <c r="E102" s="221">
        <v>79.099999999999994</v>
      </c>
      <c r="F102" s="221">
        <v>79.5</v>
      </c>
      <c r="G102" s="221">
        <v>79.7</v>
      </c>
      <c r="H102" s="221">
        <v>79.8</v>
      </c>
      <c r="I102" s="221">
        <v>80.2</v>
      </c>
      <c r="J102" s="221">
        <v>80.7</v>
      </c>
      <c r="K102" s="221">
        <v>81</v>
      </c>
    </row>
    <row r="103" spans="1:11" x14ac:dyDescent="0.2">
      <c r="A103" s="194" t="s">
        <v>289</v>
      </c>
      <c r="B103" s="194" t="s">
        <v>290</v>
      </c>
      <c r="C103" s="195" t="s">
        <v>291</v>
      </c>
      <c r="D103" s="220">
        <f t="shared" si="1"/>
        <v>80.5</v>
      </c>
      <c r="E103" s="221">
        <v>76.400000000000006</v>
      </c>
      <c r="F103" s="221">
        <v>76.900000000000006</v>
      </c>
      <c r="G103" s="221">
        <v>77.8</v>
      </c>
      <c r="H103" s="221">
        <v>78.3</v>
      </c>
      <c r="I103" s="221">
        <v>78.900000000000006</v>
      </c>
      <c r="J103" s="221">
        <v>79.900000000000006</v>
      </c>
      <c r="K103" s="221">
        <v>80.5</v>
      </c>
    </row>
    <row r="104" spans="1:11" x14ac:dyDescent="0.2">
      <c r="A104" s="194" t="s">
        <v>292</v>
      </c>
      <c r="B104" s="194" t="s">
        <v>293</v>
      </c>
      <c r="C104" s="195" t="s">
        <v>294</v>
      </c>
      <c r="D104" s="220">
        <f t="shared" si="1"/>
        <v>79.2</v>
      </c>
      <c r="E104" s="221">
        <v>77.5</v>
      </c>
      <c r="F104" s="221">
        <v>77.900000000000006</v>
      </c>
      <c r="G104" s="221">
        <v>78.400000000000006</v>
      </c>
      <c r="H104" s="221">
        <v>79</v>
      </c>
      <c r="I104" s="221">
        <v>79</v>
      </c>
      <c r="J104" s="221">
        <v>79.2</v>
      </c>
      <c r="K104" s="221">
        <v>79.2</v>
      </c>
    </row>
    <row r="105" spans="1:11" x14ac:dyDescent="0.2">
      <c r="A105" s="194" t="s">
        <v>295</v>
      </c>
      <c r="B105" s="194" t="s">
        <v>296</v>
      </c>
      <c r="C105" s="195" t="s">
        <v>297</v>
      </c>
      <c r="D105" s="220">
        <f t="shared" si="1"/>
        <v>79.2</v>
      </c>
      <c r="E105" s="221">
        <v>77.5</v>
      </c>
      <c r="F105" s="221">
        <v>78</v>
      </c>
      <c r="G105" s="221">
        <v>78.5</v>
      </c>
      <c r="H105" s="221">
        <v>78.599999999999994</v>
      </c>
      <c r="I105" s="221">
        <v>78.599999999999994</v>
      </c>
      <c r="J105" s="221">
        <v>78.7</v>
      </c>
      <c r="K105" s="221">
        <v>79.2</v>
      </c>
    </row>
    <row r="106" spans="1:11" x14ac:dyDescent="0.2">
      <c r="A106" s="194" t="s">
        <v>298</v>
      </c>
      <c r="B106" s="194" t="s">
        <v>299</v>
      </c>
      <c r="C106" s="195" t="s">
        <v>300</v>
      </c>
      <c r="D106" s="220">
        <f t="shared" si="1"/>
        <v>80.5</v>
      </c>
      <c r="E106" s="221">
        <v>77.7</v>
      </c>
      <c r="F106" s="221">
        <v>78.3</v>
      </c>
      <c r="G106" s="221">
        <v>78.5</v>
      </c>
      <c r="H106" s="221">
        <v>78.8</v>
      </c>
      <c r="I106" s="221">
        <v>79.2</v>
      </c>
      <c r="J106" s="221">
        <v>79.8</v>
      </c>
      <c r="K106" s="221">
        <v>80.5</v>
      </c>
    </row>
    <row r="107" spans="1:11" x14ac:dyDescent="0.2">
      <c r="A107" s="194" t="s">
        <v>301</v>
      </c>
      <c r="B107" s="194" t="s">
        <v>302</v>
      </c>
      <c r="C107" s="195" t="s">
        <v>303</v>
      </c>
      <c r="D107" s="220">
        <f t="shared" si="1"/>
        <v>78.5</v>
      </c>
      <c r="E107" s="221">
        <v>75.099999999999994</v>
      </c>
      <c r="F107" s="221">
        <v>75.099999999999994</v>
      </c>
      <c r="G107" s="221">
        <v>75.7</v>
      </c>
      <c r="H107" s="221">
        <v>76.2</v>
      </c>
      <c r="I107" s="221">
        <v>77.099999999999994</v>
      </c>
      <c r="J107" s="221">
        <v>77.8</v>
      </c>
      <c r="K107" s="221">
        <v>78.5</v>
      </c>
    </row>
    <row r="108" spans="1:11" x14ac:dyDescent="0.2">
      <c r="A108" s="194" t="s">
        <v>304</v>
      </c>
      <c r="B108" s="194" t="s">
        <v>305</v>
      </c>
      <c r="C108" s="195" t="s">
        <v>306</v>
      </c>
      <c r="D108" s="220">
        <f t="shared" si="1"/>
        <v>77.7</v>
      </c>
      <c r="E108" s="221">
        <v>74.900000000000006</v>
      </c>
      <c r="F108" s="221">
        <v>75.5</v>
      </c>
      <c r="G108" s="221">
        <v>75.7</v>
      </c>
      <c r="H108" s="221">
        <v>76.8</v>
      </c>
      <c r="I108" s="221">
        <v>77</v>
      </c>
      <c r="J108" s="221">
        <v>77.7</v>
      </c>
      <c r="K108" s="221">
        <v>77.7</v>
      </c>
    </row>
    <row r="109" spans="1:11" x14ac:dyDescent="0.2">
      <c r="A109" s="194" t="s">
        <v>307</v>
      </c>
      <c r="B109" s="194" t="s">
        <v>308</v>
      </c>
      <c r="C109" s="195" t="s">
        <v>309</v>
      </c>
      <c r="D109" s="220">
        <f t="shared" si="1"/>
        <v>79.099999999999994</v>
      </c>
      <c r="E109" s="221">
        <v>77.5</v>
      </c>
      <c r="F109" s="221">
        <v>77.400000000000006</v>
      </c>
      <c r="G109" s="221">
        <v>77.400000000000006</v>
      </c>
      <c r="H109" s="221">
        <v>77.400000000000006</v>
      </c>
      <c r="I109" s="221">
        <v>78.2</v>
      </c>
      <c r="J109" s="221">
        <v>78.599999999999994</v>
      </c>
      <c r="K109" s="221">
        <v>79.099999999999994</v>
      </c>
    </row>
    <row r="110" spans="1:11" x14ac:dyDescent="0.2">
      <c r="A110" s="194" t="s">
        <v>310</v>
      </c>
      <c r="B110" s="194" t="s">
        <v>311</v>
      </c>
      <c r="C110" s="195" t="s">
        <v>312</v>
      </c>
      <c r="D110" s="220">
        <f t="shared" si="1"/>
        <v>79.400000000000006</v>
      </c>
      <c r="E110" s="221">
        <v>76.099999999999994</v>
      </c>
      <c r="F110" s="221">
        <v>76.3</v>
      </c>
      <c r="G110" s="221">
        <v>76.599999999999994</v>
      </c>
      <c r="H110" s="221">
        <v>77.099999999999994</v>
      </c>
      <c r="I110" s="221">
        <v>78</v>
      </c>
      <c r="J110" s="221">
        <v>78.900000000000006</v>
      </c>
      <c r="K110" s="221">
        <v>79.400000000000006</v>
      </c>
    </row>
    <row r="111" spans="1:11" x14ac:dyDescent="0.2">
      <c r="A111" s="194" t="s">
        <v>313</v>
      </c>
      <c r="B111" s="194" t="s">
        <v>314</v>
      </c>
      <c r="C111" s="195" t="s">
        <v>315</v>
      </c>
      <c r="D111" s="220">
        <f t="shared" si="1"/>
        <v>82</v>
      </c>
      <c r="E111" s="221">
        <v>79.099999999999994</v>
      </c>
      <c r="F111" s="221">
        <v>79.8</v>
      </c>
      <c r="G111" s="221">
        <v>80.7</v>
      </c>
      <c r="H111" s="221">
        <v>81.400000000000006</v>
      </c>
      <c r="I111" s="221">
        <v>81.7</v>
      </c>
      <c r="J111" s="221">
        <v>81.7</v>
      </c>
      <c r="K111" s="221">
        <v>82</v>
      </c>
    </row>
    <row r="112" spans="1:11" x14ac:dyDescent="0.2">
      <c r="A112" s="194" t="s">
        <v>316</v>
      </c>
      <c r="B112" s="194" t="s">
        <v>317</v>
      </c>
      <c r="C112" s="195" t="s">
        <v>318</v>
      </c>
      <c r="D112" s="220">
        <f t="shared" si="1"/>
        <v>79.3</v>
      </c>
      <c r="E112" s="221">
        <v>78.2</v>
      </c>
      <c r="F112" s="221">
        <v>78.3</v>
      </c>
      <c r="G112" s="221">
        <v>78.400000000000006</v>
      </c>
      <c r="H112" s="221">
        <v>78.7</v>
      </c>
      <c r="I112" s="221">
        <v>78.8</v>
      </c>
      <c r="J112" s="221">
        <v>79.099999999999994</v>
      </c>
      <c r="K112" s="221">
        <v>79.3</v>
      </c>
    </row>
    <row r="113" spans="1:11" x14ac:dyDescent="0.2">
      <c r="A113" s="194" t="s">
        <v>319</v>
      </c>
      <c r="B113" s="194" t="s">
        <v>320</v>
      </c>
      <c r="C113" s="195" t="s">
        <v>321</v>
      </c>
      <c r="D113" s="220">
        <f t="shared" si="1"/>
        <v>79.900000000000006</v>
      </c>
      <c r="E113" s="221">
        <v>77.400000000000006</v>
      </c>
      <c r="F113" s="221">
        <v>78.099999999999994</v>
      </c>
      <c r="G113" s="221">
        <v>78.3</v>
      </c>
      <c r="H113" s="221">
        <v>78.8</v>
      </c>
      <c r="I113" s="221">
        <v>78.900000000000006</v>
      </c>
      <c r="J113" s="221">
        <v>79.7</v>
      </c>
      <c r="K113" s="221">
        <v>79.900000000000006</v>
      </c>
    </row>
    <row r="114" spans="1:11" x14ac:dyDescent="0.2">
      <c r="A114" s="194" t="s">
        <v>322</v>
      </c>
      <c r="B114" s="194" t="s">
        <v>323</v>
      </c>
      <c r="C114" s="195" t="s">
        <v>324</v>
      </c>
      <c r="D114" s="220">
        <f t="shared" si="1"/>
        <v>79.5</v>
      </c>
      <c r="E114" s="221">
        <v>76.8</v>
      </c>
      <c r="F114" s="221">
        <v>77.2</v>
      </c>
      <c r="G114" s="221">
        <v>77.7</v>
      </c>
      <c r="H114" s="221">
        <v>78.2</v>
      </c>
      <c r="I114" s="221">
        <v>78.7</v>
      </c>
      <c r="J114" s="221">
        <v>79.099999999999994</v>
      </c>
      <c r="K114" s="221">
        <v>79.5</v>
      </c>
    </row>
    <row r="115" spans="1:11" x14ac:dyDescent="0.2">
      <c r="A115" s="194" t="s">
        <v>325</v>
      </c>
      <c r="B115" s="194" t="s">
        <v>326</v>
      </c>
      <c r="C115" s="195" t="s">
        <v>327</v>
      </c>
      <c r="D115" s="220">
        <f t="shared" si="1"/>
        <v>77.8</v>
      </c>
      <c r="E115" s="221">
        <v>75</v>
      </c>
      <c r="F115" s="221">
        <v>75.3</v>
      </c>
      <c r="G115" s="221">
        <v>75.3</v>
      </c>
      <c r="H115" s="221">
        <v>75.900000000000006</v>
      </c>
      <c r="I115" s="221">
        <v>76.7</v>
      </c>
      <c r="J115" s="221">
        <v>77.2</v>
      </c>
      <c r="K115" s="221">
        <v>77.8</v>
      </c>
    </row>
    <row r="116" spans="1:11" x14ac:dyDescent="0.2">
      <c r="A116" s="194" t="s">
        <v>328</v>
      </c>
      <c r="B116" s="194" t="s">
        <v>329</v>
      </c>
      <c r="C116" s="195" t="s">
        <v>330</v>
      </c>
      <c r="D116" s="220">
        <f t="shared" si="1"/>
        <v>82.1</v>
      </c>
      <c r="E116" s="221">
        <v>81.7</v>
      </c>
      <c r="F116" s="221">
        <v>81.7</v>
      </c>
      <c r="G116" s="221">
        <v>81.8</v>
      </c>
      <c r="H116" s="221">
        <v>81.5</v>
      </c>
      <c r="I116" s="221">
        <v>81.599999999999994</v>
      </c>
      <c r="J116" s="221">
        <v>81.599999999999994</v>
      </c>
      <c r="K116" s="221">
        <v>82.1</v>
      </c>
    </row>
    <row r="117" spans="1:11" x14ac:dyDescent="0.2">
      <c r="A117" s="194" t="s">
        <v>331</v>
      </c>
      <c r="B117" s="194" t="s">
        <v>332</v>
      </c>
      <c r="C117" s="195" t="s">
        <v>333</v>
      </c>
      <c r="D117" s="220">
        <f t="shared" si="1"/>
        <v>81.400000000000006</v>
      </c>
      <c r="E117" s="221">
        <v>78.8</v>
      </c>
      <c r="F117" s="221">
        <v>79.099999999999994</v>
      </c>
      <c r="G117" s="221">
        <v>79.7</v>
      </c>
      <c r="H117" s="221">
        <v>80.3</v>
      </c>
      <c r="I117" s="221">
        <v>80.900000000000006</v>
      </c>
      <c r="J117" s="221">
        <v>81.099999999999994</v>
      </c>
      <c r="K117" s="221">
        <v>81.400000000000006</v>
      </c>
    </row>
    <row r="118" spans="1:11" x14ac:dyDescent="0.2">
      <c r="A118" s="194" t="s">
        <v>334</v>
      </c>
      <c r="B118" s="194" t="s">
        <v>335</v>
      </c>
      <c r="C118" s="195" t="s">
        <v>336</v>
      </c>
      <c r="D118" s="220">
        <f t="shared" si="1"/>
        <v>78.2</v>
      </c>
      <c r="E118" s="221">
        <v>75.099999999999994</v>
      </c>
      <c r="F118" s="221">
        <v>75.8</v>
      </c>
      <c r="G118" s="221">
        <v>75.7</v>
      </c>
      <c r="H118" s="221">
        <v>76.3</v>
      </c>
      <c r="I118" s="221">
        <v>76.900000000000006</v>
      </c>
      <c r="J118" s="221">
        <v>77.599999999999994</v>
      </c>
      <c r="K118" s="221">
        <v>78.2</v>
      </c>
    </row>
    <row r="119" spans="1:11" x14ac:dyDescent="0.2">
      <c r="A119" s="194" t="s">
        <v>337</v>
      </c>
      <c r="B119" s="194" t="s">
        <v>338</v>
      </c>
      <c r="C119" s="195" t="s">
        <v>339</v>
      </c>
      <c r="D119" s="220">
        <f t="shared" si="1"/>
        <v>78.2</v>
      </c>
      <c r="E119" s="221">
        <v>75.8</v>
      </c>
      <c r="F119" s="221">
        <v>76.099999999999994</v>
      </c>
      <c r="G119" s="221">
        <v>76.3</v>
      </c>
      <c r="H119" s="221">
        <v>76.400000000000006</v>
      </c>
      <c r="I119" s="221">
        <v>76.900000000000006</v>
      </c>
      <c r="J119" s="221">
        <v>77.599999999999994</v>
      </c>
      <c r="K119" s="221">
        <v>78.2</v>
      </c>
    </row>
    <row r="120" spans="1:11" x14ac:dyDescent="0.2">
      <c r="A120" s="194" t="s">
        <v>340</v>
      </c>
      <c r="B120" s="194" t="s">
        <v>341</v>
      </c>
      <c r="C120" s="195" t="s">
        <v>342</v>
      </c>
      <c r="D120" s="220">
        <f t="shared" si="1"/>
        <v>80.2</v>
      </c>
      <c r="E120" s="221">
        <v>78.8</v>
      </c>
      <c r="F120" s="221">
        <v>79.400000000000006</v>
      </c>
      <c r="G120" s="221">
        <v>79.5</v>
      </c>
      <c r="H120" s="221">
        <v>79.900000000000006</v>
      </c>
      <c r="I120" s="221">
        <v>80</v>
      </c>
      <c r="J120" s="221">
        <v>80.400000000000006</v>
      </c>
      <c r="K120" s="221">
        <v>80.2</v>
      </c>
    </row>
    <row r="121" spans="1:11" x14ac:dyDescent="0.2">
      <c r="A121" s="194" t="s">
        <v>343</v>
      </c>
      <c r="B121" s="194" t="s">
        <v>344</v>
      </c>
      <c r="C121" s="195" t="s">
        <v>345</v>
      </c>
      <c r="D121" s="220">
        <f t="shared" si="1"/>
        <v>77.7</v>
      </c>
      <c r="E121" s="221">
        <v>74.8</v>
      </c>
      <c r="F121" s="221">
        <v>75.5</v>
      </c>
      <c r="G121" s="221">
        <v>75.599999999999994</v>
      </c>
      <c r="H121" s="221">
        <v>76.3</v>
      </c>
      <c r="I121" s="221">
        <v>76.5</v>
      </c>
      <c r="J121" s="221">
        <v>77.5</v>
      </c>
      <c r="K121" s="221">
        <v>77.7</v>
      </c>
    </row>
    <row r="122" spans="1:11" x14ac:dyDescent="0.2">
      <c r="A122" s="194" t="s">
        <v>346</v>
      </c>
      <c r="B122" s="194" t="s">
        <v>347</v>
      </c>
      <c r="C122" s="195" t="s">
        <v>348</v>
      </c>
      <c r="D122" s="220">
        <f t="shared" si="1"/>
        <v>80.3</v>
      </c>
      <c r="E122" s="221">
        <v>77.8</v>
      </c>
      <c r="F122" s="221">
        <v>78.3</v>
      </c>
      <c r="G122" s="221">
        <v>78.900000000000006</v>
      </c>
      <c r="H122" s="221">
        <v>79.3</v>
      </c>
      <c r="I122" s="221">
        <v>79.400000000000006</v>
      </c>
      <c r="J122" s="221">
        <v>79.900000000000006</v>
      </c>
      <c r="K122" s="221">
        <v>80.3</v>
      </c>
    </row>
    <row r="123" spans="1:11" x14ac:dyDescent="0.2">
      <c r="A123" s="194" t="s">
        <v>349</v>
      </c>
      <c r="B123" s="194" t="s">
        <v>350</v>
      </c>
      <c r="C123" s="195" t="s">
        <v>351</v>
      </c>
      <c r="D123" s="220">
        <f t="shared" si="1"/>
        <v>81.7</v>
      </c>
      <c r="E123" s="221">
        <v>79.5</v>
      </c>
      <c r="F123" s="221">
        <v>80</v>
      </c>
      <c r="G123" s="221">
        <v>80.3</v>
      </c>
      <c r="H123" s="221">
        <v>81</v>
      </c>
      <c r="I123" s="221">
        <v>81.2</v>
      </c>
      <c r="J123" s="221">
        <v>81.5</v>
      </c>
      <c r="K123" s="221">
        <v>81.7</v>
      </c>
    </row>
    <row r="124" spans="1:11" x14ac:dyDescent="0.2">
      <c r="A124" s="194" t="s">
        <v>352</v>
      </c>
      <c r="B124" s="194" t="s">
        <v>353</v>
      </c>
      <c r="C124" s="195" t="s">
        <v>354</v>
      </c>
      <c r="D124" s="220">
        <f t="shared" si="1"/>
        <v>78</v>
      </c>
      <c r="E124" s="221">
        <v>76.099999999999994</v>
      </c>
      <c r="F124" s="221">
        <v>76.3</v>
      </c>
      <c r="G124" s="221">
        <v>76.3</v>
      </c>
      <c r="H124" s="221">
        <v>76.7</v>
      </c>
      <c r="I124" s="221">
        <v>77</v>
      </c>
      <c r="J124" s="221">
        <v>77.7</v>
      </c>
      <c r="K124" s="221">
        <v>78</v>
      </c>
    </row>
    <row r="125" spans="1:11" x14ac:dyDescent="0.2">
      <c r="A125" s="194" t="s">
        <v>355</v>
      </c>
      <c r="B125" s="194" t="s">
        <v>356</v>
      </c>
      <c r="C125" s="195" t="s">
        <v>357</v>
      </c>
      <c r="D125" s="220">
        <f t="shared" si="1"/>
        <v>80.5</v>
      </c>
      <c r="E125" s="221">
        <v>78.599999999999994</v>
      </c>
      <c r="F125" s="221">
        <v>78.7</v>
      </c>
      <c r="G125" s="221">
        <v>79</v>
      </c>
      <c r="H125" s="221">
        <v>79.3</v>
      </c>
      <c r="I125" s="221">
        <v>79.400000000000006</v>
      </c>
      <c r="J125" s="221">
        <v>79.900000000000006</v>
      </c>
      <c r="K125" s="221">
        <v>80.5</v>
      </c>
    </row>
    <row r="126" spans="1:11" x14ac:dyDescent="0.2">
      <c r="A126" s="194" t="s">
        <v>358</v>
      </c>
      <c r="B126" s="194" t="s">
        <v>359</v>
      </c>
      <c r="C126" s="195" t="s">
        <v>360</v>
      </c>
      <c r="D126" s="220">
        <f t="shared" si="1"/>
        <v>77.099999999999994</v>
      </c>
      <c r="E126" s="221">
        <v>75</v>
      </c>
      <c r="F126" s="221">
        <v>75</v>
      </c>
      <c r="G126" s="221">
        <v>75</v>
      </c>
      <c r="H126" s="221">
        <v>75.599999999999994</v>
      </c>
      <c r="I126" s="221">
        <v>76.2</v>
      </c>
      <c r="J126" s="221">
        <v>76.7</v>
      </c>
      <c r="K126" s="221">
        <v>77.099999999999994</v>
      </c>
    </row>
    <row r="127" spans="1:11" x14ac:dyDescent="0.2">
      <c r="A127" s="194" t="s">
        <v>361</v>
      </c>
      <c r="B127" s="194" t="s">
        <v>362</v>
      </c>
      <c r="C127" s="195" t="s">
        <v>363</v>
      </c>
      <c r="D127" s="220">
        <f t="shared" si="1"/>
        <v>79.2</v>
      </c>
      <c r="E127" s="221">
        <v>75.5</v>
      </c>
      <c r="F127" s="221">
        <v>76.3</v>
      </c>
      <c r="G127" s="221">
        <v>77</v>
      </c>
      <c r="H127" s="221">
        <v>77.900000000000006</v>
      </c>
      <c r="I127" s="221">
        <v>78.3</v>
      </c>
      <c r="J127" s="221">
        <v>79</v>
      </c>
      <c r="K127" s="221">
        <v>79.2</v>
      </c>
    </row>
    <row r="128" spans="1:11" x14ac:dyDescent="0.2">
      <c r="A128" s="194" t="s">
        <v>364</v>
      </c>
      <c r="B128" s="194" t="s">
        <v>365</v>
      </c>
      <c r="C128" s="195" t="s">
        <v>366</v>
      </c>
      <c r="D128" s="220">
        <f t="shared" si="1"/>
        <v>79.099999999999994</v>
      </c>
      <c r="E128" s="221">
        <v>76.7</v>
      </c>
      <c r="F128" s="221">
        <v>77</v>
      </c>
      <c r="G128" s="221">
        <v>77.599999999999994</v>
      </c>
      <c r="H128" s="221">
        <v>77.900000000000006</v>
      </c>
      <c r="I128" s="221">
        <v>78.3</v>
      </c>
      <c r="J128" s="221">
        <v>78.8</v>
      </c>
      <c r="K128" s="221">
        <v>79.099999999999994</v>
      </c>
    </row>
    <row r="129" spans="1:11" x14ac:dyDescent="0.2">
      <c r="A129" s="194" t="s">
        <v>367</v>
      </c>
      <c r="B129" s="194" t="s">
        <v>368</v>
      </c>
      <c r="C129" s="195" t="s">
        <v>369</v>
      </c>
      <c r="D129" s="220">
        <f t="shared" si="1"/>
        <v>81.099999999999994</v>
      </c>
      <c r="E129" s="221">
        <v>79.5</v>
      </c>
      <c r="F129" s="221">
        <v>80.5</v>
      </c>
      <c r="G129" s="221">
        <v>81.400000000000006</v>
      </c>
      <c r="H129" s="221">
        <v>81.400000000000006</v>
      </c>
      <c r="I129" s="221">
        <v>81.400000000000006</v>
      </c>
      <c r="J129" s="221">
        <v>81.2</v>
      </c>
      <c r="K129" s="221">
        <v>81.099999999999994</v>
      </c>
    </row>
    <row r="130" spans="1:11" x14ac:dyDescent="0.2">
      <c r="A130" s="194" t="s">
        <v>370</v>
      </c>
      <c r="B130" s="194">
        <v>11</v>
      </c>
      <c r="C130" s="195" t="s">
        <v>371</v>
      </c>
      <c r="D130" s="220">
        <f t="shared" si="1"/>
        <v>81</v>
      </c>
      <c r="E130" s="221">
        <v>79</v>
      </c>
      <c r="F130" s="221">
        <v>79.5</v>
      </c>
      <c r="G130" s="221">
        <v>80.2</v>
      </c>
      <c r="H130" s="221">
        <v>80.400000000000006</v>
      </c>
      <c r="I130" s="221">
        <v>80.5</v>
      </c>
      <c r="J130" s="221">
        <v>80.599999999999994</v>
      </c>
      <c r="K130" s="221">
        <v>81</v>
      </c>
    </row>
    <row r="131" spans="1:11" x14ac:dyDescent="0.2">
      <c r="A131" s="194" t="s">
        <v>372</v>
      </c>
      <c r="B131" s="194">
        <v>12</v>
      </c>
      <c r="C131" s="195" t="s">
        <v>373</v>
      </c>
      <c r="D131" s="220">
        <f t="shared" si="1"/>
        <v>81</v>
      </c>
      <c r="E131" s="221">
        <v>78.599999999999994</v>
      </c>
      <c r="F131" s="221">
        <v>79</v>
      </c>
      <c r="G131" s="221">
        <v>79.3</v>
      </c>
      <c r="H131" s="221">
        <v>79.7</v>
      </c>
      <c r="I131" s="221">
        <v>80.099999999999994</v>
      </c>
      <c r="J131" s="221">
        <v>80.599999999999994</v>
      </c>
      <c r="K131" s="221">
        <v>81</v>
      </c>
    </row>
    <row r="132" spans="1:11" x14ac:dyDescent="0.2">
      <c r="A132" s="194" t="s">
        <v>374</v>
      </c>
      <c r="B132" s="194">
        <v>16</v>
      </c>
      <c r="C132" s="195" t="s">
        <v>375</v>
      </c>
      <c r="D132" s="220">
        <f t="shared" si="1"/>
        <v>78.8</v>
      </c>
      <c r="E132" s="221">
        <v>77</v>
      </c>
      <c r="F132" s="221">
        <v>77.400000000000006</v>
      </c>
      <c r="G132" s="221">
        <v>77.8</v>
      </c>
      <c r="H132" s="221">
        <v>78.099999999999994</v>
      </c>
      <c r="I132" s="221">
        <v>78.3</v>
      </c>
      <c r="J132" s="221">
        <v>78.7</v>
      </c>
      <c r="K132" s="221">
        <v>78.8</v>
      </c>
    </row>
    <row r="133" spans="1:11" x14ac:dyDescent="0.2">
      <c r="A133" s="194" t="s">
        <v>376</v>
      </c>
      <c r="B133" s="194">
        <v>17</v>
      </c>
      <c r="C133" s="195" t="s">
        <v>377</v>
      </c>
      <c r="D133" s="220">
        <f t="shared" si="1"/>
        <v>79.3</v>
      </c>
      <c r="E133" s="221">
        <v>77.5</v>
      </c>
      <c r="F133" s="221">
        <v>77.7</v>
      </c>
      <c r="G133" s="221">
        <v>77.8</v>
      </c>
      <c r="H133" s="221">
        <v>78.2</v>
      </c>
      <c r="I133" s="221">
        <v>78.7</v>
      </c>
      <c r="J133" s="221">
        <v>79</v>
      </c>
      <c r="K133" s="221">
        <v>79.3</v>
      </c>
    </row>
    <row r="134" spans="1:11" x14ac:dyDescent="0.2">
      <c r="A134" s="194" t="s">
        <v>378</v>
      </c>
      <c r="B134" s="194">
        <v>18</v>
      </c>
      <c r="C134" s="195" t="s">
        <v>379</v>
      </c>
      <c r="D134" s="220">
        <f t="shared" ref="D134:D166" si="2">K134</f>
        <v>80.400000000000006</v>
      </c>
      <c r="E134" s="221">
        <v>78.7</v>
      </c>
      <c r="F134" s="221">
        <v>79</v>
      </c>
      <c r="G134" s="221">
        <v>79.400000000000006</v>
      </c>
      <c r="H134" s="221">
        <v>79.599999999999994</v>
      </c>
      <c r="I134" s="221">
        <v>80.099999999999994</v>
      </c>
      <c r="J134" s="221">
        <v>80.3</v>
      </c>
      <c r="K134" s="221">
        <v>80.400000000000006</v>
      </c>
    </row>
    <row r="135" spans="1:11" x14ac:dyDescent="0.2">
      <c r="A135" s="194" t="s">
        <v>380</v>
      </c>
      <c r="B135" s="194">
        <v>19</v>
      </c>
      <c r="C135" s="195" t="s">
        <v>381</v>
      </c>
      <c r="D135" s="220">
        <f t="shared" si="2"/>
        <v>81.2</v>
      </c>
      <c r="E135" s="221">
        <v>79.7</v>
      </c>
      <c r="F135" s="221">
        <v>79.900000000000006</v>
      </c>
      <c r="G135" s="221">
        <v>80.2</v>
      </c>
      <c r="H135" s="221">
        <v>80.400000000000006</v>
      </c>
      <c r="I135" s="221">
        <v>80.599999999999994</v>
      </c>
      <c r="J135" s="221">
        <v>81.099999999999994</v>
      </c>
      <c r="K135" s="221">
        <v>81.2</v>
      </c>
    </row>
    <row r="136" spans="1:11" x14ac:dyDescent="0.2">
      <c r="A136" s="194" t="s">
        <v>382</v>
      </c>
      <c r="B136" s="194">
        <v>21</v>
      </c>
      <c r="C136" s="195" t="s">
        <v>383</v>
      </c>
      <c r="D136" s="220">
        <f t="shared" si="2"/>
        <v>79.8</v>
      </c>
      <c r="E136" s="221">
        <v>78.099999999999994</v>
      </c>
      <c r="F136" s="221">
        <v>78.8</v>
      </c>
      <c r="G136" s="221">
        <v>79.2</v>
      </c>
      <c r="H136" s="221">
        <v>79.400000000000006</v>
      </c>
      <c r="I136" s="221">
        <v>79.400000000000006</v>
      </c>
      <c r="J136" s="221">
        <v>79.5</v>
      </c>
      <c r="K136" s="221">
        <v>79.8</v>
      </c>
    </row>
    <row r="137" spans="1:11" x14ac:dyDescent="0.2">
      <c r="A137" s="194" t="s">
        <v>384</v>
      </c>
      <c r="B137" s="194">
        <v>22</v>
      </c>
      <c r="C137" s="195" t="s">
        <v>385</v>
      </c>
      <c r="D137" s="220">
        <f t="shared" si="2"/>
        <v>79.900000000000006</v>
      </c>
      <c r="E137" s="221">
        <v>78.3</v>
      </c>
      <c r="F137" s="221">
        <v>78.599999999999994</v>
      </c>
      <c r="G137" s="221">
        <v>78.900000000000006</v>
      </c>
      <c r="H137" s="221">
        <v>79.5</v>
      </c>
      <c r="I137" s="221">
        <v>79.599999999999994</v>
      </c>
      <c r="J137" s="221">
        <v>79.900000000000006</v>
      </c>
      <c r="K137" s="221">
        <v>79.900000000000006</v>
      </c>
    </row>
    <row r="138" spans="1:11" x14ac:dyDescent="0.2">
      <c r="A138" s="194" t="s">
        <v>386</v>
      </c>
      <c r="B138" s="194">
        <v>23</v>
      </c>
      <c r="C138" s="195" t="s">
        <v>387</v>
      </c>
      <c r="D138" s="220">
        <f t="shared" si="2"/>
        <v>80</v>
      </c>
      <c r="E138" s="221">
        <v>78.3</v>
      </c>
      <c r="F138" s="221">
        <v>78.7</v>
      </c>
      <c r="G138" s="221">
        <v>78.900000000000006</v>
      </c>
      <c r="H138" s="221">
        <v>79.099999999999994</v>
      </c>
      <c r="I138" s="221">
        <v>79.5</v>
      </c>
      <c r="J138" s="221">
        <v>79.8</v>
      </c>
      <c r="K138" s="221">
        <v>80</v>
      </c>
    </row>
    <row r="139" spans="1:11" x14ac:dyDescent="0.2">
      <c r="A139" s="194" t="s">
        <v>388</v>
      </c>
      <c r="B139" s="194">
        <v>24</v>
      </c>
      <c r="C139" s="195" t="s">
        <v>389</v>
      </c>
      <c r="D139" s="220">
        <f t="shared" si="2"/>
        <v>81</v>
      </c>
      <c r="E139" s="221">
        <v>79.400000000000006</v>
      </c>
      <c r="F139" s="221">
        <v>79.7</v>
      </c>
      <c r="G139" s="221">
        <v>80</v>
      </c>
      <c r="H139" s="221">
        <v>80.2</v>
      </c>
      <c r="I139" s="221">
        <v>80.400000000000006</v>
      </c>
      <c r="J139" s="221">
        <v>80.8</v>
      </c>
      <c r="K139" s="221">
        <v>81</v>
      </c>
    </row>
    <row r="140" spans="1:11" x14ac:dyDescent="0.2">
      <c r="A140" s="194" t="s">
        <v>390</v>
      </c>
      <c r="B140" s="194">
        <v>26</v>
      </c>
      <c r="C140" s="195" t="s">
        <v>391</v>
      </c>
      <c r="D140" s="220">
        <f t="shared" si="2"/>
        <v>80.400000000000006</v>
      </c>
      <c r="E140" s="221">
        <v>78.7</v>
      </c>
      <c r="F140" s="221">
        <v>79.099999999999994</v>
      </c>
      <c r="G140" s="221">
        <v>79.3</v>
      </c>
      <c r="H140" s="221">
        <v>79.599999999999994</v>
      </c>
      <c r="I140" s="221">
        <v>79.900000000000006</v>
      </c>
      <c r="J140" s="221">
        <v>80.2</v>
      </c>
      <c r="K140" s="221">
        <v>80.400000000000006</v>
      </c>
    </row>
    <row r="141" spans="1:11" x14ac:dyDescent="0.2">
      <c r="A141" s="194" t="s">
        <v>392</v>
      </c>
      <c r="B141" s="194">
        <v>29</v>
      </c>
      <c r="C141" s="195" t="s">
        <v>393</v>
      </c>
      <c r="D141" s="220">
        <f t="shared" si="2"/>
        <v>79.900000000000006</v>
      </c>
      <c r="E141" s="221">
        <v>78</v>
      </c>
      <c r="F141" s="221">
        <v>78.3</v>
      </c>
      <c r="G141" s="221">
        <v>78.8</v>
      </c>
      <c r="H141" s="221">
        <v>78.8</v>
      </c>
      <c r="I141" s="221">
        <v>79.2</v>
      </c>
      <c r="J141" s="221">
        <v>79.400000000000006</v>
      </c>
      <c r="K141" s="221">
        <v>79.900000000000006</v>
      </c>
    </row>
    <row r="142" spans="1:11" x14ac:dyDescent="0.2">
      <c r="A142" s="194" t="s">
        <v>394</v>
      </c>
      <c r="B142" s="194">
        <v>30</v>
      </c>
      <c r="C142" s="195" t="s">
        <v>395</v>
      </c>
      <c r="D142" s="220">
        <f t="shared" si="2"/>
        <v>78.2</v>
      </c>
      <c r="E142" s="221">
        <v>76.400000000000006</v>
      </c>
      <c r="F142" s="221">
        <v>76.7</v>
      </c>
      <c r="G142" s="221">
        <v>76.900000000000006</v>
      </c>
      <c r="H142" s="221">
        <v>77.099999999999994</v>
      </c>
      <c r="I142" s="221">
        <v>77.400000000000006</v>
      </c>
      <c r="J142" s="221">
        <v>77.8</v>
      </c>
      <c r="K142" s="221">
        <v>78.2</v>
      </c>
    </row>
    <row r="143" spans="1:11" x14ac:dyDescent="0.2">
      <c r="A143" s="194" t="s">
        <v>396</v>
      </c>
      <c r="B143" s="194">
        <v>31</v>
      </c>
      <c r="C143" s="195" t="s">
        <v>397</v>
      </c>
      <c r="D143" s="220">
        <f t="shared" si="2"/>
        <v>80.099999999999994</v>
      </c>
      <c r="E143" s="221">
        <v>78.5</v>
      </c>
      <c r="F143" s="221">
        <v>78.900000000000006</v>
      </c>
      <c r="G143" s="221">
        <v>79.2</v>
      </c>
      <c r="H143" s="221">
        <v>79.5</v>
      </c>
      <c r="I143" s="221">
        <v>79.5</v>
      </c>
      <c r="J143" s="221">
        <v>79.8</v>
      </c>
      <c r="K143" s="221">
        <v>80.099999999999994</v>
      </c>
    </row>
    <row r="144" spans="1:11" x14ac:dyDescent="0.2">
      <c r="A144" s="194" t="s">
        <v>398</v>
      </c>
      <c r="B144" s="194">
        <v>32</v>
      </c>
      <c r="C144" s="195" t="s">
        <v>399</v>
      </c>
      <c r="D144" s="220">
        <f t="shared" si="2"/>
        <v>79.099999999999994</v>
      </c>
      <c r="E144" s="221">
        <v>77.3</v>
      </c>
      <c r="F144" s="221">
        <v>77.8</v>
      </c>
      <c r="G144" s="221">
        <v>77.900000000000006</v>
      </c>
      <c r="H144" s="221">
        <v>78.2</v>
      </c>
      <c r="I144" s="221">
        <v>78.599999999999994</v>
      </c>
      <c r="J144" s="221">
        <v>78.900000000000006</v>
      </c>
      <c r="K144" s="221">
        <v>79.099999999999994</v>
      </c>
    </row>
    <row r="145" spans="1:11" x14ac:dyDescent="0.2">
      <c r="A145" s="194" t="s">
        <v>400</v>
      </c>
      <c r="B145" s="194">
        <v>33</v>
      </c>
      <c r="C145" s="195" t="s">
        <v>401</v>
      </c>
      <c r="D145" s="220">
        <f t="shared" si="2"/>
        <v>80</v>
      </c>
      <c r="E145" s="221">
        <v>78.2</v>
      </c>
      <c r="F145" s="221">
        <v>78.5</v>
      </c>
      <c r="G145" s="221">
        <v>78.900000000000006</v>
      </c>
      <c r="H145" s="221">
        <v>79.099999999999994</v>
      </c>
      <c r="I145" s="221">
        <v>79.3</v>
      </c>
      <c r="J145" s="221">
        <v>79.7</v>
      </c>
      <c r="K145" s="221">
        <v>80</v>
      </c>
    </row>
    <row r="146" spans="1:11" x14ac:dyDescent="0.2">
      <c r="A146" s="194" t="s">
        <v>402</v>
      </c>
      <c r="B146" s="194">
        <v>34</v>
      </c>
      <c r="C146" s="195" t="s">
        <v>403</v>
      </c>
      <c r="D146" s="220">
        <f t="shared" si="2"/>
        <v>79.099999999999994</v>
      </c>
      <c r="E146" s="221">
        <v>77.400000000000006</v>
      </c>
      <c r="F146" s="221">
        <v>77.7</v>
      </c>
      <c r="G146" s="221">
        <v>77.900000000000006</v>
      </c>
      <c r="H146" s="221">
        <v>78.2</v>
      </c>
      <c r="I146" s="221">
        <v>78.5</v>
      </c>
      <c r="J146" s="221">
        <v>78.8</v>
      </c>
      <c r="K146" s="221">
        <v>79.099999999999994</v>
      </c>
    </row>
    <row r="147" spans="1:11" x14ac:dyDescent="0.2">
      <c r="A147" s="194" t="s">
        <v>404</v>
      </c>
      <c r="B147" s="194">
        <v>36</v>
      </c>
      <c r="C147" s="195" t="s">
        <v>405</v>
      </c>
      <c r="D147" s="220">
        <f t="shared" si="2"/>
        <v>80</v>
      </c>
      <c r="E147" s="221">
        <v>78.3</v>
      </c>
      <c r="F147" s="221">
        <v>78.599999999999994</v>
      </c>
      <c r="G147" s="221">
        <v>78.900000000000006</v>
      </c>
      <c r="H147" s="221">
        <v>79.2</v>
      </c>
      <c r="I147" s="221">
        <v>79.599999999999994</v>
      </c>
      <c r="J147" s="221">
        <v>79.900000000000006</v>
      </c>
      <c r="K147" s="221">
        <v>80</v>
      </c>
    </row>
    <row r="148" spans="1:11" x14ac:dyDescent="0.2">
      <c r="A148" s="194" t="s">
        <v>406</v>
      </c>
      <c r="B148" s="194">
        <v>37</v>
      </c>
      <c r="C148" s="195" t="s">
        <v>407</v>
      </c>
      <c r="D148" s="220">
        <f t="shared" si="2"/>
        <v>79.3</v>
      </c>
      <c r="E148" s="221">
        <v>77.5</v>
      </c>
      <c r="F148" s="221">
        <v>77.599999999999994</v>
      </c>
      <c r="G148" s="221">
        <v>77.7</v>
      </c>
      <c r="H148" s="221">
        <v>78.099999999999994</v>
      </c>
      <c r="I148" s="221">
        <v>78.400000000000006</v>
      </c>
      <c r="J148" s="221">
        <v>79</v>
      </c>
      <c r="K148" s="221">
        <v>79.3</v>
      </c>
    </row>
    <row r="149" spans="1:11" x14ac:dyDescent="0.2">
      <c r="A149" s="194" t="s">
        <v>408</v>
      </c>
      <c r="B149" s="194">
        <v>38</v>
      </c>
      <c r="C149" s="195" t="s">
        <v>409</v>
      </c>
      <c r="D149" s="220">
        <f t="shared" si="2"/>
        <v>80.5</v>
      </c>
      <c r="E149" s="221">
        <v>78.8</v>
      </c>
      <c r="F149" s="221">
        <v>79.2</v>
      </c>
      <c r="G149" s="221">
        <v>79.3</v>
      </c>
      <c r="H149" s="221">
        <v>79.7</v>
      </c>
      <c r="I149" s="221">
        <v>79.900000000000006</v>
      </c>
      <c r="J149" s="221">
        <v>80.3</v>
      </c>
      <c r="K149" s="221">
        <v>80.5</v>
      </c>
    </row>
    <row r="150" spans="1:11" x14ac:dyDescent="0.2">
      <c r="A150" s="194" t="s">
        <v>410</v>
      </c>
      <c r="B150" s="194">
        <v>40</v>
      </c>
      <c r="C150" s="195" t="s">
        <v>411</v>
      </c>
      <c r="D150" s="220">
        <f t="shared" si="2"/>
        <v>80.400000000000006</v>
      </c>
      <c r="E150" s="221">
        <v>78.5</v>
      </c>
      <c r="F150" s="221">
        <v>78.8</v>
      </c>
      <c r="G150" s="221">
        <v>79.099999999999994</v>
      </c>
      <c r="H150" s="221">
        <v>79.3</v>
      </c>
      <c r="I150" s="221">
        <v>79.5</v>
      </c>
      <c r="J150" s="221">
        <v>80</v>
      </c>
      <c r="K150" s="221">
        <v>80.400000000000006</v>
      </c>
    </row>
    <row r="151" spans="1:11" x14ac:dyDescent="0.2">
      <c r="A151" s="194" t="s">
        <v>412</v>
      </c>
      <c r="B151" s="194">
        <v>41</v>
      </c>
      <c r="C151" s="195" t="s">
        <v>413</v>
      </c>
      <c r="D151" s="220">
        <f t="shared" si="2"/>
        <v>79.400000000000006</v>
      </c>
      <c r="E151" s="221">
        <v>77.2</v>
      </c>
      <c r="F151" s="221">
        <v>77.5</v>
      </c>
      <c r="G151" s="221">
        <v>77.8</v>
      </c>
      <c r="H151" s="221">
        <v>78.099999999999994</v>
      </c>
      <c r="I151" s="221">
        <v>78.400000000000006</v>
      </c>
      <c r="J151" s="221">
        <v>79</v>
      </c>
      <c r="K151" s="221">
        <v>79.400000000000006</v>
      </c>
    </row>
    <row r="152" spans="1:11" x14ac:dyDescent="0.2">
      <c r="A152" s="194" t="s">
        <v>414</v>
      </c>
      <c r="B152" s="194">
        <v>42</v>
      </c>
      <c r="C152" s="195" t="s">
        <v>415</v>
      </c>
      <c r="D152" s="220">
        <f t="shared" si="2"/>
        <v>80.599999999999994</v>
      </c>
      <c r="E152" s="221">
        <v>78.900000000000006</v>
      </c>
      <c r="F152" s="221">
        <v>79.3</v>
      </c>
      <c r="G152" s="221">
        <v>79.400000000000006</v>
      </c>
      <c r="H152" s="221">
        <v>79.599999999999994</v>
      </c>
      <c r="I152" s="221">
        <v>79.900000000000006</v>
      </c>
      <c r="J152" s="221">
        <v>80.3</v>
      </c>
      <c r="K152" s="221">
        <v>80.599999999999994</v>
      </c>
    </row>
    <row r="153" spans="1:11" x14ac:dyDescent="0.2">
      <c r="A153" s="194" t="s">
        <v>416</v>
      </c>
      <c r="B153" s="194">
        <v>43</v>
      </c>
      <c r="C153" s="195" t="s">
        <v>417</v>
      </c>
      <c r="D153" s="220">
        <f t="shared" si="2"/>
        <v>81.3</v>
      </c>
      <c r="E153" s="221">
        <v>79.599999999999994</v>
      </c>
      <c r="F153" s="221">
        <v>79.8</v>
      </c>
      <c r="G153" s="221">
        <v>80.3</v>
      </c>
      <c r="H153" s="221">
        <v>80.5</v>
      </c>
      <c r="I153" s="221">
        <v>80.900000000000006</v>
      </c>
      <c r="J153" s="221">
        <v>81.099999999999994</v>
      </c>
      <c r="K153" s="221">
        <v>81.3</v>
      </c>
    </row>
    <row r="154" spans="1:11" x14ac:dyDescent="0.2">
      <c r="A154" s="194" t="s">
        <v>418</v>
      </c>
      <c r="B154" s="194">
        <v>44</v>
      </c>
      <c r="C154" s="195" t="s">
        <v>419</v>
      </c>
      <c r="D154" s="220">
        <f t="shared" si="2"/>
        <v>79.8</v>
      </c>
      <c r="E154" s="221">
        <v>77.7</v>
      </c>
      <c r="F154" s="221">
        <v>78.099999999999994</v>
      </c>
      <c r="G154" s="221">
        <v>78.5</v>
      </c>
      <c r="H154" s="221">
        <v>78.5</v>
      </c>
      <c r="I154" s="221">
        <v>79</v>
      </c>
      <c r="J154" s="221">
        <v>79.5</v>
      </c>
      <c r="K154" s="221">
        <v>79.8</v>
      </c>
    </row>
    <row r="155" spans="1:11" x14ac:dyDescent="0.2">
      <c r="A155" s="194" t="s">
        <v>420</v>
      </c>
      <c r="B155" s="194">
        <v>45</v>
      </c>
      <c r="C155" s="195" t="s">
        <v>421</v>
      </c>
      <c r="D155" s="220">
        <f t="shared" si="2"/>
        <v>80.5</v>
      </c>
      <c r="E155" s="221">
        <v>78.8</v>
      </c>
      <c r="F155" s="221">
        <v>78.900000000000006</v>
      </c>
      <c r="G155" s="221">
        <v>79.099999999999994</v>
      </c>
      <c r="H155" s="221">
        <v>79.3</v>
      </c>
      <c r="I155" s="221">
        <v>79.8</v>
      </c>
      <c r="J155" s="221">
        <v>80.2</v>
      </c>
      <c r="K155" s="221">
        <v>80.5</v>
      </c>
    </row>
    <row r="156" spans="1:11" x14ac:dyDescent="0.2">
      <c r="A156" s="194" t="s">
        <v>422</v>
      </c>
      <c r="B156" s="194">
        <v>47</v>
      </c>
      <c r="C156" s="195" t="s">
        <v>423</v>
      </c>
      <c r="D156" s="220">
        <f t="shared" si="2"/>
        <v>79.8</v>
      </c>
      <c r="E156" s="221">
        <v>78.099999999999994</v>
      </c>
      <c r="F156" s="221">
        <v>78.3</v>
      </c>
      <c r="G156" s="221">
        <v>78.599999999999994</v>
      </c>
      <c r="H156" s="221">
        <v>78.8</v>
      </c>
      <c r="I156" s="221">
        <v>79.099999999999994</v>
      </c>
      <c r="J156" s="221">
        <v>79.599999999999994</v>
      </c>
      <c r="K156" s="221">
        <v>79.8</v>
      </c>
    </row>
    <row r="157" spans="1:11" x14ac:dyDescent="0.2">
      <c r="A157" s="152" t="s">
        <v>489</v>
      </c>
      <c r="B157" s="152"/>
      <c r="C157" s="152" t="s">
        <v>428</v>
      </c>
      <c r="D157" s="220">
        <f t="shared" si="2"/>
        <v>77.8</v>
      </c>
      <c r="E157" s="221">
        <v>75.7</v>
      </c>
      <c r="F157" s="221">
        <v>76.2</v>
      </c>
      <c r="G157" s="221">
        <v>76.400000000000006</v>
      </c>
      <c r="H157" s="221">
        <v>76.7</v>
      </c>
      <c r="I157" s="221">
        <v>77.099999999999994</v>
      </c>
      <c r="J157" s="221">
        <v>77.5</v>
      </c>
      <c r="K157" s="221">
        <v>77.8</v>
      </c>
    </row>
    <row r="158" spans="1:11" x14ac:dyDescent="0.2">
      <c r="A158" s="152" t="s">
        <v>490</v>
      </c>
      <c r="B158" s="152"/>
      <c r="C158" s="152" t="s">
        <v>429</v>
      </c>
      <c r="D158" s="220">
        <f t="shared" si="2"/>
        <v>77.7</v>
      </c>
      <c r="E158" s="221">
        <v>75.8</v>
      </c>
      <c r="F158" s="221">
        <v>76.099999999999994</v>
      </c>
      <c r="G158" s="221">
        <v>76.400000000000006</v>
      </c>
      <c r="H158" s="221">
        <v>76.599999999999994</v>
      </c>
      <c r="I158" s="221">
        <v>77</v>
      </c>
      <c r="J158" s="221">
        <v>77.400000000000006</v>
      </c>
      <c r="K158" s="221">
        <v>77.7</v>
      </c>
    </row>
    <row r="159" spans="1:11" x14ac:dyDescent="0.2">
      <c r="A159" s="152" t="s">
        <v>491</v>
      </c>
      <c r="B159" s="152"/>
      <c r="C159" s="152" t="s">
        <v>734</v>
      </c>
      <c r="D159" s="220">
        <f t="shared" si="2"/>
        <v>78.3</v>
      </c>
      <c r="E159" s="221">
        <v>76.5</v>
      </c>
      <c r="F159" s="221">
        <v>76.8</v>
      </c>
      <c r="G159" s="221">
        <v>77.099999999999994</v>
      </c>
      <c r="H159" s="221">
        <v>77.400000000000006</v>
      </c>
      <c r="I159" s="221">
        <v>77.7</v>
      </c>
      <c r="J159" s="221">
        <v>78.099999999999994</v>
      </c>
      <c r="K159" s="221">
        <v>78.3</v>
      </c>
    </row>
    <row r="160" spans="1:11" x14ac:dyDescent="0.2">
      <c r="A160" s="152" t="s">
        <v>492</v>
      </c>
      <c r="B160" s="152"/>
      <c r="C160" s="152" t="s">
        <v>431</v>
      </c>
      <c r="D160" s="220">
        <f t="shared" si="2"/>
        <v>79.099999999999994</v>
      </c>
      <c r="E160" s="221">
        <v>77.3</v>
      </c>
      <c r="F160" s="221">
        <v>77.599999999999994</v>
      </c>
      <c r="G160" s="221">
        <v>77.8</v>
      </c>
      <c r="H160" s="221">
        <v>78.099999999999994</v>
      </c>
      <c r="I160" s="221">
        <v>78.3</v>
      </c>
      <c r="J160" s="221">
        <v>78.7</v>
      </c>
      <c r="K160" s="221">
        <v>79.099999999999994</v>
      </c>
    </row>
    <row r="161" spans="1:11" x14ac:dyDescent="0.2">
      <c r="A161" s="152" t="s">
        <v>493</v>
      </c>
      <c r="B161" s="152"/>
      <c r="C161" s="152" t="s">
        <v>432</v>
      </c>
      <c r="D161" s="220">
        <f t="shared" si="2"/>
        <v>78.7</v>
      </c>
      <c r="E161" s="221">
        <v>76.599999999999994</v>
      </c>
      <c r="F161" s="221">
        <v>76.900000000000006</v>
      </c>
      <c r="G161" s="221">
        <v>77.2</v>
      </c>
      <c r="H161" s="221">
        <v>77.5</v>
      </c>
      <c r="I161" s="221">
        <v>77.900000000000006</v>
      </c>
      <c r="J161" s="221">
        <v>78.400000000000006</v>
      </c>
      <c r="K161" s="221">
        <v>78.7</v>
      </c>
    </row>
    <row r="162" spans="1:11" x14ac:dyDescent="0.2">
      <c r="A162" s="152" t="s">
        <v>494</v>
      </c>
      <c r="B162" s="152"/>
      <c r="C162" s="152" t="s">
        <v>735</v>
      </c>
      <c r="D162" s="220">
        <f t="shared" si="2"/>
        <v>80.099999999999994</v>
      </c>
      <c r="E162" s="221">
        <v>78.3</v>
      </c>
      <c r="F162" s="221">
        <v>78.599999999999994</v>
      </c>
      <c r="G162" s="221">
        <v>78.900000000000006</v>
      </c>
      <c r="H162" s="221">
        <v>79.2</v>
      </c>
      <c r="I162" s="221">
        <v>79.5</v>
      </c>
      <c r="J162" s="221">
        <v>79.900000000000006</v>
      </c>
      <c r="K162" s="221">
        <v>80.099999999999994</v>
      </c>
    </row>
    <row r="163" spans="1:11" x14ac:dyDescent="0.2">
      <c r="A163" s="152" t="s">
        <v>495</v>
      </c>
      <c r="B163" s="152"/>
      <c r="C163" s="152" t="s">
        <v>427</v>
      </c>
      <c r="D163" s="220">
        <f t="shared" si="2"/>
        <v>79.7</v>
      </c>
      <c r="E163" s="221">
        <v>77.3</v>
      </c>
      <c r="F163" s="221">
        <v>77.7</v>
      </c>
      <c r="G163" s="221">
        <v>78.099999999999994</v>
      </c>
      <c r="H163" s="221">
        <v>78.5</v>
      </c>
      <c r="I163" s="221">
        <v>78.8</v>
      </c>
      <c r="J163" s="221">
        <v>79.3</v>
      </c>
      <c r="K163" s="221">
        <v>79.7</v>
      </c>
    </row>
    <row r="164" spans="1:11" x14ac:dyDescent="0.2">
      <c r="A164" s="152" t="s">
        <v>496</v>
      </c>
      <c r="B164" s="152"/>
      <c r="C164" s="152" t="s">
        <v>426</v>
      </c>
      <c r="D164" s="220">
        <f t="shared" si="2"/>
        <v>80.3</v>
      </c>
      <c r="E164" s="221">
        <v>78.5</v>
      </c>
      <c r="F164" s="221">
        <v>78.900000000000006</v>
      </c>
      <c r="G164" s="221">
        <v>79.099999999999994</v>
      </c>
      <c r="H164" s="221">
        <v>79.400000000000006</v>
      </c>
      <c r="I164" s="221">
        <v>79.7</v>
      </c>
      <c r="J164" s="221">
        <v>80</v>
      </c>
      <c r="K164" s="221">
        <v>80.3</v>
      </c>
    </row>
    <row r="165" spans="1:11" x14ac:dyDescent="0.2">
      <c r="A165" s="152" t="s">
        <v>497</v>
      </c>
      <c r="B165" s="152"/>
      <c r="C165" s="152" t="s">
        <v>433</v>
      </c>
      <c r="D165" s="220">
        <f t="shared" si="2"/>
        <v>80</v>
      </c>
      <c r="E165" s="221">
        <v>78.400000000000006</v>
      </c>
      <c r="F165" s="221">
        <v>78.7</v>
      </c>
      <c r="G165" s="221">
        <v>78.900000000000006</v>
      </c>
      <c r="H165" s="221">
        <v>79.099999999999994</v>
      </c>
      <c r="I165" s="221">
        <v>79.400000000000006</v>
      </c>
      <c r="J165" s="221">
        <v>79.8</v>
      </c>
      <c r="K165" s="221">
        <v>80</v>
      </c>
    </row>
    <row r="166" spans="1:11" x14ac:dyDescent="0.2">
      <c r="A166" s="197" t="s">
        <v>498</v>
      </c>
      <c r="B166" s="198">
        <v>64</v>
      </c>
      <c r="C166" s="199" t="s">
        <v>424</v>
      </c>
      <c r="D166" s="220">
        <f t="shared" si="2"/>
        <v>79.2</v>
      </c>
      <c r="E166" s="223">
        <v>77.3</v>
      </c>
      <c r="F166" s="223">
        <v>77.599999999999994</v>
      </c>
      <c r="G166" s="223">
        <v>77.900000000000006</v>
      </c>
      <c r="H166" s="223">
        <v>78.3</v>
      </c>
      <c r="I166" s="223">
        <v>78.599999999999994</v>
      </c>
      <c r="J166" s="221">
        <v>78.900000000000006</v>
      </c>
      <c r="K166" s="221">
        <v>79.2</v>
      </c>
    </row>
    <row r="168" spans="1:11" x14ac:dyDescent="0.2">
      <c r="A168" s="224" t="s">
        <v>799</v>
      </c>
    </row>
    <row r="170" spans="1:11" x14ac:dyDescent="0.2">
      <c r="A170" s="334" t="s">
        <v>826</v>
      </c>
    </row>
    <row r="172" spans="1:11" x14ac:dyDescent="0.2">
      <c r="A172" s="225"/>
    </row>
  </sheetData>
  <mergeCells count="1">
    <mergeCell ref="E3:K3"/>
  </mergeCells>
  <pageMargins left="0.75" right="0.75" top="1" bottom="1" header="0.5" footer="0.5"/>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00B050"/>
  </sheetPr>
  <dimension ref="A1:K172"/>
  <sheetViews>
    <sheetView topLeftCell="A145" workbookViewId="0">
      <selection activeCell="D166" sqref="D166"/>
    </sheetView>
  </sheetViews>
  <sheetFormatPr defaultRowHeight="12.75" x14ac:dyDescent="0.2"/>
  <cols>
    <col min="1" max="1" width="13.5546875" style="146" customWidth="1"/>
    <col min="2" max="2" width="13" style="146" customWidth="1"/>
    <col min="3" max="3" width="21.109375" style="146" bestFit="1" customWidth="1"/>
    <col min="4" max="4" width="8.5546875" style="146" bestFit="1" customWidth="1"/>
    <col min="5" max="9" width="7.44140625" style="146" bestFit="1" customWidth="1"/>
    <col min="10" max="256" width="8.88671875" style="146"/>
    <col min="257" max="257" width="13.5546875" style="146" customWidth="1"/>
    <col min="258" max="258" width="13" style="146" customWidth="1"/>
    <col min="259" max="259" width="21.109375" style="146" bestFit="1" customWidth="1"/>
    <col min="260" max="260" width="8.5546875" style="146" bestFit="1" customWidth="1"/>
    <col min="261" max="265" width="7.44140625" style="146" bestFit="1" customWidth="1"/>
    <col min="266" max="512" width="8.88671875" style="146"/>
    <col min="513" max="513" width="13.5546875" style="146" customWidth="1"/>
    <col min="514" max="514" width="13" style="146" customWidth="1"/>
    <col min="515" max="515" width="21.109375" style="146" bestFit="1" customWidth="1"/>
    <col min="516" max="516" width="8.5546875" style="146" bestFit="1" customWidth="1"/>
    <col min="517" max="521" width="7.44140625" style="146" bestFit="1" customWidth="1"/>
    <col min="522" max="768" width="8.88671875" style="146"/>
    <col min="769" max="769" width="13.5546875" style="146" customWidth="1"/>
    <col min="770" max="770" width="13" style="146" customWidth="1"/>
    <col min="771" max="771" width="21.109375" style="146" bestFit="1" customWidth="1"/>
    <col min="772" max="772" width="8.5546875" style="146" bestFit="1" customWidth="1"/>
    <col min="773" max="777" width="7.44140625" style="146" bestFit="1" customWidth="1"/>
    <col min="778" max="1024" width="8.88671875" style="146"/>
    <col min="1025" max="1025" width="13.5546875" style="146" customWidth="1"/>
    <col min="1026" max="1026" width="13" style="146" customWidth="1"/>
    <col min="1027" max="1027" width="21.109375" style="146" bestFit="1" customWidth="1"/>
    <col min="1028" max="1028" width="8.5546875" style="146" bestFit="1" customWidth="1"/>
    <col min="1029" max="1033" width="7.44140625" style="146" bestFit="1" customWidth="1"/>
    <col min="1034" max="1280" width="8.88671875" style="146"/>
    <col min="1281" max="1281" width="13.5546875" style="146" customWidth="1"/>
    <col min="1282" max="1282" width="13" style="146" customWidth="1"/>
    <col min="1283" max="1283" width="21.109375" style="146" bestFit="1" customWidth="1"/>
    <col min="1284" max="1284" width="8.5546875" style="146" bestFit="1" customWidth="1"/>
    <col min="1285" max="1289" width="7.44140625" style="146" bestFit="1" customWidth="1"/>
    <col min="1290" max="1536" width="8.88671875" style="146"/>
    <col min="1537" max="1537" width="13.5546875" style="146" customWidth="1"/>
    <col min="1538" max="1538" width="13" style="146" customWidth="1"/>
    <col min="1539" max="1539" width="21.109375" style="146" bestFit="1" customWidth="1"/>
    <col min="1540" max="1540" width="8.5546875" style="146" bestFit="1" customWidth="1"/>
    <col min="1541" max="1545" width="7.44140625" style="146" bestFit="1" customWidth="1"/>
    <col min="1546" max="1792" width="8.88671875" style="146"/>
    <col min="1793" max="1793" width="13.5546875" style="146" customWidth="1"/>
    <col min="1794" max="1794" width="13" style="146" customWidth="1"/>
    <col min="1795" max="1795" width="21.109375" style="146" bestFit="1" customWidth="1"/>
    <col min="1796" max="1796" width="8.5546875" style="146" bestFit="1" customWidth="1"/>
    <col min="1797" max="1801" width="7.44140625" style="146" bestFit="1" customWidth="1"/>
    <col min="1802" max="2048" width="8.88671875" style="146"/>
    <col min="2049" max="2049" width="13.5546875" style="146" customWidth="1"/>
    <col min="2050" max="2050" width="13" style="146" customWidth="1"/>
    <col min="2051" max="2051" width="21.109375" style="146" bestFit="1" customWidth="1"/>
    <col min="2052" max="2052" width="8.5546875" style="146" bestFit="1" customWidth="1"/>
    <col min="2053" max="2057" width="7.44140625" style="146" bestFit="1" customWidth="1"/>
    <col min="2058" max="2304" width="8.88671875" style="146"/>
    <col min="2305" max="2305" width="13.5546875" style="146" customWidth="1"/>
    <col min="2306" max="2306" width="13" style="146" customWidth="1"/>
    <col min="2307" max="2307" width="21.109375" style="146" bestFit="1" customWidth="1"/>
    <col min="2308" max="2308" width="8.5546875" style="146" bestFit="1" customWidth="1"/>
    <col min="2309" max="2313" width="7.44140625" style="146" bestFit="1" customWidth="1"/>
    <col min="2314" max="2560" width="8.88671875" style="146"/>
    <col min="2561" max="2561" width="13.5546875" style="146" customWidth="1"/>
    <col min="2562" max="2562" width="13" style="146" customWidth="1"/>
    <col min="2563" max="2563" width="21.109375" style="146" bestFit="1" customWidth="1"/>
    <col min="2564" max="2564" width="8.5546875" style="146" bestFit="1" customWidth="1"/>
    <col min="2565" max="2569" width="7.44140625" style="146" bestFit="1" customWidth="1"/>
    <col min="2570" max="2816" width="8.88671875" style="146"/>
    <col min="2817" max="2817" width="13.5546875" style="146" customWidth="1"/>
    <col min="2818" max="2818" width="13" style="146" customWidth="1"/>
    <col min="2819" max="2819" width="21.109375" style="146" bestFit="1" customWidth="1"/>
    <col min="2820" max="2820" width="8.5546875" style="146" bestFit="1" customWidth="1"/>
    <col min="2821" max="2825" width="7.44140625" style="146" bestFit="1" customWidth="1"/>
    <col min="2826" max="3072" width="8.88671875" style="146"/>
    <col min="3073" max="3073" width="13.5546875" style="146" customWidth="1"/>
    <col min="3074" max="3074" width="13" style="146" customWidth="1"/>
    <col min="3075" max="3075" width="21.109375" style="146" bestFit="1" customWidth="1"/>
    <col min="3076" max="3076" width="8.5546875" style="146" bestFit="1" customWidth="1"/>
    <col min="3077" max="3081" width="7.44140625" style="146" bestFit="1" customWidth="1"/>
    <col min="3082" max="3328" width="8.88671875" style="146"/>
    <col min="3329" max="3329" width="13.5546875" style="146" customWidth="1"/>
    <col min="3330" max="3330" width="13" style="146" customWidth="1"/>
    <col min="3331" max="3331" width="21.109375" style="146" bestFit="1" customWidth="1"/>
    <col min="3332" max="3332" width="8.5546875" style="146" bestFit="1" customWidth="1"/>
    <col min="3333" max="3337" width="7.44140625" style="146" bestFit="1" customWidth="1"/>
    <col min="3338" max="3584" width="8.88671875" style="146"/>
    <col min="3585" max="3585" width="13.5546875" style="146" customWidth="1"/>
    <col min="3586" max="3586" width="13" style="146" customWidth="1"/>
    <col min="3587" max="3587" width="21.109375" style="146" bestFit="1" customWidth="1"/>
    <col min="3588" max="3588" width="8.5546875" style="146" bestFit="1" customWidth="1"/>
    <col min="3589" max="3593" width="7.44140625" style="146" bestFit="1" customWidth="1"/>
    <col min="3594" max="3840" width="8.88671875" style="146"/>
    <col min="3841" max="3841" width="13.5546875" style="146" customWidth="1"/>
    <col min="3842" max="3842" width="13" style="146" customWidth="1"/>
    <col min="3843" max="3843" width="21.109375" style="146" bestFit="1" customWidth="1"/>
    <col min="3844" max="3844" width="8.5546875" style="146" bestFit="1" customWidth="1"/>
    <col min="3845" max="3849" width="7.44140625" style="146" bestFit="1" customWidth="1"/>
    <col min="3850" max="4096" width="8.88671875" style="146"/>
    <col min="4097" max="4097" width="13.5546875" style="146" customWidth="1"/>
    <col min="4098" max="4098" width="13" style="146" customWidth="1"/>
    <col min="4099" max="4099" width="21.109375" style="146" bestFit="1" customWidth="1"/>
    <col min="4100" max="4100" width="8.5546875" style="146" bestFit="1" customWidth="1"/>
    <col min="4101" max="4105" width="7.44140625" style="146" bestFit="1" customWidth="1"/>
    <col min="4106" max="4352" width="8.88671875" style="146"/>
    <col min="4353" max="4353" width="13.5546875" style="146" customWidth="1"/>
    <col min="4354" max="4354" width="13" style="146" customWidth="1"/>
    <col min="4355" max="4355" width="21.109375" style="146" bestFit="1" customWidth="1"/>
    <col min="4356" max="4356" width="8.5546875" style="146" bestFit="1" customWidth="1"/>
    <col min="4357" max="4361" width="7.44140625" style="146" bestFit="1" customWidth="1"/>
    <col min="4362" max="4608" width="8.88671875" style="146"/>
    <col min="4609" max="4609" width="13.5546875" style="146" customWidth="1"/>
    <col min="4610" max="4610" width="13" style="146" customWidth="1"/>
    <col min="4611" max="4611" width="21.109375" style="146" bestFit="1" customWidth="1"/>
    <col min="4612" max="4612" width="8.5546875" style="146" bestFit="1" customWidth="1"/>
    <col min="4613" max="4617" width="7.44140625" style="146" bestFit="1" customWidth="1"/>
    <col min="4618" max="4864" width="8.88671875" style="146"/>
    <col min="4865" max="4865" width="13.5546875" style="146" customWidth="1"/>
    <col min="4866" max="4866" width="13" style="146" customWidth="1"/>
    <col min="4867" max="4867" width="21.109375" style="146" bestFit="1" customWidth="1"/>
    <col min="4868" max="4868" width="8.5546875" style="146" bestFit="1" customWidth="1"/>
    <col min="4869" max="4873" width="7.44140625" style="146" bestFit="1" customWidth="1"/>
    <col min="4874" max="5120" width="8.88671875" style="146"/>
    <col min="5121" max="5121" width="13.5546875" style="146" customWidth="1"/>
    <col min="5122" max="5122" width="13" style="146" customWidth="1"/>
    <col min="5123" max="5123" width="21.109375" style="146" bestFit="1" customWidth="1"/>
    <col min="5124" max="5124" width="8.5546875" style="146" bestFit="1" customWidth="1"/>
    <col min="5125" max="5129" width="7.44140625" style="146" bestFit="1" customWidth="1"/>
    <col min="5130" max="5376" width="8.88671875" style="146"/>
    <col min="5377" max="5377" width="13.5546875" style="146" customWidth="1"/>
    <col min="5378" max="5378" width="13" style="146" customWidth="1"/>
    <col min="5379" max="5379" width="21.109375" style="146" bestFit="1" customWidth="1"/>
    <col min="5380" max="5380" width="8.5546875" style="146" bestFit="1" customWidth="1"/>
    <col min="5381" max="5385" width="7.44140625" style="146" bestFit="1" customWidth="1"/>
    <col min="5386" max="5632" width="8.88671875" style="146"/>
    <col min="5633" max="5633" width="13.5546875" style="146" customWidth="1"/>
    <col min="5634" max="5634" width="13" style="146" customWidth="1"/>
    <col min="5635" max="5635" width="21.109375" style="146" bestFit="1" customWidth="1"/>
    <col min="5636" max="5636" width="8.5546875" style="146" bestFit="1" customWidth="1"/>
    <col min="5637" max="5641" width="7.44140625" style="146" bestFit="1" customWidth="1"/>
    <col min="5642" max="5888" width="8.88671875" style="146"/>
    <col min="5889" max="5889" width="13.5546875" style="146" customWidth="1"/>
    <col min="5890" max="5890" width="13" style="146" customWidth="1"/>
    <col min="5891" max="5891" width="21.109375" style="146" bestFit="1" customWidth="1"/>
    <col min="5892" max="5892" width="8.5546875" style="146" bestFit="1" customWidth="1"/>
    <col min="5893" max="5897" width="7.44140625" style="146" bestFit="1" customWidth="1"/>
    <col min="5898" max="6144" width="8.88671875" style="146"/>
    <col min="6145" max="6145" width="13.5546875" style="146" customWidth="1"/>
    <col min="6146" max="6146" width="13" style="146" customWidth="1"/>
    <col min="6147" max="6147" width="21.109375" style="146" bestFit="1" customWidth="1"/>
    <col min="6148" max="6148" width="8.5546875" style="146" bestFit="1" customWidth="1"/>
    <col min="6149" max="6153" width="7.44140625" style="146" bestFit="1" customWidth="1"/>
    <col min="6154" max="6400" width="8.88671875" style="146"/>
    <col min="6401" max="6401" width="13.5546875" style="146" customWidth="1"/>
    <col min="6402" max="6402" width="13" style="146" customWidth="1"/>
    <col min="6403" max="6403" width="21.109375" style="146" bestFit="1" customWidth="1"/>
    <col min="6404" max="6404" width="8.5546875" style="146" bestFit="1" customWidth="1"/>
    <col min="6405" max="6409" width="7.44140625" style="146" bestFit="1" customWidth="1"/>
    <col min="6410" max="6656" width="8.88671875" style="146"/>
    <col min="6657" max="6657" width="13.5546875" style="146" customWidth="1"/>
    <col min="6658" max="6658" width="13" style="146" customWidth="1"/>
    <col min="6659" max="6659" width="21.109375" style="146" bestFit="1" customWidth="1"/>
    <col min="6660" max="6660" width="8.5546875" style="146" bestFit="1" customWidth="1"/>
    <col min="6661" max="6665" width="7.44140625" style="146" bestFit="1" customWidth="1"/>
    <col min="6666" max="6912" width="8.88671875" style="146"/>
    <col min="6913" max="6913" width="13.5546875" style="146" customWidth="1"/>
    <col min="6914" max="6914" width="13" style="146" customWidth="1"/>
    <col min="6915" max="6915" width="21.109375" style="146" bestFit="1" customWidth="1"/>
    <col min="6916" max="6916" width="8.5546875" style="146" bestFit="1" customWidth="1"/>
    <col min="6917" max="6921" width="7.44140625" style="146" bestFit="1" customWidth="1"/>
    <col min="6922" max="7168" width="8.88671875" style="146"/>
    <col min="7169" max="7169" width="13.5546875" style="146" customWidth="1"/>
    <col min="7170" max="7170" width="13" style="146" customWidth="1"/>
    <col min="7171" max="7171" width="21.109375" style="146" bestFit="1" customWidth="1"/>
    <col min="7172" max="7172" width="8.5546875" style="146" bestFit="1" customWidth="1"/>
    <col min="7173" max="7177" width="7.44140625" style="146" bestFit="1" customWidth="1"/>
    <col min="7178" max="7424" width="8.88671875" style="146"/>
    <col min="7425" max="7425" width="13.5546875" style="146" customWidth="1"/>
    <col min="7426" max="7426" width="13" style="146" customWidth="1"/>
    <col min="7427" max="7427" width="21.109375" style="146" bestFit="1" customWidth="1"/>
    <col min="7428" max="7428" width="8.5546875" style="146" bestFit="1" customWidth="1"/>
    <col min="7429" max="7433" width="7.44140625" style="146" bestFit="1" customWidth="1"/>
    <col min="7434" max="7680" width="8.88671875" style="146"/>
    <col min="7681" max="7681" width="13.5546875" style="146" customWidth="1"/>
    <col min="7682" max="7682" width="13" style="146" customWidth="1"/>
    <col min="7683" max="7683" width="21.109375" style="146" bestFit="1" customWidth="1"/>
    <col min="7684" max="7684" width="8.5546875" style="146" bestFit="1" customWidth="1"/>
    <col min="7685" max="7689" width="7.44140625" style="146" bestFit="1" customWidth="1"/>
    <col min="7690" max="7936" width="8.88671875" style="146"/>
    <col min="7937" max="7937" width="13.5546875" style="146" customWidth="1"/>
    <col min="7938" max="7938" width="13" style="146" customWidth="1"/>
    <col min="7939" max="7939" width="21.109375" style="146" bestFit="1" customWidth="1"/>
    <col min="7940" max="7940" width="8.5546875" style="146" bestFit="1" customWidth="1"/>
    <col min="7941" max="7945" width="7.44140625" style="146" bestFit="1" customWidth="1"/>
    <col min="7946" max="8192" width="8.88671875" style="146"/>
    <col min="8193" max="8193" width="13.5546875" style="146" customWidth="1"/>
    <col min="8194" max="8194" width="13" style="146" customWidth="1"/>
    <col min="8195" max="8195" width="21.109375" style="146" bestFit="1" customWidth="1"/>
    <col min="8196" max="8196" width="8.5546875" style="146" bestFit="1" customWidth="1"/>
    <col min="8197" max="8201" width="7.44140625" style="146" bestFit="1" customWidth="1"/>
    <col min="8202" max="8448" width="8.88671875" style="146"/>
    <col min="8449" max="8449" width="13.5546875" style="146" customWidth="1"/>
    <col min="8450" max="8450" width="13" style="146" customWidth="1"/>
    <col min="8451" max="8451" width="21.109375" style="146" bestFit="1" customWidth="1"/>
    <col min="8452" max="8452" width="8.5546875" style="146" bestFit="1" customWidth="1"/>
    <col min="8453" max="8457" width="7.44140625" style="146" bestFit="1" customWidth="1"/>
    <col min="8458" max="8704" width="8.88671875" style="146"/>
    <col min="8705" max="8705" width="13.5546875" style="146" customWidth="1"/>
    <col min="8706" max="8706" width="13" style="146" customWidth="1"/>
    <col min="8707" max="8707" width="21.109375" style="146" bestFit="1" customWidth="1"/>
    <col min="8708" max="8708" width="8.5546875" style="146" bestFit="1" customWidth="1"/>
    <col min="8709" max="8713" width="7.44140625" style="146" bestFit="1" customWidth="1"/>
    <col min="8714" max="8960" width="8.88671875" style="146"/>
    <col min="8961" max="8961" width="13.5546875" style="146" customWidth="1"/>
    <col min="8962" max="8962" width="13" style="146" customWidth="1"/>
    <col min="8963" max="8963" width="21.109375" style="146" bestFit="1" customWidth="1"/>
    <col min="8964" max="8964" width="8.5546875" style="146" bestFit="1" customWidth="1"/>
    <col min="8965" max="8969" width="7.44140625" style="146" bestFit="1" customWidth="1"/>
    <col min="8970" max="9216" width="8.88671875" style="146"/>
    <col min="9217" max="9217" width="13.5546875" style="146" customWidth="1"/>
    <col min="9218" max="9218" width="13" style="146" customWidth="1"/>
    <col min="9219" max="9219" width="21.109375" style="146" bestFit="1" customWidth="1"/>
    <col min="9220" max="9220" width="8.5546875" style="146" bestFit="1" customWidth="1"/>
    <col min="9221" max="9225" width="7.44140625" style="146" bestFit="1" customWidth="1"/>
    <col min="9226" max="9472" width="8.88671875" style="146"/>
    <col min="9473" max="9473" width="13.5546875" style="146" customWidth="1"/>
    <col min="9474" max="9474" width="13" style="146" customWidth="1"/>
    <col min="9475" max="9475" width="21.109375" style="146" bestFit="1" customWidth="1"/>
    <col min="9476" max="9476" width="8.5546875" style="146" bestFit="1" customWidth="1"/>
    <col min="9477" max="9481" width="7.44140625" style="146" bestFit="1" customWidth="1"/>
    <col min="9482" max="9728" width="8.88671875" style="146"/>
    <col min="9729" max="9729" width="13.5546875" style="146" customWidth="1"/>
    <col min="9730" max="9730" width="13" style="146" customWidth="1"/>
    <col min="9731" max="9731" width="21.109375" style="146" bestFit="1" customWidth="1"/>
    <col min="9732" max="9732" width="8.5546875" style="146" bestFit="1" customWidth="1"/>
    <col min="9733" max="9737" width="7.44140625" style="146" bestFit="1" customWidth="1"/>
    <col min="9738" max="9984" width="8.88671875" style="146"/>
    <col min="9985" max="9985" width="13.5546875" style="146" customWidth="1"/>
    <col min="9986" max="9986" width="13" style="146" customWidth="1"/>
    <col min="9987" max="9987" width="21.109375" style="146" bestFit="1" customWidth="1"/>
    <col min="9988" max="9988" width="8.5546875" style="146" bestFit="1" customWidth="1"/>
    <col min="9989" max="9993" width="7.44140625" style="146" bestFit="1" customWidth="1"/>
    <col min="9994" max="10240" width="8.88671875" style="146"/>
    <col min="10241" max="10241" width="13.5546875" style="146" customWidth="1"/>
    <col min="10242" max="10242" width="13" style="146" customWidth="1"/>
    <col min="10243" max="10243" width="21.109375" style="146" bestFit="1" customWidth="1"/>
    <col min="10244" max="10244" width="8.5546875" style="146" bestFit="1" customWidth="1"/>
    <col min="10245" max="10249" width="7.44140625" style="146" bestFit="1" customWidth="1"/>
    <col min="10250" max="10496" width="8.88671875" style="146"/>
    <col min="10497" max="10497" width="13.5546875" style="146" customWidth="1"/>
    <col min="10498" max="10498" width="13" style="146" customWidth="1"/>
    <col min="10499" max="10499" width="21.109375" style="146" bestFit="1" customWidth="1"/>
    <col min="10500" max="10500" width="8.5546875" style="146" bestFit="1" customWidth="1"/>
    <col min="10501" max="10505" width="7.44140625" style="146" bestFit="1" customWidth="1"/>
    <col min="10506" max="10752" width="8.88671875" style="146"/>
    <col min="10753" max="10753" width="13.5546875" style="146" customWidth="1"/>
    <col min="10754" max="10754" width="13" style="146" customWidth="1"/>
    <col min="10755" max="10755" width="21.109375" style="146" bestFit="1" customWidth="1"/>
    <col min="10756" max="10756" width="8.5546875" style="146" bestFit="1" customWidth="1"/>
    <col min="10757" max="10761" width="7.44140625" style="146" bestFit="1" customWidth="1"/>
    <col min="10762" max="11008" width="8.88671875" style="146"/>
    <col min="11009" max="11009" width="13.5546875" style="146" customWidth="1"/>
    <col min="11010" max="11010" width="13" style="146" customWidth="1"/>
    <col min="11011" max="11011" width="21.109375" style="146" bestFit="1" customWidth="1"/>
    <col min="11012" max="11012" width="8.5546875" style="146" bestFit="1" customWidth="1"/>
    <col min="11013" max="11017" width="7.44140625" style="146" bestFit="1" customWidth="1"/>
    <col min="11018" max="11264" width="8.88671875" style="146"/>
    <col min="11265" max="11265" width="13.5546875" style="146" customWidth="1"/>
    <col min="11266" max="11266" width="13" style="146" customWidth="1"/>
    <col min="11267" max="11267" width="21.109375" style="146" bestFit="1" customWidth="1"/>
    <col min="11268" max="11268" width="8.5546875" style="146" bestFit="1" customWidth="1"/>
    <col min="11269" max="11273" width="7.44140625" style="146" bestFit="1" customWidth="1"/>
    <col min="11274" max="11520" width="8.88671875" style="146"/>
    <col min="11521" max="11521" width="13.5546875" style="146" customWidth="1"/>
    <col min="11522" max="11522" width="13" style="146" customWidth="1"/>
    <col min="11523" max="11523" width="21.109375" style="146" bestFit="1" customWidth="1"/>
    <col min="11524" max="11524" width="8.5546875" style="146" bestFit="1" customWidth="1"/>
    <col min="11525" max="11529" width="7.44140625" style="146" bestFit="1" customWidth="1"/>
    <col min="11530" max="11776" width="8.88671875" style="146"/>
    <col min="11777" max="11777" width="13.5546875" style="146" customWidth="1"/>
    <col min="11778" max="11778" width="13" style="146" customWidth="1"/>
    <col min="11779" max="11779" width="21.109375" style="146" bestFit="1" customWidth="1"/>
    <col min="11780" max="11780" width="8.5546875" style="146" bestFit="1" customWidth="1"/>
    <col min="11781" max="11785" width="7.44140625" style="146" bestFit="1" customWidth="1"/>
    <col min="11786" max="12032" width="8.88671875" style="146"/>
    <col min="12033" max="12033" width="13.5546875" style="146" customWidth="1"/>
    <col min="12034" max="12034" width="13" style="146" customWidth="1"/>
    <col min="12035" max="12035" width="21.109375" style="146" bestFit="1" customWidth="1"/>
    <col min="12036" max="12036" width="8.5546875" style="146" bestFit="1" customWidth="1"/>
    <col min="12037" max="12041" width="7.44140625" style="146" bestFit="1" customWidth="1"/>
    <col min="12042" max="12288" width="8.88671875" style="146"/>
    <col min="12289" max="12289" width="13.5546875" style="146" customWidth="1"/>
    <col min="12290" max="12290" width="13" style="146" customWidth="1"/>
    <col min="12291" max="12291" width="21.109375" style="146" bestFit="1" customWidth="1"/>
    <col min="12292" max="12292" width="8.5546875" style="146" bestFit="1" customWidth="1"/>
    <col min="12293" max="12297" width="7.44140625" style="146" bestFit="1" customWidth="1"/>
    <col min="12298" max="12544" width="8.88671875" style="146"/>
    <col min="12545" max="12545" width="13.5546875" style="146" customWidth="1"/>
    <col min="12546" max="12546" width="13" style="146" customWidth="1"/>
    <col min="12547" max="12547" width="21.109375" style="146" bestFit="1" customWidth="1"/>
    <col min="12548" max="12548" width="8.5546875" style="146" bestFit="1" customWidth="1"/>
    <col min="12549" max="12553" width="7.44140625" style="146" bestFit="1" customWidth="1"/>
    <col min="12554" max="12800" width="8.88671875" style="146"/>
    <col min="12801" max="12801" width="13.5546875" style="146" customWidth="1"/>
    <col min="12802" max="12802" width="13" style="146" customWidth="1"/>
    <col min="12803" max="12803" width="21.109375" style="146" bestFit="1" customWidth="1"/>
    <col min="12804" max="12804" width="8.5546875" style="146" bestFit="1" customWidth="1"/>
    <col min="12805" max="12809" width="7.44140625" style="146" bestFit="1" customWidth="1"/>
    <col min="12810" max="13056" width="8.88671875" style="146"/>
    <col min="13057" max="13057" width="13.5546875" style="146" customWidth="1"/>
    <col min="13058" max="13058" width="13" style="146" customWidth="1"/>
    <col min="13059" max="13059" width="21.109375" style="146" bestFit="1" customWidth="1"/>
    <col min="13060" max="13060" width="8.5546875" style="146" bestFit="1" customWidth="1"/>
    <col min="13061" max="13065" width="7.44140625" style="146" bestFit="1" customWidth="1"/>
    <col min="13066" max="13312" width="8.88671875" style="146"/>
    <col min="13313" max="13313" width="13.5546875" style="146" customWidth="1"/>
    <col min="13314" max="13314" width="13" style="146" customWidth="1"/>
    <col min="13315" max="13315" width="21.109375" style="146" bestFit="1" customWidth="1"/>
    <col min="13316" max="13316" width="8.5546875" style="146" bestFit="1" customWidth="1"/>
    <col min="13317" max="13321" width="7.44140625" style="146" bestFit="1" customWidth="1"/>
    <col min="13322" max="13568" width="8.88671875" style="146"/>
    <col min="13569" max="13569" width="13.5546875" style="146" customWidth="1"/>
    <col min="13570" max="13570" width="13" style="146" customWidth="1"/>
    <col min="13571" max="13571" width="21.109375" style="146" bestFit="1" customWidth="1"/>
    <col min="13572" max="13572" width="8.5546875" style="146" bestFit="1" customWidth="1"/>
    <col min="13573" max="13577" width="7.44140625" style="146" bestFit="1" customWidth="1"/>
    <col min="13578" max="13824" width="8.88671875" style="146"/>
    <col min="13825" max="13825" width="13.5546875" style="146" customWidth="1"/>
    <col min="13826" max="13826" width="13" style="146" customWidth="1"/>
    <col min="13827" max="13827" width="21.109375" style="146" bestFit="1" customWidth="1"/>
    <col min="13828" max="13828" width="8.5546875" style="146" bestFit="1" customWidth="1"/>
    <col min="13829" max="13833" width="7.44140625" style="146" bestFit="1" customWidth="1"/>
    <col min="13834" max="14080" width="8.88671875" style="146"/>
    <col min="14081" max="14081" width="13.5546875" style="146" customWidth="1"/>
    <col min="14082" max="14082" width="13" style="146" customWidth="1"/>
    <col min="14083" max="14083" width="21.109375" style="146" bestFit="1" customWidth="1"/>
    <col min="14084" max="14084" width="8.5546875" style="146" bestFit="1" customWidth="1"/>
    <col min="14085" max="14089" width="7.44140625" style="146" bestFit="1" customWidth="1"/>
    <col min="14090" max="14336" width="8.88671875" style="146"/>
    <col min="14337" max="14337" width="13.5546875" style="146" customWidth="1"/>
    <col min="14338" max="14338" width="13" style="146" customWidth="1"/>
    <col min="14339" max="14339" width="21.109375" style="146" bestFit="1" customWidth="1"/>
    <col min="14340" max="14340" width="8.5546875" style="146" bestFit="1" customWidth="1"/>
    <col min="14341" max="14345" width="7.44140625" style="146" bestFit="1" customWidth="1"/>
    <col min="14346" max="14592" width="8.88671875" style="146"/>
    <col min="14593" max="14593" width="13.5546875" style="146" customWidth="1"/>
    <col min="14594" max="14594" width="13" style="146" customWidth="1"/>
    <col min="14595" max="14595" width="21.109375" style="146" bestFit="1" customWidth="1"/>
    <col min="14596" max="14596" width="8.5546875" style="146" bestFit="1" customWidth="1"/>
    <col min="14597" max="14601" width="7.44140625" style="146" bestFit="1" customWidth="1"/>
    <col min="14602" max="14848" width="8.88671875" style="146"/>
    <col min="14849" max="14849" width="13.5546875" style="146" customWidth="1"/>
    <col min="14850" max="14850" width="13" style="146" customWidth="1"/>
    <col min="14851" max="14851" width="21.109375" style="146" bestFit="1" customWidth="1"/>
    <col min="14852" max="14852" width="8.5546875" style="146" bestFit="1" customWidth="1"/>
    <col min="14853" max="14857" width="7.44140625" style="146" bestFit="1" customWidth="1"/>
    <col min="14858" max="15104" width="8.88671875" style="146"/>
    <col min="15105" max="15105" width="13.5546875" style="146" customWidth="1"/>
    <col min="15106" max="15106" width="13" style="146" customWidth="1"/>
    <col min="15107" max="15107" width="21.109375" style="146" bestFit="1" customWidth="1"/>
    <col min="15108" max="15108" width="8.5546875" style="146" bestFit="1" customWidth="1"/>
    <col min="15109" max="15113" width="7.44140625" style="146" bestFit="1" customWidth="1"/>
    <col min="15114" max="15360" width="8.88671875" style="146"/>
    <col min="15361" max="15361" width="13.5546875" style="146" customWidth="1"/>
    <col min="15362" max="15362" width="13" style="146" customWidth="1"/>
    <col min="15363" max="15363" width="21.109375" style="146" bestFit="1" customWidth="1"/>
    <col min="15364" max="15364" width="8.5546875" style="146" bestFit="1" customWidth="1"/>
    <col min="15365" max="15369" width="7.44140625" style="146" bestFit="1" customWidth="1"/>
    <col min="15370" max="15616" width="8.88671875" style="146"/>
    <col min="15617" max="15617" width="13.5546875" style="146" customWidth="1"/>
    <col min="15618" max="15618" width="13" style="146" customWidth="1"/>
    <col min="15619" max="15619" width="21.109375" style="146" bestFit="1" customWidth="1"/>
    <col min="15620" max="15620" width="8.5546875" style="146" bestFit="1" customWidth="1"/>
    <col min="15621" max="15625" width="7.44140625" style="146" bestFit="1" customWidth="1"/>
    <col min="15626" max="15872" width="8.88671875" style="146"/>
    <col min="15873" max="15873" width="13.5546875" style="146" customWidth="1"/>
    <col min="15874" max="15874" width="13" style="146" customWidth="1"/>
    <col min="15875" max="15875" width="21.109375" style="146" bestFit="1" customWidth="1"/>
    <col min="15876" max="15876" width="8.5546875" style="146" bestFit="1" customWidth="1"/>
    <col min="15877" max="15881" width="7.44140625" style="146" bestFit="1" customWidth="1"/>
    <col min="15882" max="16128" width="8.88671875" style="146"/>
    <col min="16129" max="16129" width="13.5546875" style="146" customWidth="1"/>
    <col min="16130" max="16130" width="13" style="146" customWidth="1"/>
    <col min="16131" max="16131" width="21.109375" style="146" bestFit="1" customWidth="1"/>
    <col min="16132" max="16132" width="8.5546875" style="146" bestFit="1" customWidth="1"/>
    <col min="16133" max="16137" width="7.44140625" style="146" bestFit="1" customWidth="1"/>
    <col min="16138" max="16384" width="8.88671875" style="146"/>
  </cols>
  <sheetData>
    <row r="1" spans="1:11" ht="15.75" x14ac:dyDescent="0.25">
      <c r="A1" s="135" t="s">
        <v>681</v>
      </c>
      <c r="E1" s="226"/>
      <c r="F1" s="227"/>
      <c r="G1" s="227"/>
      <c r="H1" s="227"/>
      <c r="I1" s="227"/>
    </row>
    <row r="2" spans="1:11" ht="15.75" x14ac:dyDescent="0.25">
      <c r="A2" s="135"/>
      <c r="C2" s="146">
        <v>1</v>
      </c>
      <c r="D2" s="146">
        <v>2</v>
      </c>
      <c r="E2" s="226">
        <v>3</v>
      </c>
      <c r="F2" s="391">
        <v>4</v>
      </c>
      <c r="G2" s="391">
        <v>5</v>
      </c>
      <c r="H2" s="391">
        <v>6</v>
      </c>
      <c r="I2" s="391">
        <v>7</v>
      </c>
      <c r="J2" s="146">
        <v>8</v>
      </c>
      <c r="K2" s="146">
        <v>9</v>
      </c>
    </row>
    <row r="3" spans="1:11" ht="15.75" customHeight="1" x14ac:dyDescent="0.25">
      <c r="A3" s="136"/>
      <c r="B3" s="139"/>
      <c r="C3" s="139"/>
      <c r="E3" s="601" t="s">
        <v>737</v>
      </c>
      <c r="F3" s="601"/>
      <c r="G3" s="601"/>
      <c r="H3" s="601"/>
      <c r="I3" s="601"/>
      <c r="J3" s="601"/>
      <c r="K3" s="601"/>
    </row>
    <row r="4" spans="1:11" x14ac:dyDescent="0.2">
      <c r="A4" s="193" t="s">
        <v>0</v>
      </c>
      <c r="B4" s="193" t="s">
        <v>1</v>
      </c>
      <c r="C4" s="193" t="s">
        <v>2</v>
      </c>
      <c r="D4" s="193" t="s">
        <v>769</v>
      </c>
      <c r="E4" s="219" t="s">
        <v>794</v>
      </c>
      <c r="F4" s="219" t="s">
        <v>795</v>
      </c>
      <c r="G4" s="219" t="s">
        <v>796</v>
      </c>
      <c r="H4" s="219" t="s">
        <v>797</v>
      </c>
      <c r="I4" s="219" t="s">
        <v>798</v>
      </c>
      <c r="J4" s="149" t="s">
        <v>803</v>
      </c>
      <c r="K4" s="149" t="s">
        <v>804</v>
      </c>
    </row>
    <row r="5" spans="1:11" x14ac:dyDescent="0.2">
      <c r="A5" s="228" t="s">
        <v>4</v>
      </c>
      <c r="B5" s="228" t="s">
        <v>5</v>
      </c>
      <c r="C5" s="229" t="s">
        <v>6</v>
      </c>
      <c r="D5" s="220">
        <f>K5</f>
        <v>81.5</v>
      </c>
      <c r="E5" s="230">
        <v>78.3</v>
      </c>
      <c r="F5" s="230">
        <v>78.099999999999994</v>
      </c>
      <c r="G5" s="230">
        <v>79</v>
      </c>
      <c r="H5" s="230">
        <v>79.8</v>
      </c>
      <c r="I5" s="230">
        <v>81</v>
      </c>
      <c r="J5" s="230">
        <v>81.2</v>
      </c>
      <c r="K5" s="230">
        <v>81.5</v>
      </c>
    </row>
    <row r="6" spans="1:11" x14ac:dyDescent="0.2">
      <c r="A6" s="228" t="s">
        <v>7</v>
      </c>
      <c r="B6" s="228" t="s">
        <v>8</v>
      </c>
      <c r="C6" s="229" t="s">
        <v>9</v>
      </c>
      <c r="D6" s="220">
        <f t="shared" ref="D6:D69" si="0">K6</f>
        <v>80.2</v>
      </c>
      <c r="E6" s="230">
        <v>79.2</v>
      </c>
      <c r="F6" s="230">
        <v>79.599999999999994</v>
      </c>
      <c r="G6" s="230">
        <v>79.8</v>
      </c>
      <c r="H6" s="230">
        <v>79.7</v>
      </c>
      <c r="I6" s="230">
        <v>80.2</v>
      </c>
      <c r="J6" s="230">
        <v>80.099999999999994</v>
      </c>
      <c r="K6" s="230">
        <v>80.2</v>
      </c>
    </row>
    <row r="7" spans="1:11" x14ac:dyDescent="0.2">
      <c r="A7" s="228" t="s">
        <v>10</v>
      </c>
      <c r="B7" s="228" t="s">
        <v>11</v>
      </c>
      <c r="C7" s="229" t="s">
        <v>12</v>
      </c>
      <c r="D7" s="220">
        <f t="shared" si="0"/>
        <v>82</v>
      </c>
      <c r="E7" s="230">
        <v>80.5</v>
      </c>
      <c r="F7" s="230">
        <v>80.8</v>
      </c>
      <c r="G7" s="230">
        <v>81</v>
      </c>
      <c r="H7" s="230">
        <v>81.7</v>
      </c>
      <c r="I7" s="230">
        <v>82</v>
      </c>
      <c r="J7" s="230">
        <v>82</v>
      </c>
      <c r="K7" s="230">
        <v>82</v>
      </c>
    </row>
    <row r="8" spans="1:11" x14ac:dyDescent="0.2">
      <c r="A8" s="228" t="s">
        <v>13</v>
      </c>
      <c r="B8" s="228" t="s">
        <v>14</v>
      </c>
      <c r="C8" s="229" t="s">
        <v>15</v>
      </c>
      <c r="D8" s="220">
        <f t="shared" si="0"/>
        <v>82.3</v>
      </c>
      <c r="E8" s="230">
        <v>80.2</v>
      </c>
      <c r="F8" s="230">
        <v>80.8</v>
      </c>
      <c r="G8" s="230">
        <v>80.900000000000006</v>
      </c>
      <c r="H8" s="230">
        <v>81.2</v>
      </c>
      <c r="I8" s="230">
        <v>81.8</v>
      </c>
      <c r="J8" s="230">
        <v>81.900000000000006</v>
      </c>
      <c r="K8" s="230">
        <v>82.3</v>
      </c>
    </row>
    <row r="9" spans="1:11" x14ac:dyDescent="0.2">
      <c r="A9" s="228" t="s">
        <v>16</v>
      </c>
      <c r="B9" s="228" t="s">
        <v>17</v>
      </c>
      <c r="C9" s="229" t="s">
        <v>18</v>
      </c>
      <c r="D9" s="220">
        <f t="shared" si="0"/>
        <v>82.7</v>
      </c>
      <c r="E9" s="230">
        <v>80</v>
      </c>
      <c r="F9" s="230">
        <v>80.400000000000006</v>
      </c>
      <c r="G9" s="230">
        <v>80.5</v>
      </c>
      <c r="H9" s="230">
        <v>80.8</v>
      </c>
      <c r="I9" s="230">
        <v>81.5</v>
      </c>
      <c r="J9" s="230">
        <v>82.4</v>
      </c>
      <c r="K9" s="230">
        <v>82.7</v>
      </c>
    </row>
    <row r="10" spans="1:11" x14ac:dyDescent="0.2">
      <c r="A10" s="228" t="s">
        <v>19</v>
      </c>
      <c r="B10" s="228" t="s">
        <v>20</v>
      </c>
      <c r="C10" s="229" t="s">
        <v>21</v>
      </c>
      <c r="D10" s="220">
        <f t="shared" si="0"/>
        <v>80.599999999999994</v>
      </c>
      <c r="E10" s="230">
        <v>78.3</v>
      </c>
      <c r="F10" s="230">
        <v>78.599999999999994</v>
      </c>
      <c r="G10" s="230">
        <v>78.8</v>
      </c>
      <c r="H10" s="230">
        <v>79.2</v>
      </c>
      <c r="I10" s="230">
        <v>79.599999999999994</v>
      </c>
      <c r="J10" s="230">
        <v>80.7</v>
      </c>
      <c r="K10" s="230">
        <v>80.599999999999994</v>
      </c>
    </row>
    <row r="11" spans="1:11" x14ac:dyDescent="0.2">
      <c r="A11" s="228" t="s">
        <v>22</v>
      </c>
      <c r="B11" s="228" t="s">
        <v>23</v>
      </c>
      <c r="C11" s="229" t="s">
        <v>24</v>
      </c>
      <c r="D11" s="220">
        <f t="shared" si="0"/>
        <v>82</v>
      </c>
      <c r="E11" s="230">
        <v>81</v>
      </c>
      <c r="F11" s="230">
        <v>80.8</v>
      </c>
      <c r="G11" s="230">
        <v>80.599999999999994</v>
      </c>
      <c r="H11" s="230">
        <v>81.2</v>
      </c>
      <c r="I11" s="230">
        <v>81.599999999999994</v>
      </c>
      <c r="J11" s="230">
        <v>82</v>
      </c>
      <c r="K11" s="230">
        <v>82</v>
      </c>
    </row>
    <row r="12" spans="1:11" x14ac:dyDescent="0.2">
      <c r="A12" s="228" t="s">
        <v>25</v>
      </c>
      <c r="B12" s="228" t="s">
        <v>26</v>
      </c>
      <c r="C12" s="229" t="s">
        <v>27</v>
      </c>
      <c r="D12" s="220">
        <f t="shared" si="0"/>
        <v>80.900000000000006</v>
      </c>
      <c r="E12" s="230">
        <v>79.2</v>
      </c>
      <c r="F12" s="230">
        <v>79.2</v>
      </c>
      <c r="G12" s="230">
        <v>79.400000000000006</v>
      </c>
      <c r="H12" s="230">
        <v>79.3</v>
      </c>
      <c r="I12" s="230">
        <v>79.599999999999994</v>
      </c>
      <c r="J12" s="230">
        <v>80.5</v>
      </c>
      <c r="K12" s="230">
        <v>80.900000000000006</v>
      </c>
    </row>
    <row r="13" spans="1:11" x14ac:dyDescent="0.2">
      <c r="A13" s="228" t="s">
        <v>28</v>
      </c>
      <c r="B13" s="228" t="s">
        <v>29</v>
      </c>
      <c r="C13" s="229" t="s">
        <v>30</v>
      </c>
      <c r="D13" s="220">
        <f t="shared" si="0"/>
        <v>80</v>
      </c>
      <c r="E13" s="230">
        <v>78.7</v>
      </c>
      <c r="F13" s="230">
        <v>79</v>
      </c>
      <c r="G13" s="230">
        <v>78.8</v>
      </c>
      <c r="H13" s="230">
        <v>79.400000000000006</v>
      </c>
      <c r="I13" s="230">
        <v>79.400000000000006</v>
      </c>
      <c r="J13" s="230">
        <v>80</v>
      </c>
      <c r="K13" s="230">
        <v>80</v>
      </c>
    </row>
    <row r="14" spans="1:11" x14ac:dyDescent="0.2">
      <c r="A14" s="228" t="s">
        <v>31</v>
      </c>
      <c r="B14" s="228" t="s">
        <v>32</v>
      </c>
      <c r="C14" s="229" t="s">
        <v>33</v>
      </c>
      <c r="D14" s="220">
        <f t="shared" si="0"/>
        <v>80.5</v>
      </c>
      <c r="E14" s="230">
        <v>79</v>
      </c>
      <c r="F14" s="230">
        <v>79.099999999999994</v>
      </c>
      <c r="G14" s="230">
        <v>79.5</v>
      </c>
      <c r="H14" s="230">
        <v>80</v>
      </c>
      <c r="I14" s="230">
        <v>80.2</v>
      </c>
      <c r="J14" s="230">
        <v>80.400000000000006</v>
      </c>
      <c r="K14" s="230">
        <v>80.5</v>
      </c>
    </row>
    <row r="15" spans="1:11" x14ac:dyDescent="0.2">
      <c r="A15" s="228" t="s">
        <v>34</v>
      </c>
      <c r="B15" s="228" t="s">
        <v>35</v>
      </c>
      <c r="C15" s="229" t="s">
        <v>36</v>
      </c>
      <c r="D15" s="220">
        <f t="shared" si="0"/>
        <v>82.9</v>
      </c>
      <c r="E15" s="230">
        <v>81.7</v>
      </c>
      <c r="F15" s="230">
        <v>81.900000000000006</v>
      </c>
      <c r="G15" s="230">
        <v>82.4</v>
      </c>
      <c r="H15" s="230">
        <v>82.5</v>
      </c>
      <c r="I15" s="230">
        <v>82.9</v>
      </c>
      <c r="J15" s="230">
        <v>83</v>
      </c>
      <c r="K15" s="230">
        <v>82.9</v>
      </c>
    </row>
    <row r="16" spans="1:11" x14ac:dyDescent="0.2">
      <c r="A16" s="228" t="s">
        <v>37</v>
      </c>
      <c r="B16" s="228" t="s">
        <v>38</v>
      </c>
      <c r="C16" s="229" t="s">
        <v>39</v>
      </c>
      <c r="D16" s="220">
        <f t="shared" si="0"/>
        <v>81.900000000000006</v>
      </c>
      <c r="E16" s="230">
        <v>80.8</v>
      </c>
      <c r="F16" s="230">
        <v>80.7</v>
      </c>
      <c r="G16" s="230">
        <v>80.8</v>
      </c>
      <c r="H16" s="230">
        <v>81.3</v>
      </c>
      <c r="I16" s="230">
        <v>81.8</v>
      </c>
      <c r="J16" s="230">
        <v>81.8</v>
      </c>
      <c r="K16" s="230">
        <v>81.900000000000006</v>
      </c>
    </row>
    <row r="17" spans="1:11" x14ac:dyDescent="0.2">
      <c r="A17" s="228" t="s">
        <v>40</v>
      </c>
      <c r="B17" s="228" t="s">
        <v>41</v>
      </c>
      <c r="C17" s="229" t="s">
        <v>42</v>
      </c>
      <c r="D17" s="220">
        <f t="shared" si="0"/>
        <v>82.8</v>
      </c>
      <c r="E17" s="230">
        <v>80.900000000000006</v>
      </c>
      <c r="F17" s="230">
        <v>81.099999999999994</v>
      </c>
      <c r="G17" s="230">
        <v>81.099999999999994</v>
      </c>
      <c r="H17" s="230">
        <v>81.400000000000006</v>
      </c>
      <c r="I17" s="230">
        <v>82.1</v>
      </c>
      <c r="J17" s="230">
        <v>82.2</v>
      </c>
      <c r="K17" s="230">
        <v>82.8</v>
      </c>
    </row>
    <row r="18" spans="1:11" x14ac:dyDescent="0.2">
      <c r="A18" s="228" t="s">
        <v>43</v>
      </c>
      <c r="B18" s="228" t="s">
        <v>44</v>
      </c>
      <c r="C18" s="229" t="s">
        <v>45</v>
      </c>
      <c r="D18" s="220">
        <f t="shared" si="0"/>
        <v>83.2</v>
      </c>
      <c r="E18" s="230">
        <v>83.1</v>
      </c>
      <c r="F18" s="230">
        <v>83.4</v>
      </c>
      <c r="G18" s="230">
        <v>83.2</v>
      </c>
      <c r="H18" s="230">
        <v>83.2</v>
      </c>
      <c r="I18" s="230">
        <v>83</v>
      </c>
      <c r="J18" s="230">
        <v>83.2</v>
      </c>
      <c r="K18" s="230">
        <v>83.2</v>
      </c>
    </row>
    <row r="19" spans="1:11" x14ac:dyDescent="0.2">
      <c r="A19" s="228" t="s">
        <v>46</v>
      </c>
      <c r="B19" s="228" t="s">
        <v>47</v>
      </c>
      <c r="C19" s="229" t="s">
        <v>48</v>
      </c>
      <c r="D19" s="220">
        <f t="shared" si="0"/>
        <v>82.8</v>
      </c>
      <c r="E19" s="230">
        <v>81.8</v>
      </c>
      <c r="F19" s="230">
        <v>81.900000000000006</v>
      </c>
      <c r="G19" s="230">
        <v>81.5</v>
      </c>
      <c r="H19" s="230">
        <v>81.5</v>
      </c>
      <c r="I19" s="230">
        <v>81.900000000000006</v>
      </c>
      <c r="J19" s="230">
        <v>82.5</v>
      </c>
      <c r="K19" s="230">
        <v>82.8</v>
      </c>
    </row>
    <row r="20" spans="1:11" x14ac:dyDescent="0.2">
      <c r="A20" s="228" t="s">
        <v>49</v>
      </c>
      <c r="B20" s="228" t="s">
        <v>50</v>
      </c>
      <c r="C20" s="229" t="s">
        <v>51</v>
      </c>
      <c r="D20" s="220">
        <f t="shared" si="0"/>
        <v>81.8</v>
      </c>
      <c r="E20" s="230">
        <v>79.5</v>
      </c>
      <c r="F20" s="230">
        <v>79.900000000000006</v>
      </c>
      <c r="G20" s="230">
        <v>79.900000000000006</v>
      </c>
      <c r="H20" s="230">
        <v>80</v>
      </c>
      <c r="I20" s="230">
        <v>80.099999999999994</v>
      </c>
      <c r="J20" s="230">
        <v>81.3</v>
      </c>
      <c r="K20" s="230">
        <v>81.8</v>
      </c>
    </row>
    <row r="21" spans="1:11" x14ac:dyDescent="0.2">
      <c r="A21" s="228" t="s">
        <v>52</v>
      </c>
      <c r="B21" s="228" t="s">
        <v>53</v>
      </c>
      <c r="C21" s="229" t="s">
        <v>54</v>
      </c>
      <c r="D21" s="220">
        <f t="shared" si="0"/>
        <v>84.7</v>
      </c>
      <c r="E21" s="230">
        <v>83.9</v>
      </c>
      <c r="F21" s="230">
        <v>84.5</v>
      </c>
      <c r="G21" s="230">
        <v>84.2</v>
      </c>
      <c r="H21" s="230">
        <v>83.7</v>
      </c>
      <c r="I21" s="230">
        <v>83</v>
      </c>
      <c r="J21" s="230">
        <v>83.8</v>
      </c>
      <c r="K21" s="230">
        <v>84.7</v>
      </c>
    </row>
    <row r="22" spans="1:11" x14ac:dyDescent="0.2">
      <c r="A22" s="228" t="s">
        <v>55</v>
      </c>
      <c r="B22" s="228" t="s">
        <v>56</v>
      </c>
      <c r="C22" s="229" t="s">
        <v>57</v>
      </c>
      <c r="D22" s="220">
        <f t="shared" si="0"/>
        <v>81.5</v>
      </c>
      <c r="E22" s="230">
        <v>79.8</v>
      </c>
      <c r="F22" s="230">
        <v>80.099999999999994</v>
      </c>
      <c r="G22" s="230">
        <v>80.099999999999994</v>
      </c>
      <c r="H22" s="230">
        <v>80.3</v>
      </c>
      <c r="I22" s="230">
        <v>80.7</v>
      </c>
      <c r="J22" s="230">
        <v>81.599999999999994</v>
      </c>
      <c r="K22" s="230">
        <v>81.5</v>
      </c>
    </row>
    <row r="23" spans="1:11" x14ac:dyDescent="0.2">
      <c r="A23" s="228" t="s">
        <v>447</v>
      </c>
      <c r="B23" s="228" t="s">
        <v>448</v>
      </c>
      <c r="C23" s="229" t="s">
        <v>449</v>
      </c>
      <c r="D23" s="220">
        <f t="shared" si="0"/>
        <v>83.7</v>
      </c>
      <c r="E23" s="230">
        <v>82.8</v>
      </c>
      <c r="F23" s="230">
        <v>83</v>
      </c>
      <c r="G23" s="230">
        <v>83.4</v>
      </c>
      <c r="H23" s="230">
        <v>83.3</v>
      </c>
      <c r="I23" s="230">
        <v>83.6</v>
      </c>
      <c r="J23" s="230">
        <v>83.6</v>
      </c>
      <c r="K23" s="230">
        <v>83.7</v>
      </c>
    </row>
    <row r="24" spans="1:11" x14ac:dyDescent="0.2">
      <c r="A24" s="228" t="s">
        <v>58</v>
      </c>
      <c r="B24" s="228" t="s">
        <v>59</v>
      </c>
      <c r="C24" s="229" t="s">
        <v>60</v>
      </c>
      <c r="D24" s="220">
        <f t="shared" si="0"/>
        <v>81.599999999999994</v>
      </c>
      <c r="E24" s="230">
        <v>80.8</v>
      </c>
      <c r="F24" s="230">
        <v>81.400000000000006</v>
      </c>
      <c r="G24" s="230">
        <v>81.400000000000006</v>
      </c>
      <c r="H24" s="230">
        <v>82.2</v>
      </c>
      <c r="I24" s="230">
        <v>82.1</v>
      </c>
      <c r="J24" s="230">
        <v>82</v>
      </c>
      <c r="K24" s="230">
        <v>81.599999999999994</v>
      </c>
    </row>
    <row r="25" spans="1:11" x14ac:dyDescent="0.2">
      <c r="A25" s="228" t="s">
        <v>61</v>
      </c>
      <c r="B25" s="228" t="s">
        <v>62</v>
      </c>
      <c r="C25" s="229" t="s">
        <v>63</v>
      </c>
      <c r="D25" s="220">
        <f t="shared" si="0"/>
        <v>80.5</v>
      </c>
      <c r="E25" s="230">
        <v>79.599999999999994</v>
      </c>
      <c r="F25" s="230">
        <v>80</v>
      </c>
      <c r="G25" s="230">
        <v>79.8</v>
      </c>
      <c r="H25" s="230">
        <v>79.900000000000006</v>
      </c>
      <c r="I25" s="230">
        <v>80.2</v>
      </c>
      <c r="J25" s="230">
        <v>80.5</v>
      </c>
      <c r="K25" s="230">
        <v>80.5</v>
      </c>
    </row>
    <row r="26" spans="1:11" x14ac:dyDescent="0.2">
      <c r="A26" s="228" t="s">
        <v>64</v>
      </c>
      <c r="B26" s="228" t="s">
        <v>65</v>
      </c>
      <c r="C26" s="229" t="s">
        <v>66</v>
      </c>
      <c r="D26" s="220">
        <f t="shared" si="0"/>
        <v>84.4</v>
      </c>
      <c r="E26" s="230">
        <v>82.9</v>
      </c>
      <c r="F26" s="230">
        <v>83.1</v>
      </c>
      <c r="G26" s="230">
        <v>83.5</v>
      </c>
      <c r="H26" s="230">
        <v>83.7</v>
      </c>
      <c r="I26" s="230">
        <v>83.9</v>
      </c>
      <c r="J26" s="230">
        <v>84.3</v>
      </c>
      <c r="K26" s="230">
        <v>84.4</v>
      </c>
    </row>
    <row r="27" spans="1:11" x14ac:dyDescent="0.2">
      <c r="A27" s="228" t="s">
        <v>67</v>
      </c>
      <c r="B27" s="228" t="s">
        <v>68</v>
      </c>
      <c r="C27" s="229" t="s">
        <v>69</v>
      </c>
      <c r="D27" s="220">
        <f t="shared" si="0"/>
        <v>83</v>
      </c>
      <c r="E27" s="230">
        <v>81.099999999999994</v>
      </c>
      <c r="F27" s="230">
        <v>81.400000000000006</v>
      </c>
      <c r="G27" s="230">
        <v>81.7</v>
      </c>
      <c r="H27" s="230">
        <v>81.900000000000006</v>
      </c>
      <c r="I27" s="230">
        <v>82.2</v>
      </c>
      <c r="J27" s="230">
        <v>82.6</v>
      </c>
      <c r="K27" s="230">
        <v>83</v>
      </c>
    </row>
    <row r="28" spans="1:11" x14ac:dyDescent="0.2">
      <c r="A28" s="228" t="s">
        <v>70</v>
      </c>
      <c r="B28" s="228" t="s">
        <v>71</v>
      </c>
      <c r="C28" s="229" t="s">
        <v>72</v>
      </c>
      <c r="D28" s="220">
        <f t="shared" si="0"/>
        <v>83.5</v>
      </c>
      <c r="E28" s="230">
        <v>82.7</v>
      </c>
      <c r="F28" s="230">
        <v>82.9</v>
      </c>
      <c r="G28" s="230">
        <v>83.2</v>
      </c>
      <c r="H28" s="230">
        <v>83.8</v>
      </c>
      <c r="I28" s="230">
        <v>83.9</v>
      </c>
      <c r="J28" s="230">
        <v>83.6</v>
      </c>
      <c r="K28" s="230">
        <v>83.5</v>
      </c>
    </row>
    <row r="29" spans="1:11" x14ac:dyDescent="0.2">
      <c r="A29" s="228" t="s">
        <v>73</v>
      </c>
      <c r="B29" s="228" t="s">
        <v>74</v>
      </c>
      <c r="C29" s="229" t="s">
        <v>75</v>
      </c>
      <c r="D29" s="220">
        <f t="shared" si="0"/>
        <v>84.6</v>
      </c>
      <c r="E29" s="230">
        <v>83.7</v>
      </c>
      <c r="F29" s="230">
        <v>83.6</v>
      </c>
      <c r="G29" s="230">
        <v>83.6</v>
      </c>
      <c r="H29" s="230">
        <v>83.9</v>
      </c>
      <c r="I29" s="230">
        <v>84.2</v>
      </c>
      <c r="J29" s="230">
        <v>84.6</v>
      </c>
      <c r="K29" s="230">
        <v>84.6</v>
      </c>
    </row>
    <row r="30" spans="1:11" x14ac:dyDescent="0.2">
      <c r="A30" s="228" t="s">
        <v>76</v>
      </c>
      <c r="B30" s="228" t="s">
        <v>77</v>
      </c>
      <c r="C30" s="229" t="s">
        <v>78</v>
      </c>
      <c r="D30" s="220">
        <f t="shared" si="0"/>
        <v>82.1</v>
      </c>
      <c r="E30" s="230">
        <v>81.7</v>
      </c>
      <c r="F30" s="230">
        <v>81.900000000000006</v>
      </c>
      <c r="G30" s="230">
        <v>82</v>
      </c>
      <c r="H30" s="230">
        <v>82</v>
      </c>
      <c r="I30" s="230">
        <v>82</v>
      </c>
      <c r="J30" s="230">
        <v>82.1</v>
      </c>
      <c r="K30" s="230">
        <v>82.1</v>
      </c>
    </row>
    <row r="31" spans="1:11" x14ac:dyDescent="0.2">
      <c r="A31" s="228" t="s">
        <v>79</v>
      </c>
      <c r="B31" s="228" t="s">
        <v>80</v>
      </c>
      <c r="C31" s="229" t="s">
        <v>81</v>
      </c>
      <c r="D31" s="220">
        <f t="shared" si="0"/>
        <v>82.4</v>
      </c>
      <c r="E31" s="230">
        <v>82.8</v>
      </c>
      <c r="F31" s="230">
        <v>82.3</v>
      </c>
      <c r="G31" s="230">
        <v>82.5</v>
      </c>
      <c r="H31" s="230">
        <v>82</v>
      </c>
      <c r="I31" s="230">
        <v>82.5</v>
      </c>
      <c r="J31" s="230">
        <v>82.1</v>
      </c>
      <c r="K31" s="230">
        <v>82.4</v>
      </c>
    </row>
    <row r="32" spans="1:11" x14ac:dyDescent="0.2">
      <c r="A32" s="228" t="s">
        <v>82</v>
      </c>
      <c r="B32" s="228" t="s">
        <v>83</v>
      </c>
      <c r="C32" s="229" t="s">
        <v>84</v>
      </c>
      <c r="D32" s="220">
        <f t="shared" si="0"/>
        <v>83.1</v>
      </c>
      <c r="E32" s="230">
        <v>81.900000000000006</v>
      </c>
      <c r="F32" s="230">
        <v>82.1</v>
      </c>
      <c r="G32" s="230">
        <v>82.2</v>
      </c>
      <c r="H32" s="230">
        <v>82.6</v>
      </c>
      <c r="I32" s="230">
        <v>82.6</v>
      </c>
      <c r="J32" s="230">
        <v>83.3</v>
      </c>
      <c r="K32" s="230">
        <v>83.1</v>
      </c>
    </row>
    <row r="33" spans="1:11" x14ac:dyDescent="0.2">
      <c r="A33" s="228" t="s">
        <v>85</v>
      </c>
      <c r="B33" s="228" t="s">
        <v>86</v>
      </c>
      <c r="C33" s="229" t="s">
        <v>87</v>
      </c>
      <c r="D33" s="220">
        <f t="shared" si="0"/>
        <v>84.1</v>
      </c>
      <c r="E33" s="230">
        <v>82.9</v>
      </c>
      <c r="F33" s="230">
        <v>83.4</v>
      </c>
      <c r="G33" s="230">
        <v>83.2</v>
      </c>
      <c r="H33" s="230">
        <v>83.5</v>
      </c>
      <c r="I33" s="230">
        <v>83.6</v>
      </c>
      <c r="J33" s="230">
        <v>84.1</v>
      </c>
      <c r="K33" s="230">
        <v>84.1</v>
      </c>
    </row>
    <row r="34" spans="1:11" x14ac:dyDescent="0.2">
      <c r="A34" s="228" t="s">
        <v>88</v>
      </c>
      <c r="B34" s="228" t="s">
        <v>89</v>
      </c>
      <c r="C34" s="229" t="s">
        <v>90</v>
      </c>
      <c r="D34" s="220">
        <f t="shared" si="0"/>
        <v>82.7</v>
      </c>
      <c r="E34" s="230">
        <v>81.2</v>
      </c>
      <c r="F34" s="230">
        <v>81.5</v>
      </c>
      <c r="G34" s="230">
        <v>82.1</v>
      </c>
      <c r="H34" s="230">
        <v>82.6</v>
      </c>
      <c r="I34" s="230">
        <v>83</v>
      </c>
      <c r="J34" s="230">
        <v>82.7</v>
      </c>
      <c r="K34" s="230">
        <v>82.7</v>
      </c>
    </row>
    <row r="35" spans="1:11" x14ac:dyDescent="0.2">
      <c r="A35" s="228" t="s">
        <v>91</v>
      </c>
      <c r="B35" s="228" t="s">
        <v>92</v>
      </c>
      <c r="C35" s="229" t="s">
        <v>93</v>
      </c>
      <c r="D35" s="220">
        <f t="shared" si="0"/>
        <v>82.5</v>
      </c>
      <c r="E35" s="230">
        <v>80.7</v>
      </c>
      <c r="F35" s="230">
        <v>80.599999999999994</v>
      </c>
      <c r="G35" s="230">
        <v>81.099999999999994</v>
      </c>
      <c r="H35" s="230">
        <v>81.5</v>
      </c>
      <c r="I35" s="230">
        <v>81.900000000000006</v>
      </c>
      <c r="J35" s="230">
        <v>82.6</v>
      </c>
      <c r="K35" s="230">
        <v>82.5</v>
      </c>
    </row>
    <row r="36" spans="1:11" x14ac:dyDescent="0.2">
      <c r="A36" s="228" t="s">
        <v>94</v>
      </c>
      <c r="B36" s="228" t="s">
        <v>95</v>
      </c>
      <c r="C36" s="229" t="s">
        <v>96</v>
      </c>
      <c r="D36" s="220">
        <f t="shared" si="0"/>
        <v>82.1</v>
      </c>
      <c r="E36" s="230">
        <v>79.900000000000006</v>
      </c>
      <c r="F36" s="230">
        <v>80.2</v>
      </c>
      <c r="G36" s="230">
        <v>80.400000000000006</v>
      </c>
      <c r="H36" s="230">
        <v>80.599999999999994</v>
      </c>
      <c r="I36" s="230">
        <v>80.900000000000006</v>
      </c>
      <c r="J36" s="230">
        <v>81.900000000000006</v>
      </c>
      <c r="K36" s="230">
        <v>82.1</v>
      </c>
    </row>
    <row r="37" spans="1:11" x14ac:dyDescent="0.2">
      <c r="A37" s="228" t="s">
        <v>97</v>
      </c>
      <c r="B37" s="228" t="s">
        <v>98</v>
      </c>
      <c r="C37" s="229" t="s">
        <v>99</v>
      </c>
      <c r="D37" s="220">
        <f t="shared" si="0"/>
        <v>82.6</v>
      </c>
      <c r="E37" s="230">
        <v>80.8</v>
      </c>
      <c r="F37" s="230">
        <v>81.5</v>
      </c>
      <c r="G37" s="230">
        <v>81.7</v>
      </c>
      <c r="H37" s="230">
        <v>82.3</v>
      </c>
      <c r="I37" s="230">
        <v>82</v>
      </c>
      <c r="J37" s="230">
        <v>82.4</v>
      </c>
      <c r="K37" s="230">
        <v>82.6</v>
      </c>
    </row>
    <row r="38" spans="1:11" x14ac:dyDescent="0.2">
      <c r="A38" s="228" t="s">
        <v>100</v>
      </c>
      <c r="B38" s="228" t="s">
        <v>101</v>
      </c>
      <c r="C38" s="229" t="s">
        <v>102</v>
      </c>
      <c r="D38" s="220">
        <f t="shared" si="0"/>
        <v>82.4</v>
      </c>
      <c r="E38" s="230">
        <v>81.5</v>
      </c>
      <c r="F38" s="230">
        <v>81.599999999999994</v>
      </c>
      <c r="G38" s="230">
        <v>81.900000000000006</v>
      </c>
      <c r="H38" s="230">
        <v>82.2</v>
      </c>
      <c r="I38" s="230">
        <v>82.6</v>
      </c>
      <c r="J38" s="230">
        <v>82.2</v>
      </c>
      <c r="K38" s="230">
        <v>82.4</v>
      </c>
    </row>
    <row r="39" spans="1:11" x14ac:dyDescent="0.2">
      <c r="A39" s="228" t="s">
        <v>103</v>
      </c>
      <c r="B39" s="228" t="s">
        <v>104</v>
      </c>
      <c r="C39" s="229" t="s">
        <v>105</v>
      </c>
      <c r="D39" s="220">
        <f t="shared" si="0"/>
        <v>82.2</v>
      </c>
      <c r="E39" s="230">
        <v>80.8</v>
      </c>
      <c r="F39" s="230">
        <v>81</v>
      </c>
      <c r="G39" s="230">
        <v>81.2</v>
      </c>
      <c r="H39" s="230">
        <v>81.599999999999994</v>
      </c>
      <c r="I39" s="230">
        <v>81.7</v>
      </c>
      <c r="J39" s="230">
        <v>82.1</v>
      </c>
      <c r="K39" s="230">
        <v>82.2</v>
      </c>
    </row>
    <row r="40" spans="1:11" x14ac:dyDescent="0.2">
      <c r="A40" s="228" t="s">
        <v>106</v>
      </c>
      <c r="B40" s="228" t="s">
        <v>107</v>
      </c>
      <c r="C40" s="229" t="s">
        <v>108</v>
      </c>
      <c r="D40" s="220">
        <f t="shared" si="0"/>
        <v>84</v>
      </c>
      <c r="E40" s="230">
        <v>82.6</v>
      </c>
      <c r="F40" s="230">
        <v>83</v>
      </c>
      <c r="G40" s="230">
        <v>83.4</v>
      </c>
      <c r="H40" s="230">
        <v>83.8</v>
      </c>
      <c r="I40" s="230">
        <v>84.3</v>
      </c>
      <c r="J40" s="230">
        <v>84</v>
      </c>
      <c r="K40" s="230">
        <v>84</v>
      </c>
    </row>
    <row r="41" spans="1:11" x14ac:dyDescent="0.2">
      <c r="A41" s="228" t="s">
        <v>109</v>
      </c>
      <c r="B41" s="228" t="s">
        <v>110</v>
      </c>
      <c r="C41" s="229" t="s">
        <v>111</v>
      </c>
      <c r="D41" s="220">
        <f t="shared" si="0"/>
        <v>84.6</v>
      </c>
      <c r="E41" s="230">
        <v>82.7</v>
      </c>
      <c r="F41" s="230">
        <v>82.9</v>
      </c>
      <c r="G41" s="230">
        <v>83.1</v>
      </c>
      <c r="H41" s="230">
        <v>83.6</v>
      </c>
      <c r="I41" s="230">
        <v>84.2</v>
      </c>
      <c r="J41" s="230">
        <v>84.5</v>
      </c>
      <c r="K41" s="230">
        <v>84.6</v>
      </c>
    </row>
    <row r="42" spans="1:11" x14ac:dyDescent="0.2">
      <c r="A42" s="228" t="s">
        <v>112</v>
      </c>
      <c r="B42" s="228" t="s">
        <v>113</v>
      </c>
      <c r="C42" s="229" t="s">
        <v>114</v>
      </c>
      <c r="D42" s="220">
        <f t="shared" si="0"/>
        <v>82.7</v>
      </c>
      <c r="E42" s="230">
        <v>81.7</v>
      </c>
      <c r="F42" s="230">
        <v>81.900000000000006</v>
      </c>
      <c r="G42" s="230">
        <v>82.1</v>
      </c>
      <c r="H42" s="230">
        <v>82.6</v>
      </c>
      <c r="I42" s="230">
        <v>82.8</v>
      </c>
      <c r="J42" s="230">
        <v>82.9</v>
      </c>
      <c r="K42" s="230">
        <v>82.7</v>
      </c>
    </row>
    <row r="43" spans="1:11" x14ac:dyDescent="0.2">
      <c r="A43" s="228" t="s">
        <v>115</v>
      </c>
      <c r="B43" s="228" t="s">
        <v>116</v>
      </c>
      <c r="C43" s="229" t="s">
        <v>117</v>
      </c>
      <c r="D43" s="220">
        <f t="shared" si="0"/>
        <v>82.7</v>
      </c>
      <c r="E43" s="230">
        <v>81.599999999999994</v>
      </c>
      <c r="F43" s="230">
        <v>82.4</v>
      </c>
      <c r="G43" s="230">
        <v>82.7</v>
      </c>
      <c r="H43" s="230">
        <v>82.5</v>
      </c>
      <c r="I43" s="230">
        <v>82.8</v>
      </c>
      <c r="J43" s="230">
        <v>82.6</v>
      </c>
      <c r="K43" s="230">
        <v>82.7</v>
      </c>
    </row>
    <row r="44" spans="1:11" x14ac:dyDescent="0.2">
      <c r="A44" s="228" t="s">
        <v>118</v>
      </c>
      <c r="B44" s="228" t="s">
        <v>119</v>
      </c>
      <c r="C44" s="229" t="s">
        <v>120</v>
      </c>
      <c r="D44" s="220">
        <f t="shared" si="0"/>
        <v>84.6</v>
      </c>
      <c r="E44" s="230">
        <v>82.7</v>
      </c>
      <c r="F44" s="230">
        <v>82.8</v>
      </c>
      <c r="G44" s="230">
        <v>82.9</v>
      </c>
      <c r="H44" s="230">
        <v>83.2</v>
      </c>
      <c r="I44" s="230">
        <v>83.6</v>
      </c>
      <c r="J44" s="230">
        <v>84.3</v>
      </c>
      <c r="K44" s="230">
        <v>84.6</v>
      </c>
    </row>
    <row r="45" spans="1:11" x14ac:dyDescent="0.2">
      <c r="A45" s="228" t="s">
        <v>121</v>
      </c>
      <c r="B45" s="228" t="s">
        <v>122</v>
      </c>
      <c r="C45" s="229" t="s">
        <v>123</v>
      </c>
      <c r="D45" s="220">
        <f t="shared" si="0"/>
        <v>84.5</v>
      </c>
      <c r="E45" s="230">
        <v>83.4</v>
      </c>
      <c r="F45" s="230">
        <v>83.6</v>
      </c>
      <c r="G45" s="230">
        <v>83.8</v>
      </c>
      <c r="H45" s="230">
        <v>84.3</v>
      </c>
      <c r="I45" s="230">
        <v>84.4</v>
      </c>
      <c r="J45" s="230">
        <v>84.4</v>
      </c>
      <c r="K45" s="230">
        <v>84.5</v>
      </c>
    </row>
    <row r="46" spans="1:11" x14ac:dyDescent="0.2">
      <c r="A46" s="228" t="s">
        <v>124</v>
      </c>
      <c r="B46" s="228" t="s">
        <v>125</v>
      </c>
      <c r="C46" s="229" t="s">
        <v>126</v>
      </c>
      <c r="D46" s="220">
        <f t="shared" si="0"/>
        <v>82.5</v>
      </c>
      <c r="E46" s="230">
        <v>80.900000000000006</v>
      </c>
      <c r="F46" s="230">
        <v>81.5</v>
      </c>
      <c r="G46" s="230">
        <v>81.8</v>
      </c>
      <c r="H46" s="230">
        <v>82.2</v>
      </c>
      <c r="I46" s="230">
        <v>82.2</v>
      </c>
      <c r="J46" s="230">
        <v>82.6</v>
      </c>
      <c r="K46" s="230">
        <v>82.5</v>
      </c>
    </row>
    <row r="47" spans="1:11" x14ac:dyDescent="0.2">
      <c r="A47" s="228" t="s">
        <v>127</v>
      </c>
      <c r="B47" s="228" t="s">
        <v>128</v>
      </c>
      <c r="C47" s="229" t="s">
        <v>129</v>
      </c>
      <c r="D47" s="220">
        <f t="shared" si="0"/>
        <v>83</v>
      </c>
      <c r="E47" s="230">
        <v>81.8</v>
      </c>
      <c r="F47" s="230">
        <v>81.7</v>
      </c>
      <c r="G47" s="230">
        <v>82.4</v>
      </c>
      <c r="H47" s="230">
        <v>82.5</v>
      </c>
      <c r="I47" s="230">
        <v>83.2</v>
      </c>
      <c r="J47" s="230">
        <v>82.6</v>
      </c>
      <c r="K47" s="230">
        <v>83</v>
      </c>
    </row>
    <row r="48" spans="1:11" x14ac:dyDescent="0.2">
      <c r="A48" s="228" t="s">
        <v>130</v>
      </c>
      <c r="B48" s="228" t="s">
        <v>131</v>
      </c>
      <c r="C48" s="229" t="s">
        <v>132</v>
      </c>
      <c r="D48" s="220">
        <f t="shared" si="0"/>
        <v>82.6</v>
      </c>
      <c r="E48" s="230">
        <v>81.599999999999994</v>
      </c>
      <c r="F48" s="230">
        <v>81.900000000000006</v>
      </c>
      <c r="G48" s="230">
        <v>82</v>
      </c>
      <c r="H48" s="230">
        <v>82.3</v>
      </c>
      <c r="I48" s="230">
        <v>82.9</v>
      </c>
      <c r="J48" s="230">
        <v>82.8</v>
      </c>
      <c r="K48" s="230">
        <v>82.6</v>
      </c>
    </row>
    <row r="49" spans="1:11" x14ac:dyDescent="0.2">
      <c r="A49" s="228" t="s">
        <v>133</v>
      </c>
      <c r="B49" s="228" t="s">
        <v>134</v>
      </c>
      <c r="C49" s="229" t="s">
        <v>135</v>
      </c>
      <c r="D49" s="220">
        <f t="shared" si="0"/>
        <v>82.7</v>
      </c>
      <c r="E49" s="230">
        <v>81.7</v>
      </c>
      <c r="F49" s="230">
        <v>82</v>
      </c>
      <c r="G49" s="230">
        <v>82.1</v>
      </c>
      <c r="H49" s="230">
        <v>82.4</v>
      </c>
      <c r="I49" s="230">
        <v>82.7</v>
      </c>
      <c r="J49" s="230">
        <v>82.9</v>
      </c>
      <c r="K49" s="230">
        <v>82.7</v>
      </c>
    </row>
    <row r="50" spans="1:11" x14ac:dyDescent="0.2">
      <c r="A50" s="228" t="s">
        <v>136</v>
      </c>
      <c r="B50" s="228" t="s">
        <v>137</v>
      </c>
      <c r="C50" s="229" t="s">
        <v>138</v>
      </c>
      <c r="D50" s="220">
        <f t="shared" si="0"/>
        <v>83.5</v>
      </c>
      <c r="E50" s="230">
        <v>83.1</v>
      </c>
      <c r="F50" s="230">
        <v>83.1</v>
      </c>
      <c r="G50" s="230">
        <v>82.9</v>
      </c>
      <c r="H50" s="230">
        <v>83.2</v>
      </c>
      <c r="I50" s="230">
        <v>83.6</v>
      </c>
      <c r="J50" s="230">
        <v>83.7</v>
      </c>
      <c r="K50" s="230">
        <v>83.5</v>
      </c>
    </row>
    <row r="51" spans="1:11" x14ac:dyDescent="0.2">
      <c r="A51" s="228" t="s">
        <v>139</v>
      </c>
      <c r="B51" s="228" t="s">
        <v>140</v>
      </c>
      <c r="C51" s="229" t="s">
        <v>141</v>
      </c>
      <c r="D51" s="220">
        <f t="shared" si="0"/>
        <v>81.5</v>
      </c>
      <c r="E51" s="230">
        <v>79.900000000000006</v>
      </c>
      <c r="F51" s="230">
        <v>80.2</v>
      </c>
      <c r="G51" s="230">
        <v>80.5</v>
      </c>
      <c r="H51" s="230">
        <v>80.7</v>
      </c>
      <c r="I51" s="230">
        <v>81</v>
      </c>
      <c r="J51" s="230">
        <v>81.400000000000006</v>
      </c>
      <c r="K51" s="230">
        <v>81.5</v>
      </c>
    </row>
    <row r="52" spans="1:11" x14ac:dyDescent="0.2">
      <c r="A52" s="228" t="s">
        <v>142</v>
      </c>
      <c r="B52" s="228" t="s">
        <v>143</v>
      </c>
      <c r="C52" s="229" t="s">
        <v>144</v>
      </c>
      <c r="D52" s="220">
        <f t="shared" si="0"/>
        <v>82.5</v>
      </c>
      <c r="E52" s="230">
        <v>81.099999999999994</v>
      </c>
      <c r="F52" s="230">
        <v>81.3</v>
      </c>
      <c r="G52" s="230">
        <v>81.5</v>
      </c>
      <c r="H52" s="230">
        <v>81.7</v>
      </c>
      <c r="I52" s="230">
        <v>82.2</v>
      </c>
      <c r="J52" s="230">
        <v>82.4</v>
      </c>
      <c r="K52" s="230">
        <v>82.5</v>
      </c>
    </row>
    <row r="53" spans="1:11" x14ac:dyDescent="0.2">
      <c r="A53" s="228" t="s">
        <v>145</v>
      </c>
      <c r="B53" s="228" t="s">
        <v>146</v>
      </c>
      <c r="C53" s="229" t="s">
        <v>147</v>
      </c>
      <c r="D53" s="220">
        <f t="shared" si="0"/>
        <v>83.4</v>
      </c>
      <c r="E53" s="230">
        <v>81.8</v>
      </c>
      <c r="F53" s="230">
        <v>82.4</v>
      </c>
      <c r="G53" s="230">
        <v>82.6</v>
      </c>
      <c r="H53" s="230">
        <v>82.7</v>
      </c>
      <c r="I53" s="230">
        <v>82.9</v>
      </c>
      <c r="J53" s="230">
        <v>83.3</v>
      </c>
      <c r="K53" s="230">
        <v>83.4</v>
      </c>
    </row>
    <row r="54" spans="1:11" x14ac:dyDescent="0.2">
      <c r="A54" s="228" t="s">
        <v>148</v>
      </c>
      <c r="B54" s="228" t="s">
        <v>149</v>
      </c>
      <c r="C54" s="229" t="s">
        <v>150</v>
      </c>
      <c r="D54" s="220">
        <f t="shared" si="0"/>
        <v>82.8</v>
      </c>
      <c r="E54" s="230">
        <v>81.599999999999994</v>
      </c>
      <c r="F54" s="230">
        <v>81.7</v>
      </c>
      <c r="G54" s="230">
        <v>81.900000000000006</v>
      </c>
      <c r="H54" s="230">
        <v>82</v>
      </c>
      <c r="I54" s="230">
        <v>82.3</v>
      </c>
      <c r="J54" s="230">
        <v>82.7</v>
      </c>
      <c r="K54" s="230">
        <v>82.8</v>
      </c>
    </row>
    <row r="55" spans="1:11" x14ac:dyDescent="0.2">
      <c r="A55" s="228" t="s">
        <v>151</v>
      </c>
      <c r="B55" s="228" t="s">
        <v>152</v>
      </c>
      <c r="C55" s="229" t="s">
        <v>153</v>
      </c>
      <c r="D55" s="220">
        <f t="shared" si="0"/>
        <v>83.8</v>
      </c>
      <c r="E55" s="230">
        <v>82.7</v>
      </c>
      <c r="F55" s="230">
        <v>82.7</v>
      </c>
      <c r="G55" s="230">
        <v>82.6</v>
      </c>
      <c r="H55" s="230">
        <v>82.6</v>
      </c>
      <c r="I55" s="230">
        <v>82.9</v>
      </c>
      <c r="J55" s="230">
        <v>83.4</v>
      </c>
      <c r="K55" s="230">
        <v>83.8</v>
      </c>
    </row>
    <row r="56" spans="1:11" x14ac:dyDescent="0.2">
      <c r="A56" s="228" t="s">
        <v>154</v>
      </c>
      <c r="B56" s="228" t="s">
        <v>155</v>
      </c>
      <c r="C56" s="229" t="s">
        <v>156</v>
      </c>
      <c r="D56" s="220">
        <f t="shared" si="0"/>
        <v>83.5</v>
      </c>
      <c r="E56" s="230">
        <v>82.4</v>
      </c>
      <c r="F56" s="230">
        <v>82.6</v>
      </c>
      <c r="G56" s="230">
        <v>82.8</v>
      </c>
      <c r="H56" s="230">
        <v>82.8</v>
      </c>
      <c r="I56" s="230">
        <v>83.1</v>
      </c>
      <c r="J56" s="230">
        <v>83.3</v>
      </c>
      <c r="K56" s="230">
        <v>83.5</v>
      </c>
    </row>
    <row r="57" spans="1:11" x14ac:dyDescent="0.2">
      <c r="A57" s="228" t="s">
        <v>450</v>
      </c>
      <c r="B57" s="228" t="s">
        <v>451</v>
      </c>
      <c r="C57" s="229" t="s">
        <v>452</v>
      </c>
      <c r="D57" s="220" t="str">
        <f t="shared" si="0"/>
        <v>..</v>
      </c>
      <c r="E57" s="230" t="s">
        <v>453</v>
      </c>
      <c r="F57" s="230" t="s">
        <v>453</v>
      </c>
      <c r="G57" s="230" t="s">
        <v>453</v>
      </c>
      <c r="H57" s="230" t="s">
        <v>453</v>
      </c>
      <c r="I57" s="230" t="s">
        <v>453</v>
      </c>
      <c r="J57" s="230" t="s">
        <v>762</v>
      </c>
      <c r="K57" s="230" t="s">
        <v>762</v>
      </c>
    </row>
    <row r="58" spans="1:11" x14ac:dyDescent="0.2">
      <c r="A58" s="228" t="s">
        <v>157</v>
      </c>
      <c r="B58" s="228" t="s">
        <v>158</v>
      </c>
      <c r="C58" s="229" t="s">
        <v>159</v>
      </c>
      <c r="D58" s="220">
        <f t="shared" si="0"/>
        <v>83.9</v>
      </c>
      <c r="E58" s="230">
        <v>82.8</v>
      </c>
      <c r="F58" s="230">
        <v>83.1</v>
      </c>
      <c r="G58" s="230">
        <v>83.3</v>
      </c>
      <c r="H58" s="230">
        <v>83.5</v>
      </c>
      <c r="I58" s="230">
        <v>83.7</v>
      </c>
      <c r="J58" s="230">
        <v>83.8</v>
      </c>
      <c r="K58" s="230">
        <v>83.9</v>
      </c>
    </row>
    <row r="59" spans="1:11" x14ac:dyDescent="0.2">
      <c r="A59" s="228" t="s">
        <v>160</v>
      </c>
      <c r="B59" s="228" t="s">
        <v>161</v>
      </c>
      <c r="C59" s="229" t="s">
        <v>162</v>
      </c>
      <c r="D59" s="220">
        <f t="shared" si="0"/>
        <v>83.1</v>
      </c>
      <c r="E59" s="230">
        <v>81.8</v>
      </c>
      <c r="F59" s="230">
        <v>82</v>
      </c>
      <c r="G59" s="230">
        <v>82.1</v>
      </c>
      <c r="H59" s="230">
        <v>82.5</v>
      </c>
      <c r="I59" s="230">
        <v>82.6</v>
      </c>
      <c r="J59" s="230">
        <v>82.9</v>
      </c>
      <c r="K59" s="230">
        <v>83.1</v>
      </c>
    </row>
    <row r="60" spans="1:11" x14ac:dyDescent="0.2">
      <c r="A60" s="228" t="s">
        <v>163</v>
      </c>
      <c r="B60" s="228" t="s">
        <v>164</v>
      </c>
      <c r="C60" s="229" t="s">
        <v>165</v>
      </c>
      <c r="D60" s="220">
        <f t="shared" si="0"/>
        <v>84</v>
      </c>
      <c r="E60" s="230">
        <v>82</v>
      </c>
      <c r="F60" s="230">
        <v>82.1</v>
      </c>
      <c r="G60" s="230">
        <v>82.4</v>
      </c>
      <c r="H60" s="230">
        <v>82.5</v>
      </c>
      <c r="I60" s="230">
        <v>83</v>
      </c>
      <c r="J60" s="230">
        <v>83.6</v>
      </c>
      <c r="K60" s="230">
        <v>84</v>
      </c>
    </row>
    <row r="61" spans="1:11" x14ac:dyDescent="0.2">
      <c r="A61" s="228" t="s">
        <v>166</v>
      </c>
      <c r="B61" s="228" t="s">
        <v>167</v>
      </c>
      <c r="C61" s="229" t="s">
        <v>168</v>
      </c>
      <c r="D61" s="220">
        <f t="shared" si="0"/>
        <v>81.400000000000006</v>
      </c>
      <c r="E61" s="230">
        <v>79.5</v>
      </c>
      <c r="F61" s="230">
        <v>79.599999999999994</v>
      </c>
      <c r="G61" s="230">
        <v>79.900000000000006</v>
      </c>
      <c r="H61" s="230">
        <v>80.099999999999994</v>
      </c>
      <c r="I61" s="230">
        <v>80.599999999999994</v>
      </c>
      <c r="J61" s="230">
        <v>81</v>
      </c>
      <c r="K61" s="230">
        <v>81.400000000000006</v>
      </c>
    </row>
    <row r="62" spans="1:11" x14ac:dyDescent="0.2">
      <c r="A62" s="228" t="s">
        <v>169</v>
      </c>
      <c r="B62" s="228" t="s">
        <v>170</v>
      </c>
      <c r="C62" s="229" t="s">
        <v>171</v>
      </c>
      <c r="D62" s="220">
        <f t="shared" si="0"/>
        <v>81</v>
      </c>
      <c r="E62" s="230">
        <v>80.2</v>
      </c>
      <c r="F62" s="230">
        <v>80.5</v>
      </c>
      <c r="G62" s="230">
        <v>80.900000000000006</v>
      </c>
      <c r="H62" s="230">
        <v>81.099999999999994</v>
      </c>
      <c r="I62" s="230">
        <v>81.2</v>
      </c>
      <c r="J62" s="230">
        <v>81.099999999999994</v>
      </c>
      <c r="K62" s="230">
        <v>81</v>
      </c>
    </row>
    <row r="63" spans="1:11" x14ac:dyDescent="0.2">
      <c r="A63" s="228" t="s">
        <v>172</v>
      </c>
      <c r="B63" s="228" t="s">
        <v>173</v>
      </c>
      <c r="C63" s="229" t="s">
        <v>174</v>
      </c>
      <c r="D63" s="220">
        <f t="shared" si="0"/>
        <v>79.5</v>
      </c>
      <c r="E63" s="230">
        <v>78.5</v>
      </c>
      <c r="F63" s="230">
        <v>78.900000000000006</v>
      </c>
      <c r="G63" s="230">
        <v>78.8</v>
      </c>
      <c r="H63" s="230">
        <v>79.099999999999994</v>
      </c>
      <c r="I63" s="230">
        <v>79.099999999999994</v>
      </c>
      <c r="J63" s="230">
        <v>79.3</v>
      </c>
      <c r="K63" s="230">
        <v>79.5</v>
      </c>
    </row>
    <row r="64" spans="1:11" x14ac:dyDescent="0.2">
      <c r="A64" s="228" t="s">
        <v>175</v>
      </c>
      <c r="B64" s="228" t="s">
        <v>176</v>
      </c>
      <c r="C64" s="229" t="s">
        <v>177</v>
      </c>
      <c r="D64" s="220">
        <f t="shared" si="0"/>
        <v>81.099999999999994</v>
      </c>
      <c r="E64" s="230">
        <v>79.3</v>
      </c>
      <c r="F64" s="230">
        <v>79.2</v>
      </c>
      <c r="G64" s="230">
        <v>79.400000000000006</v>
      </c>
      <c r="H64" s="230">
        <v>79.900000000000006</v>
      </c>
      <c r="I64" s="230">
        <v>80.5</v>
      </c>
      <c r="J64" s="230">
        <v>80.900000000000006</v>
      </c>
      <c r="K64" s="230">
        <v>81.099999999999994</v>
      </c>
    </row>
    <row r="65" spans="1:11" x14ac:dyDescent="0.2">
      <c r="A65" s="228" t="s">
        <v>178</v>
      </c>
      <c r="B65" s="228" t="s">
        <v>179</v>
      </c>
      <c r="C65" s="229" t="s">
        <v>180</v>
      </c>
      <c r="D65" s="220">
        <f t="shared" si="0"/>
        <v>80.8</v>
      </c>
      <c r="E65" s="230">
        <v>79.2</v>
      </c>
      <c r="F65" s="230">
        <v>79.5</v>
      </c>
      <c r="G65" s="230">
        <v>79.8</v>
      </c>
      <c r="H65" s="230">
        <v>80.3</v>
      </c>
      <c r="I65" s="230">
        <v>80.599999999999994</v>
      </c>
      <c r="J65" s="230">
        <v>81.099999999999994</v>
      </c>
      <c r="K65" s="230">
        <v>80.8</v>
      </c>
    </row>
    <row r="66" spans="1:11" x14ac:dyDescent="0.2">
      <c r="A66" s="228" t="s">
        <v>181</v>
      </c>
      <c r="B66" s="228" t="s">
        <v>182</v>
      </c>
      <c r="C66" s="229" t="s">
        <v>183</v>
      </c>
      <c r="D66" s="220">
        <f t="shared" si="0"/>
        <v>80.5</v>
      </c>
      <c r="E66" s="230">
        <v>78.7</v>
      </c>
      <c r="F66" s="230">
        <v>79</v>
      </c>
      <c r="G66" s="230">
        <v>79</v>
      </c>
      <c r="H66" s="230">
        <v>79.599999999999994</v>
      </c>
      <c r="I66" s="230">
        <v>79.900000000000006</v>
      </c>
      <c r="J66" s="230">
        <v>80.400000000000006</v>
      </c>
      <c r="K66" s="230">
        <v>80.5</v>
      </c>
    </row>
    <row r="67" spans="1:11" x14ac:dyDescent="0.2">
      <c r="A67" s="228" t="s">
        <v>184</v>
      </c>
      <c r="B67" s="228" t="s">
        <v>185</v>
      </c>
      <c r="C67" s="229" t="s">
        <v>186</v>
      </c>
      <c r="D67" s="220">
        <f t="shared" si="0"/>
        <v>83.1</v>
      </c>
      <c r="E67" s="230">
        <v>81.900000000000006</v>
      </c>
      <c r="F67" s="230">
        <v>82.2</v>
      </c>
      <c r="G67" s="230">
        <v>82.6</v>
      </c>
      <c r="H67" s="230">
        <v>82.6</v>
      </c>
      <c r="I67" s="230">
        <v>82.7</v>
      </c>
      <c r="J67" s="230">
        <v>82.9</v>
      </c>
      <c r="K67" s="230">
        <v>83.1</v>
      </c>
    </row>
    <row r="68" spans="1:11" x14ac:dyDescent="0.2">
      <c r="A68" s="228" t="s">
        <v>187</v>
      </c>
      <c r="B68" s="228" t="s">
        <v>188</v>
      </c>
      <c r="C68" s="229" t="s">
        <v>189</v>
      </c>
      <c r="D68" s="220">
        <f t="shared" si="0"/>
        <v>80.599999999999994</v>
      </c>
      <c r="E68" s="230">
        <v>79.8</v>
      </c>
      <c r="F68" s="230">
        <v>79.599999999999994</v>
      </c>
      <c r="G68" s="230">
        <v>79.599999999999994</v>
      </c>
      <c r="H68" s="230">
        <v>79.7</v>
      </c>
      <c r="I68" s="230">
        <v>80.3</v>
      </c>
      <c r="J68" s="230">
        <v>80.5</v>
      </c>
      <c r="K68" s="230">
        <v>80.599999999999994</v>
      </c>
    </row>
    <row r="69" spans="1:11" x14ac:dyDescent="0.2">
      <c r="A69" s="228" t="s">
        <v>190</v>
      </c>
      <c r="B69" s="228" t="s">
        <v>191</v>
      </c>
      <c r="C69" s="229" t="s">
        <v>192</v>
      </c>
      <c r="D69" s="220">
        <f t="shared" si="0"/>
        <v>83.7</v>
      </c>
      <c r="E69" s="230">
        <v>81.400000000000006</v>
      </c>
      <c r="F69" s="230">
        <v>82</v>
      </c>
      <c r="G69" s="230">
        <v>82.5</v>
      </c>
      <c r="H69" s="230">
        <v>83.1</v>
      </c>
      <c r="I69" s="230">
        <v>83.1</v>
      </c>
      <c r="J69" s="230">
        <v>83.5</v>
      </c>
      <c r="K69" s="230">
        <v>83.7</v>
      </c>
    </row>
    <row r="70" spans="1:11" x14ac:dyDescent="0.2">
      <c r="A70" s="228" t="s">
        <v>193</v>
      </c>
      <c r="B70" s="228" t="s">
        <v>194</v>
      </c>
      <c r="C70" s="229" t="s">
        <v>195</v>
      </c>
      <c r="D70" s="220">
        <f t="shared" ref="D70:D133" si="1">K70</f>
        <v>80.8</v>
      </c>
      <c r="E70" s="230">
        <v>79.599999999999994</v>
      </c>
      <c r="F70" s="230">
        <v>79.599999999999994</v>
      </c>
      <c r="G70" s="230">
        <v>79.8</v>
      </c>
      <c r="H70" s="230">
        <v>80.3</v>
      </c>
      <c r="I70" s="230">
        <v>80.7</v>
      </c>
      <c r="J70" s="230">
        <v>80.8</v>
      </c>
      <c r="K70" s="230">
        <v>80.8</v>
      </c>
    </row>
    <row r="71" spans="1:11" x14ac:dyDescent="0.2">
      <c r="A71" s="228" t="s">
        <v>196</v>
      </c>
      <c r="B71" s="228" t="s">
        <v>197</v>
      </c>
      <c r="C71" s="229" t="s">
        <v>198</v>
      </c>
      <c r="D71" s="220">
        <f t="shared" si="1"/>
        <v>80.7</v>
      </c>
      <c r="E71" s="230">
        <v>79</v>
      </c>
      <c r="F71" s="230">
        <v>79.2</v>
      </c>
      <c r="G71" s="230">
        <v>79.099999999999994</v>
      </c>
      <c r="H71" s="230">
        <v>79.8</v>
      </c>
      <c r="I71" s="230">
        <v>80.2</v>
      </c>
      <c r="J71" s="230">
        <v>80.8</v>
      </c>
      <c r="K71" s="230">
        <v>80.7</v>
      </c>
    </row>
    <row r="72" spans="1:11" x14ac:dyDescent="0.2">
      <c r="A72" s="228" t="s">
        <v>199</v>
      </c>
      <c r="B72" s="228" t="s">
        <v>200</v>
      </c>
      <c r="C72" s="229" t="s">
        <v>201</v>
      </c>
      <c r="D72" s="220">
        <f t="shared" si="1"/>
        <v>80.2</v>
      </c>
      <c r="E72" s="230">
        <v>78.3</v>
      </c>
      <c r="F72" s="230">
        <v>78.7</v>
      </c>
      <c r="G72" s="230">
        <v>78.8</v>
      </c>
      <c r="H72" s="230">
        <v>79.2</v>
      </c>
      <c r="I72" s="230">
        <v>79.2</v>
      </c>
      <c r="J72" s="230">
        <v>80.099999999999994</v>
      </c>
      <c r="K72" s="230">
        <v>80.2</v>
      </c>
    </row>
    <row r="73" spans="1:11" x14ac:dyDescent="0.2">
      <c r="A73" s="228" t="s">
        <v>202</v>
      </c>
      <c r="B73" s="228" t="s">
        <v>203</v>
      </c>
      <c r="C73" s="229" t="s">
        <v>204</v>
      </c>
      <c r="D73" s="220">
        <f t="shared" si="1"/>
        <v>81.599999999999994</v>
      </c>
      <c r="E73" s="230">
        <v>80.2</v>
      </c>
      <c r="F73" s="230">
        <v>80</v>
      </c>
      <c r="G73" s="230">
        <v>80.3</v>
      </c>
      <c r="H73" s="230">
        <v>80.3</v>
      </c>
      <c r="I73" s="230">
        <v>81</v>
      </c>
      <c r="J73" s="230">
        <v>81.400000000000006</v>
      </c>
      <c r="K73" s="230">
        <v>81.599999999999994</v>
      </c>
    </row>
    <row r="74" spans="1:11" x14ac:dyDescent="0.2">
      <c r="A74" s="228" t="s">
        <v>205</v>
      </c>
      <c r="B74" s="228" t="s">
        <v>206</v>
      </c>
      <c r="C74" s="229" t="s">
        <v>207</v>
      </c>
      <c r="D74" s="220">
        <f t="shared" si="1"/>
        <v>82.8</v>
      </c>
      <c r="E74" s="230">
        <v>81</v>
      </c>
      <c r="F74" s="230">
        <v>81.400000000000006</v>
      </c>
      <c r="G74" s="230">
        <v>81.5</v>
      </c>
      <c r="H74" s="230">
        <v>81.599999999999994</v>
      </c>
      <c r="I74" s="230">
        <v>82</v>
      </c>
      <c r="J74" s="230">
        <v>82.8</v>
      </c>
      <c r="K74" s="230">
        <v>82.8</v>
      </c>
    </row>
    <row r="75" spans="1:11" x14ac:dyDescent="0.2">
      <c r="A75" s="228" t="s">
        <v>208</v>
      </c>
      <c r="B75" s="228" t="s">
        <v>209</v>
      </c>
      <c r="C75" s="229" t="s">
        <v>210</v>
      </c>
      <c r="D75" s="220">
        <f t="shared" si="1"/>
        <v>81.900000000000006</v>
      </c>
      <c r="E75" s="230">
        <v>80.8</v>
      </c>
      <c r="F75" s="230">
        <v>80.900000000000006</v>
      </c>
      <c r="G75" s="230">
        <v>81</v>
      </c>
      <c r="H75" s="230">
        <v>80.900000000000006</v>
      </c>
      <c r="I75" s="230">
        <v>80.8</v>
      </c>
      <c r="J75" s="230">
        <v>81.7</v>
      </c>
      <c r="K75" s="230">
        <v>81.900000000000006</v>
      </c>
    </row>
    <row r="76" spans="1:11" x14ac:dyDescent="0.2">
      <c r="A76" s="228" t="s">
        <v>211</v>
      </c>
      <c r="B76" s="228" t="s">
        <v>212</v>
      </c>
      <c r="C76" s="229" t="s">
        <v>213</v>
      </c>
      <c r="D76" s="220">
        <f t="shared" si="1"/>
        <v>81.5</v>
      </c>
      <c r="E76" s="230">
        <v>79.5</v>
      </c>
      <c r="F76" s="230">
        <v>79.8</v>
      </c>
      <c r="G76" s="230">
        <v>80.099999999999994</v>
      </c>
      <c r="H76" s="230">
        <v>80.099999999999994</v>
      </c>
      <c r="I76" s="230">
        <v>80.400000000000006</v>
      </c>
      <c r="J76" s="230">
        <v>80.900000000000006</v>
      </c>
      <c r="K76" s="230">
        <v>81.5</v>
      </c>
    </row>
    <row r="77" spans="1:11" x14ac:dyDescent="0.2">
      <c r="A77" s="228" t="s">
        <v>214</v>
      </c>
      <c r="B77" s="228" t="s">
        <v>215</v>
      </c>
      <c r="C77" s="229" t="s">
        <v>216</v>
      </c>
      <c r="D77" s="220">
        <f t="shared" si="1"/>
        <v>81.7</v>
      </c>
      <c r="E77" s="230">
        <v>80.400000000000006</v>
      </c>
      <c r="F77" s="230">
        <v>80.599999999999994</v>
      </c>
      <c r="G77" s="230">
        <v>80.900000000000006</v>
      </c>
      <c r="H77" s="230">
        <v>81.2</v>
      </c>
      <c r="I77" s="230">
        <v>81.400000000000006</v>
      </c>
      <c r="J77" s="230">
        <v>81.8</v>
      </c>
      <c r="K77" s="230">
        <v>81.7</v>
      </c>
    </row>
    <row r="78" spans="1:11" x14ac:dyDescent="0.2">
      <c r="A78" s="228" t="s">
        <v>217</v>
      </c>
      <c r="B78" s="228" t="s">
        <v>218</v>
      </c>
      <c r="C78" s="229" t="s">
        <v>219</v>
      </c>
      <c r="D78" s="220">
        <f t="shared" si="1"/>
        <v>81.599999999999994</v>
      </c>
      <c r="E78" s="230">
        <v>80.400000000000006</v>
      </c>
      <c r="F78" s="230">
        <v>80.599999999999994</v>
      </c>
      <c r="G78" s="230">
        <v>80.7</v>
      </c>
      <c r="H78" s="230">
        <v>80.7</v>
      </c>
      <c r="I78" s="230">
        <v>81</v>
      </c>
      <c r="J78" s="230">
        <v>81.7</v>
      </c>
      <c r="K78" s="230">
        <v>81.599999999999994</v>
      </c>
    </row>
    <row r="79" spans="1:11" x14ac:dyDescent="0.2">
      <c r="A79" s="228" t="s">
        <v>220</v>
      </c>
      <c r="B79" s="228" t="s">
        <v>221</v>
      </c>
      <c r="C79" s="229" t="s">
        <v>222</v>
      </c>
      <c r="D79" s="220">
        <f t="shared" si="1"/>
        <v>82.4</v>
      </c>
      <c r="E79" s="230">
        <v>81.2</v>
      </c>
      <c r="F79" s="230">
        <v>81.2</v>
      </c>
      <c r="G79" s="230">
        <v>81.5</v>
      </c>
      <c r="H79" s="230">
        <v>81.5</v>
      </c>
      <c r="I79" s="230">
        <v>81.8</v>
      </c>
      <c r="J79" s="230">
        <v>82.1</v>
      </c>
      <c r="K79" s="230">
        <v>82.4</v>
      </c>
    </row>
    <row r="80" spans="1:11" x14ac:dyDescent="0.2">
      <c r="A80" s="228" t="s">
        <v>223</v>
      </c>
      <c r="B80" s="228" t="s">
        <v>224</v>
      </c>
      <c r="C80" s="229" t="s">
        <v>225</v>
      </c>
      <c r="D80" s="220">
        <f t="shared" si="1"/>
        <v>81.3</v>
      </c>
      <c r="E80" s="230">
        <v>79.900000000000006</v>
      </c>
      <c r="F80" s="230">
        <v>80.400000000000006</v>
      </c>
      <c r="G80" s="230">
        <v>80.5</v>
      </c>
      <c r="H80" s="230">
        <v>80.599999999999994</v>
      </c>
      <c r="I80" s="230">
        <v>80.900000000000006</v>
      </c>
      <c r="J80" s="230">
        <v>81.400000000000006</v>
      </c>
      <c r="K80" s="230">
        <v>81.3</v>
      </c>
    </row>
    <row r="81" spans="1:11" x14ac:dyDescent="0.2">
      <c r="A81" s="228" t="s">
        <v>226</v>
      </c>
      <c r="B81" s="228" t="s">
        <v>227</v>
      </c>
      <c r="C81" s="229" t="s">
        <v>228</v>
      </c>
      <c r="D81" s="220">
        <f t="shared" si="1"/>
        <v>81.400000000000006</v>
      </c>
      <c r="E81" s="230">
        <v>80.3</v>
      </c>
      <c r="F81" s="230">
        <v>80.5</v>
      </c>
      <c r="G81" s="230">
        <v>80.5</v>
      </c>
      <c r="H81" s="230">
        <v>81</v>
      </c>
      <c r="I81" s="230">
        <v>81.099999999999994</v>
      </c>
      <c r="J81" s="230">
        <v>81.2</v>
      </c>
      <c r="K81" s="230">
        <v>81.400000000000006</v>
      </c>
    </row>
    <row r="82" spans="1:11" x14ac:dyDescent="0.2">
      <c r="A82" s="228" t="s">
        <v>229</v>
      </c>
      <c r="B82" s="228" t="s">
        <v>230</v>
      </c>
      <c r="C82" s="229" t="s">
        <v>231</v>
      </c>
      <c r="D82" s="220">
        <f t="shared" si="1"/>
        <v>82</v>
      </c>
      <c r="E82" s="230">
        <v>80.599999999999994</v>
      </c>
      <c r="F82" s="230">
        <v>80.900000000000006</v>
      </c>
      <c r="G82" s="230">
        <v>80.599999999999994</v>
      </c>
      <c r="H82" s="230">
        <v>81</v>
      </c>
      <c r="I82" s="230">
        <v>81.099999999999994</v>
      </c>
      <c r="J82" s="230">
        <v>81.8</v>
      </c>
      <c r="K82" s="230">
        <v>82</v>
      </c>
    </row>
    <row r="83" spans="1:11" x14ac:dyDescent="0.2">
      <c r="A83" s="228" t="s">
        <v>232</v>
      </c>
      <c r="B83" s="228" t="s">
        <v>233</v>
      </c>
      <c r="C83" s="229" t="s">
        <v>234</v>
      </c>
      <c r="D83" s="220">
        <f t="shared" si="1"/>
        <v>81.2</v>
      </c>
      <c r="E83" s="230">
        <v>80.099999999999994</v>
      </c>
      <c r="F83" s="230">
        <v>80.5</v>
      </c>
      <c r="G83" s="230">
        <v>80.3</v>
      </c>
      <c r="H83" s="230">
        <v>80.8</v>
      </c>
      <c r="I83" s="230">
        <v>80.900000000000006</v>
      </c>
      <c r="J83" s="230">
        <v>81.3</v>
      </c>
      <c r="K83" s="230">
        <v>81.2</v>
      </c>
    </row>
    <row r="84" spans="1:11" x14ac:dyDescent="0.2">
      <c r="A84" s="228" t="s">
        <v>235</v>
      </c>
      <c r="B84" s="228" t="s">
        <v>236</v>
      </c>
      <c r="C84" s="229" t="s">
        <v>237</v>
      </c>
      <c r="D84" s="220">
        <f t="shared" si="1"/>
        <v>80.7</v>
      </c>
      <c r="E84" s="230">
        <v>79.8</v>
      </c>
      <c r="F84" s="230">
        <v>80.2</v>
      </c>
      <c r="G84" s="230">
        <v>80.400000000000006</v>
      </c>
      <c r="H84" s="230">
        <v>80.7</v>
      </c>
      <c r="I84" s="230">
        <v>80.599999999999994</v>
      </c>
      <c r="J84" s="230">
        <v>80.8</v>
      </c>
      <c r="K84" s="230">
        <v>80.7</v>
      </c>
    </row>
    <row r="85" spans="1:11" x14ac:dyDescent="0.2">
      <c r="A85" s="228" t="s">
        <v>238</v>
      </c>
      <c r="B85" s="228" t="s">
        <v>239</v>
      </c>
      <c r="C85" s="229" t="s">
        <v>240</v>
      </c>
      <c r="D85" s="220">
        <f t="shared" si="1"/>
        <v>82.1</v>
      </c>
      <c r="E85" s="230">
        <v>80.5</v>
      </c>
      <c r="F85" s="230">
        <v>80.7</v>
      </c>
      <c r="G85" s="230">
        <v>81</v>
      </c>
      <c r="H85" s="230">
        <v>81.3</v>
      </c>
      <c r="I85" s="230">
        <v>81.599999999999994</v>
      </c>
      <c r="J85" s="230">
        <v>82</v>
      </c>
      <c r="K85" s="230">
        <v>82.1</v>
      </c>
    </row>
    <row r="86" spans="1:11" x14ac:dyDescent="0.2">
      <c r="A86" s="228" t="s">
        <v>241</v>
      </c>
      <c r="B86" s="228" t="s">
        <v>242</v>
      </c>
      <c r="C86" s="229" t="s">
        <v>243</v>
      </c>
      <c r="D86" s="220">
        <f t="shared" si="1"/>
        <v>82.1</v>
      </c>
      <c r="E86" s="230">
        <v>80.7</v>
      </c>
      <c r="F86" s="230">
        <v>80.900000000000006</v>
      </c>
      <c r="G86" s="230">
        <v>81.099999999999994</v>
      </c>
      <c r="H86" s="230">
        <v>81.400000000000006</v>
      </c>
      <c r="I86" s="230">
        <v>81.599999999999994</v>
      </c>
      <c r="J86" s="230">
        <v>81.900000000000006</v>
      </c>
      <c r="K86" s="230">
        <v>82.1</v>
      </c>
    </row>
    <row r="87" spans="1:11" x14ac:dyDescent="0.2">
      <c r="A87" s="228" t="s">
        <v>244</v>
      </c>
      <c r="B87" s="228" t="s">
        <v>245</v>
      </c>
      <c r="C87" s="229" t="s">
        <v>246</v>
      </c>
      <c r="D87" s="220">
        <f t="shared" si="1"/>
        <v>83</v>
      </c>
      <c r="E87" s="230">
        <v>81.3</v>
      </c>
      <c r="F87" s="230">
        <v>81.599999999999994</v>
      </c>
      <c r="G87" s="230">
        <v>81.900000000000006</v>
      </c>
      <c r="H87" s="230">
        <v>82.2</v>
      </c>
      <c r="I87" s="230">
        <v>82.5</v>
      </c>
      <c r="J87" s="230">
        <v>82.8</v>
      </c>
      <c r="K87" s="230">
        <v>83</v>
      </c>
    </row>
    <row r="88" spans="1:11" x14ac:dyDescent="0.2">
      <c r="A88" s="228" t="s">
        <v>247</v>
      </c>
      <c r="B88" s="228" t="s">
        <v>248</v>
      </c>
      <c r="C88" s="229" t="s">
        <v>249</v>
      </c>
      <c r="D88" s="220">
        <f t="shared" si="1"/>
        <v>81.3</v>
      </c>
      <c r="E88" s="230">
        <v>79.7</v>
      </c>
      <c r="F88" s="230">
        <v>80</v>
      </c>
      <c r="G88" s="230">
        <v>80</v>
      </c>
      <c r="H88" s="230">
        <v>80.7</v>
      </c>
      <c r="I88" s="230">
        <v>80.8</v>
      </c>
      <c r="J88" s="230">
        <v>81.400000000000006</v>
      </c>
      <c r="K88" s="230">
        <v>81.3</v>
      </c>
    </row>
    <row r="89" spans="1:11" x14ac:dyDescent="0.2">
      <c r="A89" s="228" t="s">
        <v>250</v>
      </c>
      <c r="B89" s="228" t="s">
        <v>251</v>
      </c>
      <c r="C89" s="229" t="s">
        <v>252</v>
      </c>
      <c r="D89" s="220">
        <f t="shared" si="1"/>
        <v>84.6</v>
      </c>
      <c r="E89" s="230">
        <v>83.3</v>
      </c>
      <c r="F89" s="230">
        <v>83.8</v>
      </c>
      <c r="G89" s="230">
        <v>83.5</v>
      </c>
      <c r="H89" s="230">
        <v>83.8</v>
      </c>
      <c r="I89" s="230">
        <v>83.8</v>
      </c>
      <c r="J89" s="230">
        <v>84.6</v>
      </c>
      <c r="K89" s="230">
        <v>84.6</v>
      </c>
    </row>
    <row r="90" spans="1:11" x14ac:dyDescent="0.2">
      <c r="A90" s="228" t="s">
        <v>253</v>
      </c>
      <c r="B90" s="228" t="s">
        <v>254</v>
      </c>
      <c r="C90" s="229" t="s">
        <v>255</v>
      </c>
      <c r="D90" s="220">
        <f t="shared" si="1"/>
        <v>82.3</v>
      </c>
      <c r="E90" s="230">
        <v>80.8</v>
      </c>
      <c r="F90" s="230">
        <v>81.3</v>
      </c>
      <c r="G90" s="230">
        <v>81.3</v>
      </c>
      <c r="H90" s="230">
        <v>81.900000000000006</v>
      </c>
      <c r="I90" s="230">
        <v>81.900000000000006</v>
      </c>
      <c r="J90" s="230">
        <v>82.3</v>
      </c>
      <c r="K90" s="230">
        <v>82.3</v>
      </c>
    </row>
    <row r="91" spans="1:11" x14ac:dyDescent="0.2">
      <c r="A91" s="228" t="s">
        <v>256</v>
      </c>
      <c r="B91" s="228" t="s">
        <v>257</v>
      </c>
      <c r="C91" s="229" t="s">
        <v>258</v>
      </c>
      <c r="D91" s="220">
        <f t="shared" si="1"/>
        <v>81.7</v>
      </c>
      <c r="E91" s="230">
        <v>80.099999999999994</v>
      </c>
      <c r="F91" s="230">
        <v>80.3</v>
      </c>
      <c r="G91" s="230">
        <v>80.5</v>
      </c>
      <c r="H91" s="230">
        <v>81</v>
      </c>
      <c r="I91" s="230">
        <v>80.8</v>
      </c>
      <c r="J91" s="230">
        <v>81.599999999999994</v>
      </c>
      <c r="K91" s="230">
        <v>81.7</v>
      </c>
    </row>
    <row r="92" spans="1:11" x14ac:dyDescent="0.2">
      <c r="A92" s="228" t="s">
        <v>259</v>
      </c>
      <c r="B92" s="228" t="s">
        <v>260</v>
      </c>
      <c r="C92" s="229" t="s">
        <v>261</v>
      </c>
      <c r="D92" s="220">
        <f t="shared" si="1"/>
        <v>81.5</v>
      </c>
      <c r="E92" s="230">
        <v>79.8</v>
      </c>
      <c r="F92" s="230">
        <v>79.8</v>
      </c>
      <c r="G92" s="230">
        <v>80.099999999999994</v>
      </c>
      <c r="H92" s="230">
        <v>80.400000000000006</v>
      </c>
      <c r="I92" s="230">
        <v>80.8</v>
      </c>
      <c r="J92" s="230">
        <v>81.2</v>
      </c>
      <c r="K92" s="230">
        <v>81.5</v>
      </c>
    </row>
    <row r="93" spans="1:11" x14ac:dyDescent="0.2">
      <c r="A93" s="228" t="s">
        <v>262</v>
      </c>
      <c r="B93" s="228" t="s">
        <v>263</v>
      </c>
      <c r="C93" s="229" t="s">
        <v>264</v>
      </c>
      <c r="D93" s="220">
        <f t="shared" si="1"/>
        <v>82.2</v>
      </c>
      <c r="E93" s="230">
        <v>81.400000000000006</v>
      </c>
      <c r="F93" s="230">
        <v>81.3</v>
      </c>
      <c r="G93" s="230">
        <v>81.5</v>
      </c>
      <c r="H93" s="230">
        <v>81.2</v>
      </c>
      <c r="I93" s="230">
        <v>81.5</v>
      </c>
      <c r="J93" s="230">
        <v>81.900000000000006</v>
      </c>
      <c r="K93" s="230">
        <v>82.2</v>
      </c>
    </row>
    <row r="94" spans="1:11" x14ac:dyDescent="0.2">
      <c r="A94" s="228" t="s">
        <v>265</v>
      </c>
      <c r="B94" s="228" t="s">
        <v>266</v>
      </c>
      <c r="C94" s="229" t="s">
        <v>267</v>
      </c>
      <c r="D94" s="220">
        <f t="shared" si="1"/>
        <v>82</v>
      </c>
      <c r="E94" s="230">
        <v>80.5</v>
      </c>
      <c r="F94" s="230">
        <v>80.599999999999994</v>
      </c>
      <c r="G94" s="230">
        <v>80.7</v>
      </c>
      <c r="H94" s="230">
        <v>80.900000000000006</v>
      </c>
      <c r="I94" s="230">
        <v>81.3</v>
      </c>
      <c r="J94" s="230">
        <v>81.8</v>
      </c>
      <c r="K94" s="230">
        <v>82</v>
      </c>
    </row>
    <row r="95" spans="1:11" x14ac:dyDescent="0.2">
      <c r="A95" s="228" t="s">
        <v>268</v>
      </c>
      <c r="B95" s="228" t="s">
        <v>269</v>
      </c>
      <c r="C95" s="229" t="s">
        <v>270</v>
      </c>
      <c r="D95" s="220">
        <f t="shared" si="1"/>
        <v>82.1</v>
      </c>
      <c r="E95" s="230">
        <v>81.599999999999994</v>
      </c>
      <c r="F95" s="230">
        <v>81.8</v>
      </c>
      <c r="G95" s="230">
        <v>81.900000000000006</v>
      </c>
      <c r="H95" s="230">
        <v>82</v>
      </c>
      <c r="I95" s="230">
        <v>82.2</v>
      </c>
      <c r="J95" s="230">
        <v>82</v>
      </c>
      <c r="K95" s="230">
        <v>82.1</v>
      </c>
    </row>
    <row r="96" spans="1:11" x14ac:dyDescent="0.2">
      <c r="A96" s="228" t="s">
        <v>271</v>
      </c>
      <c r="B96" s="228" t="s">
        <v>272</v>
      </c>
      <c r="C96" s="229" t="s">
        <v>273</v>
      </c>
      <c r="D96" s="220">
        <f t="shared" si="1"/>
        <v>81.3</v>
      </c>
      <c r="E96" s="230">
        <v>80.3</v>
      </c>
      <c r="F96" s="230">
        <v>80.599999999999994</v>
      </c>
      <c r="G96" s="230">
        <v>80.599999999999994</v>
      </c>
      <c r="H96" s="230">
        <v>81</v>
      </c>
      <c r="I96" s="230">
        <v>81.099999999999994</v>
      </c>
      <c r="J96" s="230">
        <v>81.5</v>
      </c>
      <c r="K96" s="230">
        <v>81.3</v>
      </c>
    </row>
    <row r="97" spans="1:11" x14ac:dyDescent="0.2">
      <c r="A97" s="228" t="s">
        <v>444</v>
      </c>
      <c r="B97" s="228" t="s">
        <v>445</v>
      </c>
      <c r="C97" s="229" t="s">
        <v>446</v>
      </c>
      <c r="D97" s="220" t="str">
        <f t="shared" si="1"/>
        <v>..</v>
      </c>
      <c r="E97" s="230" t="s">
        <v>453</v>
      </c>
      <c r="F97" s="230" t="s">
        <v>453</v>
      </c>
      <c r="G97" s="230" t="s">
        <v>453</v>
      </c>
      <c r="H97" s="230" t="s">
        <v>453</v>
      </c>
      <c r="I97" s="230" t="s">
        <v>453</v>
      </c>
      <c r="J97" s="230" t="s">
        <v>762</v>
      </c>
      <c r="K97" s="230" t="s">
        <v>762</v>
      </c>
    </row>
    <row r="98" spans="1:11" x14ac:dyDescent="0.2">
      <c r="A98" s="228" t="s">
        <v>274</v>
      </c>
      <c r="B98" s="228" t="s">
        <v>275</v>
      </c>
      <c r="C98" s="229" t="s">
        <v>276</v>
      </c>
      <c r="D98" s="220">
        <f t="shared" si="1"/>
        <v>82</v>
      </c>
      <c r="E98" s="230">
        <v>79.900000000000006</v>
      </c>
      <c r="F98" s="230">
        <v>80.3</v>
      </c>
      <c r="G98" s="230">
        <v>80.599999999999994</v>
      </c>
      <c r="H98" s="230">
        <v>81</v>
      </c>
      <c r="I98" s="230">
        <v>81.099999999999994</v>
      </c>
      <c r="J98" s="230">
        <v>81.599999999999994</v>
      </c>
      <c r="K98" s="230">
        <v>82</v>
      </c>
    </row>
    <row r="99" spans="1:11" x14ac:dyDescent="0.2">
      <c r="A99" s="228" t="s">
        <v>277</v>
      </c>
      <c r="B99" s="228" t="s">
        <v>278</v>
      </c>
      <c r="C99" s="229" t="s">
        <v>279</v>
      </c>
      <c r="D99" s="220">
        <f t="shared" si="1"/>
        <v>84.5</v>
      </c>
      <c r="E99" s="230">
        <v>83.4</v>
      </c>
      <c r="F99" s="230">
        <v>83.6</v>
      </c>
      <c r="G99" s="230">
        <v>84</v>
      </c>
      <c r="H99" s="230">
        <v>84.3</v>
      </c>
      <c r="I99" s="230">
        <v>84.4</v>
      </c>
      <c r="J99" s="230">
        <v>84.2</v>
      </c>
      <c r="K99" s="230">
        <v>84.5</v>
      </c>
    </row>
    <row r="100" spans="1:11" x14ac:dyDescent="0.2">
      <c r="A100" s="228" t="s">
        <v>280</v>
      </c>
      <c r="B100" s="228" t="s">
        <v>281</v>
      </c>
      <c r="C100" s="229" t="s">
        <v>282</v>
      </c>
      <c r="D100" s="220">
        <f t="shared" si="1"/>
        <v>84.4</v>
      </c>
      <c r="E100" s="230">
        <v>82.6</v>
      </c>
      <c r="F100" s="230">
        <v>82.8</v>
      </c>
      <c r="G100" s="230">
        <v>82.8</v>
      </c>
      <c r="H100" s="230">
        <v>83.1</v>
      </c>
      <c r="I100" s="230">
        <v>83.5</v>
      </c>
      <c r="J100" s="230">
        <v>84.1</v>
      </c>
      <c r="K100" s="230">
        <v>84.4</v>
      </c>
    </row>
    <row r="101" spans="1:11" x14ac:dyDescent="0.2">
      <c r="A101" s="228" t="s">
        <v>283</v>
      </c>
      <c r="B101" s="228" t="s">
        <v>284</v>
      </c>
      <c r="C101" s="229" t="s">
        <v>285</v>
      </c>
      <c r="D101" s="220">
        <f t="shared" si="1"/>
        <v>84.5</v>
      </c>
      <c r="E101" s="230">
        <v>83.3</v>
      </c>
      <c r="F101" s="230">
        <v>83.7</v>
      </c>
      <c r="G101" s="230">
        <v>83.8</v>
      </c>
      <c r="H101" s="230">
        <v>84</v>
      </c>
      <c r="I101" s="230">
        <v>84</v>
      </c>
      <c r="J101" s="230">
        <v>84.4</v>
      </c>
      <c r="K101" s="230">
        <v>84.5</v>
      </c>
    </row>
    <row r="102" spans="1:11" x14ac:dyDescent="0.2">
      <c r="A102" s="228" t="s">
        <v>286</v>
      </c>
      <c r="B102" s="228" t="s">
        <v>287</v>
      </c>
      <c r="C102" s="229" t="s">
        <v>288</v>
      </c>
      <c r="D102" s="220">
        <f t="shared" si="1"/>
        <v>84.5</v>
      </c>
      <c r="E102" s="230">
        <v>83.4</v>
      </c>
      <c r="F102" s="230">
        <v>83.5</v>
      </c>
      <c r="G102" s="230">
        <v>83.7</v>
      </c>
      <c r="H102" s="230">
        <v>83.8</v>
      </c>
      <c r="I102" s="230">
        <v>84.3</v>
      </c>
      <c r="J102" s="230">
        <v>84.5</v>
      </c>
      <c r="K102" s="230">
        <v>84.5</v>
      </c>
    </row>
    <row r="103" spans="1:11" x14ac:dyDescent="0.2">
      <c r="A103" s="228" t="s">
        <v>289</v>
      </c>
      <c r="B103" s="228" t="s">
        <v>290</v>
      </c>
      <c r="C103" s="229" t="s">
        <v>291</v>
      </c>
      <c r="D103" s="220">
        <f t="shared" si="1"/>
        <v>85.4</v>
      </c>
      <c r="E103" s="230">
        <v>81.5</v>
      </c>
      <c r="F103" s="230">
        <v>82.1</v>
      </c>
      <c r="G103" s="230">
        <v>82.5</v>
      </c>
      <c r="H103" s="230">
        <v>83.3</v>
      </c>
      <c r="I103" s="230">
        <v>83.8</v>
      </c>
      <c r="J103" s="230">
        <v>85</v>
      </c>
      <c r="K103" s="230">
        <v>85.4</v>
      </c>
    </row>
    <row r="104" spans="1:11" x14ac:dyDescent="0.2">
      <c r="A104" s="228" t="s">
        <v>292</v>
      </c>
      <c r="B104" s="228" t="s">
        <v>293</v>
      </c>
      <c r="C104" s="229" t="s">
        <v>294</v>
      </c>
      <c r="D104" s="220">
        <f t="shared" si="1"/>
        <v>83.2</v>
      </c>
      <c r="E104" s="230">
        <v>81.2</v>
      </c>
      <c r="F104" s="230">
        <v>82</v>
      </c>
      <c r="G104" s="230">
        <v>82.2</v>
      </c>
      <c r="H104" s="230">
        <v>82.8</v>
      </c>
      <c r="I104" s="230">
        <v>82.6</v>
      </c>
      <c r="J104" s="230">
        <v>83</v>
      </c>
      <c r="K104" s="230">
        <v>83.2</v>
      </c>
    </row>
    <row r="105" spans="1:11" x14ac:dyDescent="0.2">
      <c r="A105" s="228" t="s">
        <v>295</v>
      </c>
      <c r="B105" s="228" t="s">
        <v>296</v>
      </c>
      <c r="C105" s="229" t="s">
        <v>297</v>
      </c>
      <c r="D105" s="220">
        <f t="shared" si="1"/>
        <v>84.2</v>
      </c>
      <c r="E105" s="230">
        <v>82.1</v>
      </c>
      <c r="F105" s="230">
        <v>83</v>
      </c>
      <c r="G105" s="230">
        <v>83.1</v>
      </c>
      <c r="H105" s="230">
        <v>83.3</v>
      </c>
      <c r="I105" s="230">
        <v>83.5</v>
      </c>
      <c r="J105" s="230">
        <v>83.9</v>
      </c>
      <c r="K105" s="230">
        <v>84.2</v>
      </c>
    </row>
    <row r="106" spans="1:11" x14ac:dyDescent="0.2">
      <c r="A106" s="228" t="s">
        <v>298</v>
      </c>
      <c r="B106" s="228" t="s">
        <v>299</v>
      </c>
      <c r="C106" s="229" t="s">
        <v>300</v>
      </c>
      <c r="D106" s="220">
        <f t="shared" si="1"/>
        <v>84</v>
      </c>
      <c r="E106" s="230">
        <v>81.900000000000006</v>
      </c>
      <c r="F106" s="230">
        <v>82.4</v>
      </c>
      <c r="G106" s="230">
        <v>82.7</v>
      </c>
      <c r="H106" s="230">
        <v>82.9</v>
      </c>
      <c r="I106" s="230">
        <v>83</v>
      </c>
      <c r="J106" s="230">
        <v>83.9</v>
      </c>
      <c r="K106" s="230">
        <v>84</v>
      </c>
    </row>
    <row r="107" spans="1:11" x14ac:dyDescent="0.2">
      <c r="A107" s="228" t="s">
        <v>301</v>
      </c>
      <c r="B107" s="228" t="s">
        <v>302</v>
      </c>
      <c r="C107" s="229" t="s">
        <v>303</v>
      </c>
      <c r="D107" s="220">
        <f t="shared" si="1"/>
        <v>82.2</v>
      </c>
      <c r="E107" s="230">
        <v>80.7</v>
      </c>
      <c r="F107" s="230">
        <v>81.400000000000006</v>
      </c>
      <c r="G107" s="230">
        <v>81.7</v>
      </c>
      <c r="H107" s="230">
        <v>81.900000000000006</v>
      </c>
      <c r="I107" s="230">
        <v>81.8</v>
      </c>
      <c r="J107" s="230">
        <v>82.1</v>
      </c>
      <c r="K107" s="230">
        <v>82.2</v>
      </c>
    </row>
    <row r="108" spans="1:11" x14ac:dyDescent="0.2">
      <c r="A108" s="228" t="s">
        <v>304</v>
      </c>
      <c r="B108" s="228" t="s">
        <v>305</v>
      </c>
      <c r="C108" s="229" t="s">
        <v>306</v>
      </c>
      <c r="D108" s="220">
        <f t="shared" si="1"/>
        <v>82.8</v>
      </c>
      <c r="E108" s="230">
        <v>81.7</v>
      </c>
      <c r="F108" s="230">
        <v>82.1</v>
      </c>
      <c r="G108" s="230">
        <v>82.1</v>
      </c>
      <c r="H108" s="230">
        <v>82.6</v>
      </c>
      <c r="I108" s="230">
        <v>83</v>
      </c>
      <c r="J108" s="230">
        <v>82.3</v>
      </c>
      <c r="K108" s="230">
        <v>82.8</v>
      </c>
    </row>
    <row r="109" spans="1:11" x14ac:dyDescent="0.2">
      <c r="A109" s="228" t="s">
        <v>307</v>
      </c>
      <c r="B109" s="228" t="s">
        <v>308</v>
      </c>
      <c r="C109" s="229" t="s">
        <v>309</v>
      </c>
      <c r="D109" s="220">
        <f t="shared" si="1"/>
        <v>83.3</v>
      </c>
      <c r="E109" s="230">
        <v>83.4</v>
      </c>
      <c r="F109" s="230">
        <v>83.9</v>
      </c>
      <c r="G109" s="230">
        <v>84.2</v>
      </c>
      <c r="H109" s="230">
        <v>84.3</v>
      </c>
      <c r="I109" s="230">
        <v>84.3</v>
      </c>
      <c r="J109" s="230">
        <v>83.4</v>
      </c>
      <c r="K109" s="230">
        <v>83.3</v>
      </c>
    </row>
    <row r="110" spans="1:11" x14ac:dyDescent="0.2">
      <c r="A110" s="228" t="s">
        <v>310</v>
      </c>
      <c r="B110" s="228" t="s">
        <v>311</v>
      </c>
      <c r="C110" s="229" t="s">
        <v>312</v>
      </c>
      <c r="D110" s="220">
        <f t="shared" si="1"/>
        <v>83.8</v>
      </c>
      <c r="E110" s="230">
        <v>82.1</v>
      </c>
      <c r="F110" s="230">
        <v>82.8</v>
      </c>
      <c r="G110" s="230">
        <v>83.1</v>
      </c>
      <c r="H110" s="230">
        <v>83.7</v>
      </c>
      <c r="I110" s="230">
        <v>83.7</v>
      </c>
      <c r="J110" s="230">
        <v>83.7</v>
      </c>
      <c r="K110" s="230">
        <v>83.8</v>
      </c>
    </row>
    <row r="111" spans="1:11" x14ac:dyDescent="0.2">
      <c r="A111" s="228" t="s">
        <v>313</v>
      </c>
      <c r="B111" s="228" t="s">
        <v>314</v>
      </c>
      <c r="C111" s="229" t="s">
        <v>315</v>
      </c>
      <c r="D111" s="220">
        <f t="shared" si="1"/>
        <v>85.6</v>
      </c>
      <c r="E111" s="230">
        <v>83.2</v>
      </c>
      <c r="F111" s="230">
        <v>83.7</v>
      </c>
      <c r="G111" s="230">
        <v>84.3</v>
      </c>
      <c r="H111" s="230">
        <v>84.6</v>
      </c>
      <c r="I111" s="230">
        <v>84.8</v>
      </c>
      <c r="J111" s="230">
        <v>85.4</v>
      </c>
      <c r="K111" s="230">
        <v>85.6</v>
      </c>
    </row>
    <row r="112" spans="1:11" x14ac:dyDescent="0.2">
      <c r="A112" s="228" t="s">
        <v>316</v>
      </c>
      <c r="B112" s="228" t="s">
        <v>317</v>
      </c>
      <c r="C112" s="229" t="s">
        <v>318</v>
      </c>
      <c r="D112" s="220">
        <f t="shared" si="1"/>
        <v>83.8</v>
      </c>
      <c r="E112" s="230">
        <v>82</v>
      </c>
      <c r="F112" s="230">
        <v>82.1</v>
      </c>
      <c r="G112" s="230">
        <v>82.6</v>
      </c>
      <c r="H112" s="230">
        <v>83</v>
      </c>
      <c r="I112" s="230">
        <v>83.4</v>
      </c>
      <c r="J112" s="230">
        <v>84</v>
      </c>
      <c r="K112" s="230">
        <v>83.8</v>
      </c>
    </row>
    <row r="113" spans="1:11" x14ac:dyDescent="0.2">
      <c r="A113" s="228" t="s">
        <v>319</v>
      </c>
      <c r="B113" s="228" t="s">
        <v>320</v>
      </c>
      <c r="C113" s="229" t="s">
        <v>321</v>
      </c>
      <c r="D113" s="220">
        <f t="shared" si="1"/>
        <v>83.5</v>
      </c>
      <c r="E113" s="230">
        <v>82.3</v>
      </c>
      <c r="F113" s="230">
        <v>82.7</v>
      </c>
      <c r="G113" s="230">
        <v>83.2</v>
      </c>
      <c r="H113" s="230">
        <v>83.4</v>
      </c>
      <c r="I113" s="230">
        <v>83.7</v>
      </c>
      <c r="J113" s="230">
        <v>83.6</v>
      </c>
      <c r="K113" s="230">
        <v>83.5</v>
      </c>
    </row>
    <row r="114" spans="1:11" x14ac:dyDescent="0.2">
      <c r="A114" s="228" t="s">
        <v>322</v>
      </c>
      <c r="B114" s="228" t="s">
        <v>323</v>
      </c>
      <c r="C114" s="229" t="s">
        <v>324</v>
      </c>
      <c r="D114" s="220">
        <f t="shared" si="1"/>
        <v>83.3</v>
      </c>
      <c r="E114" s="230">
        <v>80.599999999999994</v>
      </c>
      <c r="F114" s="230">
        <v>81.2</v>
      </c>
      <c r="G114" s="230">
        <v>81.7</v>
      </c>
      <c r="H114" s="230">
        <v>82.1</v>
      </c>
      <c r="I114" s="230">
        <v>82.2</v>
      </c>
      <c r="J114" s="230">
        <v>83.2</v>
      </c>
      <c r="K114" s="230">
        <v>83.3</v>
      </c>
    </row>
    <row r="115" spans="1:11" x14ac:dyDescent="0.2">
      <c r="A115" s="228" t="s">
        <v>325</v>
      </c>
      <c r="B115" s="228" t="s">
        <v>326</v>
      </c>
      <c r="C115" s="229" t="s">
        <v>327</v>
      </c>
      <c r="D115" s="220">
        <f t="shared" si="1"/>
        <v>83.2</v>
      </c>
      <c r="E115" s="230">
        <v>79.900000000000006</v>
      </c>
      <c r="F115" s="230">
        <v>80.7</v>
      </c>
      <c r="G115" s="230">
        <v>80.900000000000006</v>
      </c>
      <c r="H115" s="230">
        <v>81.2</v>
      </c>
      <c r="I115" s="230">
        <v>81.400000000000006</v>
      </c>
      <c r="J115" s="230">
        <v>82.6</v>
      </c>
      <c r="K115" s="230">
        <v>83.2</v>
      </c>
    </row>
    <row r="116" spans="1:11" x14ac:dyDescent="0.2">
      <c r="A116" s="228" t="s">
        <v>328</v>
      </c>
      <c r="B116" s="228" t="s">
        <v>329</v>
      </c>
      <c r="C116" s="229" t="s">
        <v>330</v>
      </c>
      <c r="D116" s="220">
        <f t="shared" si="1"/>
        <v>85.8</v>
      </c>
      <c r="E116" s="230">
        <v>87.1</v>
      </c>
      <c r="F116" s="230">
        <v>87.6</v>
      </c>
      <c r="G116" s="230">
        <v>88.7</v>
      </c>
      <c r="H116" s="230">
        <v>89</v>
      </c>
      <c r="I116" s="230">
        <v>89.8</v>
      </c>
      <c r="J116" s="230">
        <v>86.1</v>
      </c>
      <c r="K116" s="230">
        <v>85.8</v>
      </c>
    </row>
    <row r="117" spans="1:11" x14ac:dyDescent="0.2">
      <c r="A117" s="228" t="s">
        <v>331</v>
      </c>
      <c r="B117" s="228" t="s">
        <v>332</v>
      </c>
      <c r="C117" s="229" t="s">
        <v>333</v>
      </c>
      <c r="D117" s="220">
        <f t="shared" si="1"/>
        <v>84.8</v>
      </c>
      <c r="E117" s="230">
        <v>82.8</v>
      </c>
      <c r="F117" s="230">
        <v>83.1</v>
      </c>
      <c r="G117" s="230">
        <v>83.3</v>
      </c>
      <c r="H117" s="230">
        <v>83.7</v>
      </c>
      <c r="I117" s="230">
        <v>84.1</v>
      </c>
      <c r="J117" s="230">
        <v>84.5</v>
      </c>
      <c r="K117" s="230">
        <v>84.8</v>
      </c>
    </row>
    <row r="118" spans="1:11" x14ac:dyDescent="0.2">
      <c r="A118" s="228" t="s">
        <v>334</v>
      </c>
      <c r="B118" s="228" t="s">
        <v>335</v>
      </c>
      <c r="C118" s="229" t="s">
        <v>336</v>
      </c>
      <c r="D118" s="220">
        <f t="shared" si="1"/>
        <v>83</v>
      </c>
      <c r="E118" s="230">
        <v>80.099999999999994</v>
      </c>
      <c r="F118" s="230">
        <v>80.599999999999994</v>
      </c>
      <c r="G118" s="230">
        <v>81</v>
      </c>
      <c r="H118" s="230">
        <v>81.099999999999994</v>
      </c>
      <c r="I118" s="230">
        <v>81.099999999999994</v>
      </c>
      <c r="J118" s="230">
        <v>82.3</v>
      </c>
      <c r="K118" s="230">
        <v>83</v>
      </c>
    </row>
    <row r="119" spans="1:11" x14ac:dyDescent="0.2">
      <c r="A119" s="228" t="s">
        <v>337</v>
      </c>
      <c r="B119" s="228" t="s">
        <v>338</v>
      </c>
      <c r="C119" s="229" t="s">
        <v>339</v>
      </c>
      <c r="D119" s="220">
        <f t="shared" si="1"/>
        <v>82.6</v>
      </c>
      <c r="E119" s="230">
        <v>80.3</v>
      </c>
      <c r="F119" s="230">
        <v>80.8</v>
      </c>
      <c r="G119" s="230">
        <v>81</v>
      </c>
      <c r="H119" s="230">
        <v>81.3</v>
      </c>
      <c r="I119" s="230">
        <v>81.3</v>
      </c>
      <c r="J119" s="230">
        <v>82.3</v>
      </c>
      <c r="K119" s="230">
        <v>82.6</v>
      </c>
    </row>
    <row r="120" spans="1:11" x14ac:dyDescent="0.2">
      <c r="A120" s="228" t="s">
        <v>340</v>
      </c>
      <c r="B120" s="228" t="s">
        <v>341</v>
      </c>
      <c r="C120" s="229" t="s">
        <v>342</v>
      </c>
      <c r="D120" s="220">
        <f t="shared" si="1"/>
        <v>84.2</v>
      </c>
      <c r="E120" s="230">
        <v>83.1</v>
      </c>
      <c r="F120" s="230">
        <v>83</v>
      </c>
      <c r="G120" s="230">
        <v>83.4</v>
      </c>
      <c r="H120" s="230">
        <v>83.8</v>
      </c>
      <c r="I120" s="230">
        <v>84.6</v>
      </c>
      <c r="J120" s="230">
        <v>84</v>
      </c>
      <c r="K120" s="230">
        <v>84.2</v>
      </c>
    </row>
    <row r="121" spans="1:11" x14ac:dyDescent="0.2">
      <c r="A121" s="228" t="s">
        <v>343</v>
      </c>
      <c r="B121" s="228" t="s">
        <v>344</v>
      </c>
      <c r="C121" s="229" t="s">
        <v>345</v>
      </c>
      <c r="D121" s="220">
        <f t="shared" si="1"/>
        <v>82.6</v>
      </c>
      <c r="E121" s="230">
        <v>79.3</v>
      </c>
      <c r="F121" s="230">
        <v>79.7</v>
      </c>
      <c r="G121" s="230">
        <v>80.3</v>
      </c>
      <c r="H121" s="230">
        <v>80.5</v>
      </c>
      <c r="I121" s="230">
        <v>81.099999999999994</v>
      </c>
      <c r="J121" s="230">
        <v>82</v>
      </c>
      <c r="K121" s="230">
        <v>82.6</v>
      </c>
    </row>
    <row r="122" spans="1:11" x14ac:dyDescent="0.2">
      <c r="A122" s="228" t="s">
        <v>346</v>
      </c>
      <c r="B122" s="228" t="s">
        <v>347</v>
      </c>
      <c r="C122" s="229" t="s">
        <v>348</v>
      </c>
      <c r="D122" s="220">
        <f t="shared" si="1"/>
        <v>84</v>
      </c>
      <c r="E122" s="230">
        <v>82.1</v>
      </c>
      <c r="F122" s="230">
        <v>82.4</v>
      </c>
      <c r="G122" s="230">
        <v>82.6</v>
      </c>
      <c r="H122" s="230">
        <v>83</v>
      </c>
      <c r="I122" s="230">
        <v>83.2</v>
      </c>
      <c r="J122" s="230">
        <v>83.8</v>
      </c>
      <c r="K122" s="230">
        <v>84</v>
      </c>
    </row>
    <row r="123" spans="1:11" x14ac:dyDescent="0.2">
      <c r="A123" s="228" t="s">
        <v>349</v>
      </c>
      <c r="B123" s="228" t="s">
        <v>350</v>
      </c>
      <c r="C123" s="229" t="s">
        <v>351</v>
      </c>
      <c r="D123" s="220">
        <f t="shared" si="1"/>
        <v>85.9</v>
      </c>
      <c r="E123" s="230">
        <v>83.2</v>
      </c>
      <c r="F123" s="230">
        <v>83.9</v>
      </c>
      <c r="G123" s="230">
        <v>84.4</v>
      </c>
      <c r="H123" s="230">
        <v>85.4</v>
      </c>
      <c r="I123" s="230">
        <v>85.6</v>
      </c>
      <c r="J123" s="230">
        <v>86</v>
      </c>
      <c r="K123" s="230">
        <v>85.9</v>
      </c>
    </row>
    <row r="124" spans="1:11" x14ac:dyDescent="0.2">
      <c r="A124" s="228" t="s">
        <v>352</v>
      </c>
      <c r="B124" s="228" t="s">
        <v>353</v>
      </c>
      <c r="C124" s="229" t="s">
        <v>354</v>
      </c>
      <c r="D124" s="220">
        <f t="shared" si="1"/>
        <v>83.1</v>
      </c>
      <c r="E124" s="230">
        <v>81.599999999999994</v>
      </c>
      <c r="F124" s="230">
        <v>82</v>
      </c>
      <c r="G124" s="230">
        <v>82.5</v>
      </c>
      <c r="H124" s="230">
        <v>82.9</v>
      </c>
      <c r="I124" s="230">
        <v>83.4</v>
      </c>
      <c r="J124" s="230">
        <v>82.7</v>
      </c>
      <c r="K124" s="230">
        <v>83.1</v>
      </c>
    </row>
    <row r="125" spans="1:11" x14ac:dyDescent="0.2">
      <c r="A125" s="228" t="s">
        <v>355</v>
      </c>
      <c r="B125" s="228" t="s">
        <v>356</v>
      </c>
      <c r="C125" s="229" t="s">
        <v>357</v>
      </c>
      <c r="D125" s="220">
        <f t="shared" si="1"/>
        <v>84</v>
      </c>
      <c r="E125" s="230">
        <v>82.6</v>
      </c>
      <c r="F125" s="230">
        <v>82.6</v>
      </c>
      <c r="G125" s="230">
        <v>82.7</v>
      </c>
      <c r="H125" s="230">
        <v>83.1</v>
      </c>
      <c r="I125" s="230">
        <v>83.6</v>
      </c>
      <c r="J125" s="230">
        <v>84.1</v>
      </c>
      <c r="K125" s="230">
        <v>84</v>
      </c>
    </row>
    <row r="126" spans="1:11" x14ac:dyDescent="0.2">
      <c r="A126" s="228" t="s">
        <v>358</v>
      </c>
      <c r="B126" s="228" t="s">
        <v>359</v>
      </c>
      <c r="C126" s="229" t="s">
        <v>360</v>
      </c>
      <c r="D126" s="220">
        <f t="shared" si="1"/>
        <v>82</v>
      </c>
      <c r="E126" s="230">
        <v>80.2</v>
      </c>
      <c r="F126" s="230">
        <v>80.400000000000006</v>
      </c>
      <c r="G126" s="230">
        <v>80.400000000000006</v>
      </c>
      <c r="H126" s="230">
        <v>80.900000000000006</v>
      </c>
      <c r="I126" s="230">
        <v>81.400000000000006</v>
      </c>
      <c r="J126" s="230">
        <v>81.900000000000006</v>
      </c>
      <c r="K126" s="230">
        <v>82</v>
      </c>
    </row>
    <row r="127" spans="1:11" x14ac:dyDescent="0.2">
      <c r="A127" s="228" t="s">
        <v>361</v>
      </c>
      <c r="B127" s="228" t="s">
        <v>362</v>
      </c>
      <c r="C127" s="229" t="s">
        <v>363</v>
      </c>
      <c r="D127" s="220">
        <f t="shared" si="1"/>
        <v>83.4</v>
      </c>
      <c r="E127" s="230">
        <v>80.7</v>
      </c>
      <c r="F127" s="230">
        <v>81</v>
      </c>
      <c r="G127" s="230">
        <v>81.099999999999994</v>
      </c>
      <c r="H127" s="230">
        <v>81.599999999999994</v>
      </c>
      <c r="I127" s="230">
        <v>81.900000000000006</v>
      </c>
      <c r="J127" s="230">
        <v>83.1</v>
      </c>
      <c r="K127" s="230">
        <v>83.4</v>
      </c>
    </row>
    <row r="128" spans="1:11" x14ac:dyDescent="0.2">
      <c r="A128" s="228" t="s">
        <v>364</v>
      </c>
      <c r="B128" s="228" t="s">
        <v>365</v>
      </c>
      <c r="C128" s="229" t="s">
        <v>366</v>
      </c>
      <c r="D128" s="220">
        <f t="shared" si="1"/>
        <v>83.2</v>
      </c>
      <c r="E128" s="230">
        <v>81.2</v>
      </c>
      <c r="F128" s="230">
        <v>81.400000000000006</v>
      </c>
      <c r="G128" s="230">
        <v>81.5</v>
      </c>
      <c r="H128" s="230">
        <v>82.1</v>
      </c>
      <c r="I128" s="230">
        <v>82.7</v>
      </c>
      <c r="J128" s="230">
        <v>83.1</v>
      </c>
      <c r="K128" s="230">
        <v>83.2</v>
      </c>
    </row>
    <row r="129" spans="1:11" x14ac:dyDescent="0.2">
      <c r="A129" s="228" t="s">
        <v>367</v>
      </c>
      <c r="B129" s="228" t="s">
        <v>368</v>
      </c>
      <c r="C129" s="229" t="s">
        <v>369</v>
      </c>
      <c r="D129" s="220">
        <f t="shared" si="1"/>
        <v>85.1</v>
      </c>
      <c r="E129" s="230">
        <v>84</v>
      </c>
      <c r="F129" s="230">
        <v>84.6</v>
      </c>
      <c r="G129" s="230">
        <v>85.8</v>
      </c>
      <c r="H129" s="230">
        <v>86.5</v>
      </c>
      <c r="I129" s="230">
        <v>86.7</v>
      </c>
      <c r="J129" s="230">
        <v>85.1</v>
      </c>
      <c r="K129" s="230">
        <v>85.1</v>
      </c>
    </row>
    <row r="130" spans="1:11" x14ac:dyDescent="0.2">
      <c r="A130" s="228" t="s">
        <v>370</v>
      </c>
      <c r="B130" s="228">
        <v>11</v>
      </c>
      <c r="C130" s="229" t="s">
        <v>371</v>
      </c>
      <c r="D130" s="220">
        <f t="shared" si="1"/>
        <v>84.5</v>
      </c>
      <c r="E130" s="230">
        <v>82.7</v>
      </c>
      <c r="F130" s="230">
        <v>83.1</v>
      </c>
      <c r="G130" s="230">
        <v>83.5</v>
      </c>
      <c r="H130" s="230">
        <v>83.9</v>
      </c>
      <c r="I130" s="230">
        <v>84</v>
      </c>
      <c r="J130" s="230">
        <v>84.4</v>
      </c>
      <c r="K130" s="230">
        <v>84.5</v>
      </c>
    </row>
    <row r="131" spans="1:11" x14ac:dyDescent="0.2">
      <c r="A131" s="228" t="s">
        <v>372</v>
      </c>
      <c r="B131" s="228">
        <v>12</v>
      </c>
      <c r="C131" s="229" t="s">
        <v>373</v>
      </c>
      <c r="D131" s="220">
        <f t="shared" si="1"/>
        <v>84.6</v>
      </c>
      <c r="E131" s="230">
        <v>82.7</v>
      </c>
      <c r="F131" s="230">
        <v>83</v>
      </c>
      <c r="G131" s="230">
        <v>83.2</v>
      </c>
      <c r="H131" s="230">
        <v>83.5</v>
      </c>
      <c r="I131" s="230">
        <v>83.9</v>
      </c>
      <c r="J131" s="230">
        <v>84.5</v>
      </c>
      <c r="K131" s="230">
        <v>84.6</v>
      </c>
    </row>
    <row r="132" spans="1:11" x14ac:dyDescent="0.2">
      <c r="A132" s="228" t="s">
        <v>374</v>
      </c>
      <c r="B132" s="228">
        <v>16</v>
      </c>
      <c r="C132" s="229" t="s">
        <v>375</v>
      </c>
      <c r="D132" s="220">
        <f t="shared" si="1"/>
        <v>82.4</v>
      </c>
      <c r="E132" s="230">
        <v>81.5</v>
      </c>
      <c r="F132" s="230">
        <v>81.599999999999994</v>
      </c>
      <c r="G132" s="230">
        <v>81.400000000000006</v>
      </c>
      <c r="H132" s="230">
        <v>81.7</v>
      </c>
      <c r="I132" s="230">
        <v>82.1</v>
      </c>
      <c r="J132" s="230">
        <v>82.2</v>
      </c>
      <c r="K132" s="230">
        <v>82.4</v>
      </c>
    </row>
    <row r="133" spans="1:11" x14ac:dyDescent="0.2">
      <c r="A133" s="228" t="s">
        <v>376</v>
      </c>
      <c r="B133" s="228">
        <v>17</v>
      </c>
      <c r="C133" s="229" t="s">
        <v>377</v>
      </c>
      <c r="D133" s="220">
        <f t="shared" si="1"/>
        <v>83.1</v>
      </c>
      <c r="E133" s="230">
        <v>81</v>
      </c>
      <c r="F133" s="230">
        <v>81.5</v>
      </c>
      <c r="G133" s="230">
        <v>81.8</v>
      </c>
      <c r="H133" s="230">
        <v>82.2</v>
      </c>
      <c r="I133" s="230">
        <v>82.5</v>
      </c>
      <c r="J133" s="230">
        <v>83</v>
      </c>
      <c r="K133" s="230">
        <v>83.1</v>
      </c>
    </row>
    <row r="134" spans="1:11" x14ac:dyDescent="0.2">
      <c r="A134" s="228" t="s">
        <v>378</v>
      </c>
      <c r="B134" s="228">
        <v>18</v>
      </c>
      <c r="C134" s="229" t="s">
        <v>379</v>
      </c>
      <c r="D134" s="220">
        <f t="shared" ref="D134:D166" si="2">K134</f>
        <v>84.1</v>
      </c>
      <c r="E134" s="230">
        <v>83</v>
      </c>
      <c r="F134" s="230">
        <v>83.4</v>
      </c>
      <c r="G134" s="230">
        <v>83.6</v>
      </c>
      <c r="H134" s="230">
        <v>83.6</v>
      </c>
      <c r="I134" s="230">
        <v>83.8</v>
      </c>
      <c r="J134" s="230">
        <v>84</v>
      </c>
      <c r="K134" s="230">
        <v>84.1</v>
      </c>
    </row>
    <row r="135" spans="1:11" x14ac:dyDescent="0.2">
      <c r="A135" s="228" t="s">
        <v>380</v>
      </c>
      <c r="B135" s="228">
        <v>19</v>
      </c>
      <c r="C135" s="229" t="s">
        <v>381</v>
      </c>
      <c r="D135" s="220">
        <f t="shared" si="2"/>
        <v>85.3</v>
      </c>
      <c r="E135" s="230">
        <v>83.7</v>
      </c>
      <c r="F135" s="230">
        <v>83.8</v>
      </c>
      <c r="G135" s="230">
        <v>84.1</v>
      </c>
      <c r="H135" s="230">
        <v>84.3</v>
      </c>
      <c r="I135" s="230">
        <v>84.8</v>
      </c>
      <c r="J135" s="230">
        <v>85.1</v>
      </c>
      <c r="K135" s="230">
        <v>85.3</v>
      </c>
    </row>
    <row r="136" spans="1:11" x14ac:dyDescent="0.2">
      <c r="A136" s="228" t="s">
        <v>382</v>
      </c>
      <c r="B136" s="228">
        <v>21</v>
      </c>
      <c r="C136" s="229" t="s">
        <v>383</v>
      </c>
      <c r="D136" s="220">
        <f t="shared" si="2"/>
        <v>83.6</v>
      </c>
      <c r="E136" s="230">
        <v>82.4</v>
      </c>
      <c r="F136" s="230">
        <v>82.8</v>
      </c>
      <c r="G136" s="230">
        <v>83</v>
      </c>
      <c r="H136" s="230">
        <v>83.5</v>
      </c>
      <c r="I136" s="230">
        <v>83.5</v>
      </c>
      <c r="J136" s="230">
        <v>83.7</v>
      </c>
      <c r="K136" s="230">
        <v>83.6</v>
      </c>
    </row>
    <row r="137" spans="1:11" x14ac:dyDescent="0.2">
      <c r="A137" s="228" t="s">
        <v>384</v>
      </c>
      <c r="B137" s="228">
        <v>22</v>
      </c>
      <c r="C137" s="229" t="s">
        <v>385</v>
      </c>
      <c r="D137" s="220">
        <f t="shared" si="2"/>
        <v>83.4</v>
      </c>
      <c r="E137" s="230">
        <v>82.5</v>
      </c>
      <c r="F137" s="230">
        <v>82.7</v>
      </c>
      <c r="G137" s="230">
        <v>82.9</v>
      </c>
      <c r="H137" s="230">
        <v>83.1</v>
      </c>
      <c r="I137" s="230">
        <v>83.3</v>
      </c>
      <c r="J137" s="230">
        <v>83.4</v>
      </c>
      <c r="K137" s="230">
        <v>83.4</v>
      </c>
    </row>
    <row r="138" spans="1:11" x14ac:dyDescent="0.2">
      <c r="A138" s="228" t="s">
        <v>386</v>
      </c>
      <c r="B138" s="228">
        <v>23</v>
      </c>
      <c r="C138" s="229" t="s">
        <v>387</v>
      </c>
      <c r="D138" s="220">
        <f t="shared" si="2"/>
        <v>84.1</v>
      </c>
      <c r="E138" s="230">
        <v>82.5</v>
      </c>
      <c r="F138" s="230">
        <v>82.8</v>
      </c>
      <c r="G138" s="230">
        <v>82.8</v>
      </c>
      <c r="H138" s="230">
        <v>83.2</v>
      </c>
      <c r="I138" s="230">
        <v>83.5</v>
      </c>
      <c r="J138" s="230">
        <v>84</v>
      </c>
      <c r="K138" s="230">
        <v>84.1</v>
      </c>
    </row>
    <row r="139" spans="1:11" x14ac:dyDescent="0.2">
      <c r="A139" s="228" t="s">
        <v>388</v>
      </c>
      <c r="B139" s="228">
        <v>24</v>
      </c>
      <c r="C139" s="229" t="s">
        <v>389</v>
      </c>
      <c r="D139" s="220">
        <f t="shared" si="2"/>
        <v>84.3</v>
      </c>
      <c r="E139" s="230">
        <v>82.9</v>
      </c>
      <c r="F139" s="230">
        <v>83.2</v>
      </c>
      <c r="G139" s="230">
        <v>83.3</v>
      </c>
      <c r="H139" s="230">
        <v>83.6</v>
      </c>
      <c r="I139" s="230">
        <v>84</v>
      </c>
      <c r="J139" s="230">
        <v>84.2</v>
      </c>
      <c r="K139" s="230">
        <v>84.3</v>
      </c>
    </row>
    <row r="140" spans="1:11" x14ac:dyDescent="0.2">
      <c r="A140" s="228" t="s">
        <v>390</v>
      </c>
      <c r="B140" s="228">
        <v>26</v>
      </c>
      <c r="C140" s="229" t="s">
        <v>391</v>
      </c>
      <c r="D140" s="220">
        <f t="shared" si="2"/>
        <v>83.8</v>
      </c>
      <c r="E140" s="230">
        <v>82.3</v>
      </c>
      <c r="F140" s="230">
        <v>82.6</v>
      </c>
      <c r="G140" s="230">
        <v>82.8</v>
      </c>
      <c r="H140" s="230">
        <v>83.1</v>
      </c>
      <c r="I140" s="230">
        <v>83.3</v>
      </c>
      <c r="J140" s="230">
        <v>83.8</v>
      </c>
      <c r="K140" s="230">
        <v>83.8</v>
      </c>
    </row>
    <row r="141" spans="1:11" x14ac:dyDescent="0.2">
      <c r="A141" s="228" t="s">
        <v>392</v>
      </c>
      <c r="B141" s="228">
        <v>29</v>
      </c>
      <c r="C141" s="229" t="s">
        <v>393</v>
      </c>
      <c r="D141" s="220">
        <f t="shared" si="2"/>
        <v>83.4</v>
      </c>
      <c r="E141" s="230">
        <v>81.8</v>
      </c>
      <c r="F141" s="230">
        <v>82</v>
      </c>
      <c r="G141" s="230">
        <v>82.4</v>
      </c>
      <c r="H141" s="230">
        <v>82.6</v>
      </c>
      <c r="I141" s="230">
        <v>82.7</v>
      </c>
      <c r="J141" s="230">
        <v>83.2</v>
      </c>
      <c r="K141" s="230">
        <v>83.4</v>
      </c>
    </row>
    <row r="142" spans="1:11" x14ac:dyDescent="0.2">
      <c r="A142" s="228" t="s">
        <v>394</v>
      </c>
      <c r="B142" s="228">
        <v>30</v>
      </c>
      <c r="C142" s="229" t="s">
        <v>395</v>
      </c>
      <c r="D142" s="220">
        <f t="shared" si="2"/>
        <v>82</v>
      </c>
      <c r="E142" s="230">
        <v>80.7</v>
      </c>
      <c r="F142" s="230">
        <v>80.900000000000006</v>
      </c>
      <c r="G142" s="230">
        <v>81.099999999999994</v>
      </c>
      <c r="H142" s="230">
        <v>81.2</v>
      </c>
      <c r="I142" s="230">
        <v>81.5</v>
      </c>
      <c r="J142" s="230">
        <v>81.8</v>
      </c>
      <c r="K142" s="230">
        <v>82</v>
      </c>
    </row>
    <row r="143" spans="1:11" x14ac:dyDescent="0.2">
      <c r="A143" s="228" t="s">
        <v>396</v>
      </c>
      <c r="B143" s="228">
        <v>31</v>
      </c>
      <c r="C143" s="229" t="s">
        <v>397</v>
      </c>
      <c r="D143" s="220">
        <f t="shared" si="2"/>
        <v>84</v>
      </c>
      <c r="E143" s="230">
        <v>82</v>
      </c>
      <c r="F143" s="230">
        <v>82.4</v>
      </c>
      <c r="G143" s="230">
        <v>82.9</v>
      </c>
      <c r="H143" s="230">
        <v>83.4</v>
      </c>
      <c r="I143" s="230">
        <v>83.5</v>
      </c>
      <c r="J143" s="230">
        <v>84.1</v>
      </c>
      <c r="K143" s="230">
        <v>84</v>
      </c>
    </row>
    <row r="144" spans="1:11" x14ac:dyDescent="0.2">
      <c r="A144" s="228" t="s">
        <v>398</v>
      </c>
      <c r="B144" s="228">
        <v>32</v>
      </c>
      <c r="C144" s="229" t="s">
        <v>399</v>
      </c>
      <c r="D144" s="220">
        <f t="shared" si="2"/>
        <v>82.9</v>
      </c>
      <c r="E144" s="230">
        <v>81.599999999999994</v>
      </c>
      <c r="F144" s="230">
        <v>81.7</v>
      </c>
      <c r="G144" s="230">
        <v>81.7</v>
      </c>
      <c r="H144" s="230">
        <v>82</v>
      </c>
      <c r="I144" s="230">
        <v>82.4</v>
      </c>
      <c r="J144" s="230">
        <v>82.8</v>
      </c>
      <c r="K144" s="230">
        <v>82.9</v>
      </c>
    </row>
    <row r="145" spans="1:11" x14ac:dyDescent="0.2">
      <c r="A145" s="228" t="s">
        <v>400</v>
      </c>
      <c r="B145" s="228">
        <v>33</v>
      </c>
      <c r="C145" s="229" t="s">
        <v>401</v>
      </c>
      <c r="D145" s="220">
        <f t="shared" si="2"/>
        <v>83.8</v>
      </c>
      <c r="E145" s="230">
        <v>82.5</v>
      </c>
      <c r="F145" s="230">
        <v>82.9</v>
      </c>
      <c r="G145" s="230">
        <v>83</v>
      </c>
      <c r="H145" s="230">
        <v>83.2</v>
      </c>
      <c r="I145" s="230">
        <v>83.3</v>
      </c>
      <c r="J145" s="230">
        <v>83.6</v>
      </c>
      <c r="K145" s="230">
        <v>83.8</v>
      </c>
    </row>
    <row r="146" spans="1:11" x14ac:dyDescent="0.2">
      <c r="A146" s="228" t="s">
        <v>402</v>
      </c>
      <c r="B146" s="228">
        <v>34</v>
      </c>
      <c r="C146" s="229" t="s">
        <v>403</v>
      </c>
      <c r="D146" s="220">
        <f t="shared" si="2"/>
        <v>82.7</v>
      </c>
      <c r="E146" s="230">
        <v>81.5</v>
      </c>
      <c r="F146" s="230">
        <v>81.7</v>
      </c>
      <c r="G146" s="230">
        <v>82</v>
      </c>
      <c r="H146" s="230">
        <v>82.2</v>
      </c>
      <c r="I146" s="230">
        <v>82.6</v>
      </c>
      <c r="J146" s="230">
        <v>82.5</v>
      </c>
      <c r="K146" s="230">
        <v>82.7</v>
      </c>
    </row>
    <row r="147" spans="1:11" x14ac:dyDescent="0.2">
      <c r="A147" s="228" t="s">
        <v>404</v>
      </c>
      <c r="B147" s="228">
        <v>36</v>
      </c>
      <c r="C147" s="229" t="s">
        <v>405</v>
      </c>
      <c r="D147" s="220">
        <f t="shared" si="2"/>
        <v>83.6</v>
      </c>
      <c r="E147" s="230">
        <v>82.4</v>
      </c>
      <c r="F147" s="230">
        <v>82.5</v>
      </c>
      <c r="G147" s="230">
        <v>82.7</v>
      </c>
      <c r="H147" s="230">
        <v>83</v>
      </c>
      <c r="I147" s="230">
        <v>83.5</v>
      </c>
      <c r="J147" s="230">
        <v>83.6</v>
      </c>
      <c r="K147" s="230">
        <v>83.6</v>
      </c>
    </row>
    <row r="148" spans="1:11" x14ac:dyDescent="0.2">
      <c r="A148" s="228" t="s">
        <v>406</v>
      </c>
      <c r="B148" s="228">
        <v>37</v>
      </c>
      <c r="C148" s="229" t="s">
        <v>407</v>
      </c>
      <c r="D148" s="220">
        <f t="shared" si="2"/>
        <v>82.8</v>
      </c>
      <c r="E148" s="230">
        <v>81.400000000000006</v>
      </c>
      <c r="F148" s="230">
        <v>81.599999999999994</v>
      </c>
      <c r="G148" s="230">
        <v>81.8</v>
      </c>
      <c r="H148" s="230">
        <v>81.900000000000006</v>
      </c>
      <c r="I148" s="230">
        <v>82.3</v>
      </c>
      <c r="J148" s="230">
        <v>82.6</v>
      </c>
      <c r="K148" s="230">
        <v>82.8</v>
      </c>
    </row>
    <row r="149" spans="1:11" x14ac:dyDescent="0.2">
      <c r="A149" s="228" t="s">
        <v>408</v>
      </c>
      <c r="B149" s="228">
        <v>38</v>
      </c>
      <c r="C149" s="229" t="s">
        <v>409</v>
      </c>
      <c r="D149" s="220">
        <f t="shared" si="2"/>
        <v>84</v>
      </c>
      <c r="E149" s="230">
        <v>82.8</v>
      </c>
      <c r="F149" s="230">
        <v>83.3</v>
      </c>
      <c r="G149" s="230">
        <v>83.7</v>
      </c>
      <c r="H149" s="230">
        <v>84.1</v>
      </c>
      <c r="I149" s="230">
        <v>84.1</v>
      </c>
      <c r="J149" s="230">
        <v>84.1</v>
      </c>
      <c r="K149" s="230">
        <v>84</v>
      </c>
    </row>
    <row r="150" spans="1:11" x14ac:dyDescent="0.2">
      <c r="A150" s="228" t="s">
        <v>410</v>
      </c>
      <c r="B150" s="228">
        <v>40</v>
      </c>
      <c r="C150" s="229" t="s">
        <v>411</v>
      </c>
      <c r="D150" s="220">
        <f t="shared" si="2"/>
        <v>84.1</v>
      </c>
      <c r="E150" s="230">
        <v>82.8</v>
      </c>
      <c r="F150" s="230">
        <v>83</v>
      </c>
      <c r="G150" s="230">
        <v>83.4</v>
      </c>
      <c r="H150" s="230">
        <v>83.5</v>
      </c>
      <c r="I150" s="230">
        <v>83.7</v>
      </c>
      <c r="J150" s="230">
        <v>83.8</v>
      </c>
      <c r="K150" s="230">
        <v>84.1</v>
      </c>
    </row>
    <row r="151" spans="1:11" x14ac:dyDescent="0.2">
      <c r="A151" s="228" t="s">
        <v>412</v>
      </c>
      <c r="B151" s="228">
        <v>41</v>
      </c>
      <c r="C151" s="229" t="s">
        <v>413</v>
      </c>
      <c r="D151" s="220">
        <f t="shared" si="2"/>
        <v>83</v>
      </c>
      <c r="E151" s="230">
        <v>81.2</v>
      </c>
      <c r="F151" s="230">
        <v>81.3</v>
      </c>
      <c r="G151" s="230">
        <v>81.599999999999994</v>
      </c>
      <c r="H151" s="230">
        <v>82</v>
      </c>
      <c r="I151" s="230">
        <v>82.5</v>
      </c>
      <c r="J151" s="230">
        <v>82.9</v>
      </c>
      <c r="K151" s="230">
        <v>83</v>
      </c>
    </row>
    <row r="152" spans="1:11" x14ac:dyDescent="0.2">
      <c r="A152" s="228" t="s">
        <v>414</v>
      </c>
      <c r="B152" s="228">
        <v>42</v>
      </c>
      <c r="C152" s="229" t="s">
        <v>415</v>
      </c>
      <c r="D152" s="220">
        <f t="shared" si="2"/>
        <v>84.1</v>
      </c>
      <c r="E152" s="230">
        <v>82.8</v>
      </c>
      <c r="F152" s="230">
        <v>83.1</v>
      </c>
      <c r="G152" s="230">
        <v>83.4</v>
      </c>
      <c r="H152" s="230">
        <v>83.5</v>
      </c>
      <c r="I152" s="230">
        <v>83.6</v>
      </c>
      <c r="J152" s="230">
        <v>84</v>
      </c>
      <c r="K152" s="230">
        <v>84.1</v>
      </c>
    </row>
    <row r="153" spans="1:11" x14ac:dyDescent="0.2">
      <c r="A153" s="228" t="s">
        <v>416</v>
      </c>
      <c r="B153" s="228">
        <v>43</v>
      </c>
      <c r="C153" s="229" t="s">
        <v>417</v>
      </c>
      <c r="D153" s="220">
        <f t="shared" si="2"/>
        <v>84.5</v>
      </c>
      <c r="E153" s="230">
        <v>83</v>
      </c>
      <c r="F153" s="230">
        <v>83.3</v>
      </c>
      <c r="G153" s="230">
        <v>83.7</v>
      </c>
      <c r="H153" s="230">
        <v>84.1</v>
      </c>
      <c r="I153" s="230">
        <v>84.3</v>
      </c>
      <c r="J153" s="230">
        <v>84.5</v>
      </c>
      <c r="K153" s="230">
        <v>84.5</v>
      </c>
    </row>
    <row r="154" spans="1:11" x14ac:dyDescent="0.2">
      <c r="A154" s="228" t="s">
        <v>418</v>
      </c>
      <c r="B154" s="228">
        <v>44</v>
      </c>
      <c r="C154" s="229" t="s">
        <v>419</v>
      </c>
      <c r="D154" s="220">
        <f t="shared" si="2"/>
        <v>83.8</v>
      </c>
      <c r="E154" s="230">
        <v>81.5</v>
      </c>
      <c r="F154" s="230">
        <v>81.8</v>
      </c>
      <c r="G154" s="230">
        <v>82.1</v>
      </c>
      <c r="H154" s="230">
        <v>82.7</v>
      </c>
      <c r="I154" s="230">
        <v>83</v>
      </c>
      <c r="J154" s="230">
        <v>83.5</v>
      </c>
      <c r="K154" s="230">
        <v>83.8</v>
      </c>
    </row>
    <row r="155" spans="1:11" x14ac:dyDescent="0.2">
      <c r="A155" s="228" t="s">
        <v>420</v>
      </c>
      <c r="B155" s="228">
        <v>45</v>
      </c>
      <c r="C155" s="229" t="s">
        <v>421</v>
      </c>
      <c r="D155" s="220">
        <f t="shared" si="2"/>
        <v>83.8</v>
      </c>
      <c r="E155" s="230">
        <v>82.3</v>
      </c>
      <c r="F155" s="230">
        <v>82.4</v>
      </c>
      <c r="G155" s="230">
        <v>82.8</v>
      </c>
      <c r="H155" s="230">
        <v>83.3</v>
      </c>
      <c r="I155" s="230">
        <v>83.5</v>
      </c>
      <c r="J155" s="230">
        <v>83.8</v>
      </c>
      <c r="K155" s="230">
        <v>83.8</v>
      </c>
    </row>
    <row r="156" spans="1:11" x14ac:dyDescent="0.2">
      <c r="A156" s="228" t="s">
        <v>422</v>
      </c>
      <c r="B156" s="228">
        <v>47</v>
      </c>
      <c r="C156" s="229" t="s">
        <v>423</v>
      </c>
      <c r="D156" s="220">
        <f t="shared" si="2"/>
        <v>83.5</v>
      </c>
      <c r="E156" s="230">
        <v>81.7</v>
      </c>
      <c r="F156" s="230">
        <v>82.1</v>
      </c>
      <c r="G156" s="230">
        <v>82.5</v>
      </c>
      <c r="H156" s="230">
        <v>82.7</v>
      </c>
      <c r="I156" s="230">
        <v>83</v>
      </c>
      <c r="J156" s="230">
        <v>83.3</v>
      </c>
      <c r="K156" s="230">
        <v>83.5</v>
      </c>
    </row>
    <row r="157" spans="1:11" x14ac:dyDescent="0.2">
      <c r="A157" s="152" t="s">
        <v>489</v>
      </c>
      <c r="B157" s="152"/>
      <c r="C157" s="152" t="s">
        <v>428</v>
      </c>
      <c r="D157" s="220">
        <f t="shared" si="2"/>
        <v>81.599999999999994</v>
      </c>
      <c r="E157" s="230">
        <v>80.099999999999994</v>
      </c>
      <c r="F157" s="230">
        <v>80.400000000000006</v>
      </c>
      <c r="G157" s="230">
        <v>80.5</v>
      </c>
      <c r="H157" s="230">
        <v>80.900000000000006</v>
      </c>
      <c r="I157" s="230">
        <v>81.099999999999994</v>
      </c>
      <c r="J157" s="230">
        <v>81.5</v>
      </c>
      <c r="K157" s="230">
        <v>81.599999999999994</v>
      </c>
    </row>
    <row r="158" spans="1:11" x14ac:dyDescent="0.2">
      <c r="A158" s="152" t="s">
        <v>490</v>
      </c>
      <c r="B158" s="152"/>
      <c r="C158" s="152" t="s">
        <v>429</v>
      </c>
      <c r="D158" s="220">
        <f t="shared" si="2"/>
        <v>81.7</v>
      </c>
      <c r="E158" s="230">
        <v>80.3</v>
      </c>
      <c r="F158" s="230">
        <v>80.400000000000006</v>
      </c>
      <c r="G158" s="230">
        <v>80.599999999999994</v>
      </c>
      <c r="H158" s="230">
        <v>80.8</v>
      </c>
      <c r="I158" s="230">
        <v>81.099999999999994</v>
      </c>
      <c r="J158" s="230">
        <v>81.5</v>
      </c>
      <c r="K158" s="230">
        <v>81.7</v>
      </c>
    </row>
    <row r="159" spans="1:11" x14ac:dyDescent="0.2">
      <c r="A159" s="152" t="s">
        <v>491</v>
      </c>
      <c r="B159" s="152"/>
      <c r="C159" s="152" t="s">
        <v>734</v>
      </c>
      <c r="D159" s="220">
        <f t="shared" si="2"/>
        <v>82.2</v>
      </c>
      <c r="E159" s="230">
        <v>81</v>
      </c>
      <c r="F159" s="230">
        <v>81.099999999999994</v>
      </c>
      <c r="G159" s="230">
        <v>81.3</v>
      </c>
      <c r="H159" s="230">
        <v>81.400000000000006</v>
      </c>
      <c r="I159" s="230">
        <v>81.7</v>
      </c>
      <c r="J159" s="230">
        <v>82</v>
      </c>
      <c r="K159" s="230">
        <v>82.2</v>
      </c>
    </row>
    <row r="160" spans="1:11" x14ac:dyDescent="0.2">
      <c r="A160" s="152" t="s">
        <v>492</v>
      </c>
      <c r="B160" s="152"/>
      <c r="C160" s="152" t="s">
        <v>431</v>
      </c>
      <c r="D160" s="220">
        <f t="shared" si="2"/>
        <v>82.9</v>
      </c>
      <c r="E160" s="230">
        <v>81.3</v>
      </c>
      <c r="F160" s="230">
        <v>81.599999999999994</v>
      </c>
      <c r="G160" s="230">
        <v>81.8</v>
      </c>
      <c r="H160" s="230">
        <v>82</v>
      </c>
      <c r="I160" s="230">
        <v>82.3</v>
      </c>
      <c r="J160" s="230">
        <v>82.8</v>
      </c>
      <c r="K160" s="230">
        <v>82.9</v>
      </c>
    </row>
    <row r="161" spans="1:11" x14ac:dyDescent="0.2">
      <c r="A161" s="152" t="s">
        <v>493</v>
      </c>
      <c r="B161" s="152"/>
      <c r="C161" s="152" t="s">
        <v>432</v>
      </c>
      <c r="D161" s="220">
        <f t="shared" si="2"/>
        <v>82.7</v>
      </c>
      <c r="E161" s="230">
        <v>81.099999999999994</v>
      </c>
      <c r="F161" s="230">
        <v>81.400000000000006</v>
      </c>
      <c r="G161" s="230">
        <v>81.599999999999994</v>
      </c>
      <c r="H161" s="230">
        <v>81.900000000000006</v>
      </c>
      <c r="I161" s="230">
        <v>82.2</v>
      </c>
      <c r="J161" s="230">
        <v>82.6</v>
      </c>
      <c r="K161" s="230">
        <v>82.7</v>
      </c>
    </row>
    <row r="162" spans="1:11" x14ac:dyDescent="0.2">
      <c r="A162" s="152" t="s">
        <v>494</v>
      </c>
      <c r="B162" s="152"/>
      <c r="C162" s="152" t="s">
        <v>735</v>
      </c>
      <c r="D162" s="220">
        <f t="shared" si="2"/>
        <v>83.7</v>
      </c>
      <c r="E162" s="230">
        <v>82.3</v>
      </c>
      <c r="F162" s="230">
        <v>82.5</v>
      </c>
      <c r="G162" s="230">
        <v>82.7</v>
      </c>
      <c r="H162" s="230">
        <v>83</v>
      </c>
      <c r="I162" s="230">
        <v>83.2</v>
      </c>
      <c r="J162" s="230">
        <v>83.6</v>
      </c>
      <c r="K162" s="230">
        <v>83.7</v>
      </c>
    </row>
    <row r="163" spans="1:11" x14ac:dyDescent="0.2">
      <c r="A163" s="152" t="s">
        <v>495</v>
      </c>
      <c r="B163" s="152"/>
      <c r="C163" s="152" t="s">
        <v>427</v>
      </c>
      <c r="D163" s="220">
        <f t="shared" si="2"/>
        <v>83.8</v>
      </c>
      <c r="E163" s="230">
        <v>81.900000000000006</v>
      </c>
      <c r="F163" s="230">
        <v>82.3</v>
      </c>
      <c r="G163" s="230">
        <v>82.6</v>
      </c>
      <c r="H163" s="230">
        <v>82.9</v>
      </c>
      <c r="I163" s="230">
        <v>83.2</v>
      </c>
      <c r="J163" s="230">
        <v>83.6</v>
      </c>
      <c r="K163" s="230">
        <v>83.8</v>
      </c>
    </row>
    <row r="164" spans="1:11" x14ac:dyDescent="0.2">
      <c r="A164" s="152" t="s">
        <v>496</v>
      </c>
      <c r="B164" s="152"/>
      <c r="C164" s="152" t="s">
        <v>426</v>
      </c>
      <c r="D164" s="220">
        <f t="shared" si="2"/>
        <v>83.8</v>
      </c>
      <c r="E164" s="230">
        <v>82.4</v>
      </c>
      <c r="F164" s="230">
        <v>82.6</v>
      </c>
      <c r="G164" s="230">
        <v>82.9</v>
      </c>
      <c r="H164" s="230">
        <v>83.2</v>
      </c>
      <c r="I164" s="230">
        <v>83.4</v>
      </c>
      <c r="J164" s="230">
        <v>83.8</v>
      </c>
      <c r="K164" s="230">
        <v>83.8</v>
      </c>
    </row>
    <row r="165" spans="1:11" x14ac:dyDescent="0.2">
      <c r="A165" s="152" t="s">
        <v>497</v>
      </c>
      <c r="B165" s="152"/>
      <c r="C165" s="152" t="s">
        <v>433</v>
      </c>
      <c r="D165" s="220">
        <f t="shared" si="2"/>
        <v>83.9</v>
      </c>
      <c r="E165" s="230">
        <v>82.7</v>
      </c>
      <c r="F165" s="230">
        <v>82.9</v>
      </c>
      <c r="G165" s="230">
        <v>83</v>
      </c>
      <c r="H165" s="230">
        <v>83.2</v>
      </c>
      <c r="I165" s="230">
        <v>83.4</v>
      </c>
      <c r="J165" s="230">
        <v>83.7</v>
      </c>
      <c r="K165" s="230">
        <v>83.9</v>
      </c>
    </row>
    <row r="166" spans="1:11" x14ac:dyDescent="0.2">
      <c r="A166" s="231" t="s">
        <v>498</v>
      </c>
      <c r="B166" s="232">
        <v>64</v>
      </c>
      <c r="C166" s="233" t="s">
        <v>424</v>
      </c>
      <c r="D166" s="220">
        <f t="shared" si="2"/>
        <v>83</v>
      </c>
      <c r="E166" s="222">
        <v>81.599999999999994</v>
      </c>
      <c r="F166" s="222">
        <v>81.8</v>
      </c>
      <c r="G166" s="222">
        <v>82</v>
      </c>
      <c r="H166" s="222">
        <v>82.3</v>
      </c>
      <c r="I166" s="222">
        <v>82.6</v>
      </c>
      <c r="J166" s="392">
        <v>82.9</v>
      </c>
      <c r="K166" s="392">
        <v>83</v>
      </c>
    </row>
    <row r="169" spans="1:11" x14ac:dyDescent="0.2">
      <c r="A169" s="207" t="s">
        <v>799</v>
      </c>
    </row>
    <row r="170" spans="1:11" x14ac:dyDescent="0.2">
      <c r="A170" s="208" t="s">
        <v>800</v>
      </c>
    </row>
    <row r="172" spans="1:11" x14ac:dyDescent="0.2">
      <c r="A172" s="334" t="s">
        <v>826</v>
      </c>
    </row>
  </sheetData>
  <mergeCells count="1">
    <mergeCell ref="E3:K3"/>
  </mergeCell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B050"/>
  </sheetPr>
  <dimension ref="A1:F171"/>
  <sheetViews>
    <sheetView topLeftCell="A4" workbookViewId="0">
      <selection activeCell="D13" sqref="D13"/>
    </sheetView>
  </sheetViews>
  <sheetFormatPr defaultRowHeight="12.75" x14ac:dyDescent="0.2"/>
  <cols>
    <col min="1" max="1" width="13.5546875" style="139" customWidth="1"/>
    <col min="2" max="2" width="13" style="139" customWidth="1"/>
    <col min="3" max="3" width="21.109375" style="139" bestFit="1" customWidth="1"/>
    <col min="4" max="4" width="8.5546875" style="139" bestFit="1" customWidth="1"/>
    <col min="5" max="5" width="12.88671875" style="139" customWidth="1"/>
    <col min="6" max="256" width="8.88671875" style="139"/>
    <col min="257" max="257" width="13.5546875" style="139" customWidth="1"/>
    <col min="258" max="258" width="13" style="139" customWidth="1"/>
    <col min="259" max="259" width="21.109375" style="139" bestFit="1" customWidth="1"/>
    <col min="260" max="260" width="8.5546875" style="139" bestFit="1" customWidth="1"/>
    <col min="261" max="261" width="12.88671875" style="139" customWidth="1"/>
    <col min="262" max="512" width="8.88671875" style="139"/>
    <col min="513" max="513" width="13.5546875" style="139" customWidth="1"/>
    <col min="514" max="514" width="13" style="139" customWidth="1"/>
    <col min="515" max="515" width="21.109375" style="139" bestFit="1" customWidth="1"/>
    <col min="516" max="516" width="8.5546875" style="139" bestFit="1" customWidth="1"/>
    <col min="517" max="517" width="12.88671875" style="139" customWidth="1"/>
    <col min="518" max="768" width="8.88671875" style="139"/>
    <col min="769" max="769" width="13.5546875" style="139" customWidth="1"/>
    <col min="770" max="770" width="13" style="139" customWidth="1"/>
    <col min="771" max="771" width="21.109375" style="139" bestFit="1" customWidth="1"/>
    <col min="772" max="772" width="8.5546875" style="139" bestFit="1" customWidth="1"/>
    <col min="773" max="773" width="12.88671875" style="139" customWidth="1"/>
    <col min="774" max="1024" width="8.88671875" style="139"/>
    <col min="1025" max="1025" width="13.5546875" style="139" customWidth="1"/>
    <col min="1026" max="1026" width="13" style="139" customWidth="1"/>
    <col min="1027" max="1027" width="21.109375" style="139" bestFit="1" customWidth="1"/>
    <col min="1028" max="1028" width="8.5546875" style="139" bestFit="1" customWidth="1"/>
    <col min="1029" max="1029" width="12.88671875" style="139" customWidth="1"/>
    <col min="1030" max="1280" width="8.88671875" style="139"/>
    <col min="1281" max="1281" width="13.5546875" style="139" customWidth="1"/>
    <col min="1282" max="1282" width="13" style="139" customWidth="1"/>
    <col min="1283" max="1283" width="21.109375" style="139" bestFit="1" customWidth="1"/>
    <col min="1284" max="1284" width="8.5546875" style="139" bestFit="1" customWidth="1"/>
    <col min="1285" max="1285" width="12.88671875" style="139" customWidth="1"/>
    <col min="1286" max="1536" width="8.88671875" style="139"/>
    <col min="1537" max="1537" width="13.5546875" style="139" customWidth="1"/>
    <col min="1538" max="1538" width="13" style="139" customWidth="1"/>
    <col min="1539" max="1539" width="21.109375" style="139" bestFit="1" customWidth="1"/>
    <col min="1540" max="1540" width="8.5546875" style="139" bestFit="1" customWidth="1"/>
    <col min="1541" max="1541" width="12.88671875" style="139" customWidth="1"/>
    <col min="1542" max="1792" width="8.88671875" style="139"/>
    <col min="1793" max="1793" width="13.5546875" style="139" customWidth="1"/>
    <col min="1794" max="1794" width="13" style="139" customWidth="1"/>
    <col min="1795" max="1795" width="21.109375" style="139" bestFit="1" customWidth="1"/>
    <col min="1796" max="1796" width="8.5546875" style="139" bestFit="1" customWidth="1"/>
    <col min="1797" max="1797" width="12.88671875" style="139" customWidth="1"/>
    <col min="1798" max="2048" width="8.88671875" style="139"/>
    <col min="2049" max="2049" width="13.5546875" style="139" customWidth="1"/>
    <col min="2050" max="2050" width="13" style="139" customWidth="1"/>
    <col min="2051" max="2051" width="21.109375" style="139" bestFit="1" customWidth="1"/>
    <col min="2052" max="2052" width="8.5546875" style="139" bestFit="1" customWidth="1"/>
    <col min="2053" max="2053" width="12.88671875" style="139" customWidth="1"/>
    <col min="2054" max="2304" width="8.88671875" style="139"/>
    <col min="2305" max="2305" width="13.5546875" style="139" customWidth="1"/>
    <col min="2306" max="2306" width="13" style="139" customWidth="1"/>
    <col min="2307" max="2307" width="21.109375" style="139" bestFit="1" customWidth="1"/>
    <col min="2308" max="2308" width="8.5546875" style="139" bestFit="1" customWidth="1"/>
    <col min="2309" max="2309" width="12.88671875" style="139" customWidth="1"/>
    <col min="2310" max="2560" width="8.88671875" style="139"/>
    <col min="2561" max="2561" width="13.5546875" style="139" customWidth="1"/>
    <col min="2562" max="2562" width="13" style="139" customWidth="1"/>
    <col min="2563" max="2563" width="21.109375" style="139" bestFit="1" customWidth="1"/>
    <col min="2564" max="2564" width="8.5546875" style="139" bestFit="1" customWidth="1"/>
    <col min="2565" max="2565" width="12.88671875" style="139" customWidth="1"/>
    <col min="2566" max="2816" width="8.88671875" style="139"/>
    <col min="2817" max="2817" width="13.5546875" style="139" customWidth="1"/>
    <col min="2818" max="2818" width="13" style="139" customWidth="1"/>
    <col min="2819" max="2819" width="21.109375" style="139" bestFit="1" customWidth="1"/>
    <col min="2820" max="2820" width="8.5546875" style="139" bestFit="1" customWidth="1"/>
    <col min="2821" max="2821" width="12.88671875" style="139" customWidth="1"/>
    <col min="2822" max="3072" width="8.88671875" style="139"/>
    <col min="3073" max="3073" width="13.5546875" style="139" customWidth="1"/>
    <col min="3074" max="3074" width="13" style="139" customWidth="1"/>
    <col min="3075" max="3075" width="21.109375" style="139" bestFit="1" customWidth="1"/>
    <col min="3076" max="3076" width="8.5546875" style="139" bestFit="1" customWidth="1"/>
    <col min="3077" max="3077" width="12.88671875" style="139" customWidth="1"/>
    <col min="3078" max="3328" width="8.88671875" style="139"/>
    <col min="3329" max="3329" width="13.5546875" style="139" customWidth="1"/>
    <col min="3330" max="3330" width="13" style="139" customWidth="1"/>
    <col min="3331" max="3331" width="21.109375" style="139" bestFit="1" customWidth="1"/>
    <col min="3332" max="3332" width="8.5546875" style="139" bestFit="1" customWidth="1"/>
    <col min="3333" max="3333" width="12.88671875" style="139" customWidth="1"/>
    <col min="3334" max="3584" width="8.88671875" style="139"/>
    <col min="3585" max="3585" width="13.5546875" style="139" customWidth="1"/>
    <col min="3586" max="3586" width="13" style="139" customWidth="1"/>
    <col min="3587" max="3587" width="21.109375" style="139" bestFit="1" customWidth="1"/>
    <col min="3588" max="3588" width="8.5546875" style="139" bestFit="1" customWidth="1"/>
    <col min="3589" max="3589" width="12.88671875" style="139" customWidth="1"/>
    <col min="3590" max="3840" width="8.88671875" style="139"/>
    <col min="3841" max="3841" width="13.5546875" style="139" customWidth="1"/>
    <col min="3842" max="3842" width="13" style="139" customWidth="1"/>
    <col min="3843" max="3843" width="21.109375" style="139" bestFit="1" customWidth="1"/>
    <col min="3844" max="3844" width="8.5546875" style="139" bestFit="1" customWidth="1"/>
    <col min="3845" max="3845" width="12.88671875" style="139" customWidth="1"/>
    <col min="3846" max="4096" width="8.88671875" style="139"/>
    <col min="4097" max="4097" width="13.5546875" style="139" customWidth="1"/>
    <col min="4098" max="4098" width="13" style="139" customWidth="1"/>
    <col min="4099" max="4099" width="21.109375" style="139" bestFit="1" customWidth="1"/>
    <col min="4100" max="4100" width="8.5546875" style="139" bestFit="1" customWidth="1"/>
    <col min="4101" max="4101" width="12.88671875" style="139" customWidth="1"/>
    <col min="4102" max="4352" width="8.88671875" style="139"/>
    <col min="4353" max="4353" width="13.5546875" style="139" customWidth="1"/>
    <col min="4354" max="4354" width="13" style="139" customWidth="1"/>
    <col min="4355" max="4355" width="21.109375" style="139" bestFit="1" customWidth="1"/>
    <col min="4356" max="4356" width="8.5546875" style="139" bestFit="1" customWidth="1"/>
    <col min="4357" max="4357" width="12.88671875" style="139" customWidth="1"/>
    <col min="4358" max="4608" width="8.88671875" style="139"/>
    <col min="4609" max="4609" width="13.5546875" style="139" customWidth="1"/>
    <col min="4610" max="4610" width="13" style="139" customWidth="1"/>
    <col min="4611" max="4611" width="21.109375" style="139" bestFit="1" customWidth="1"/>
    <col min="4612" max="4612" width="8.5546875" style="139" bestFit="1" customWidth="1"/>
    <col min="4613" max="4613" width="12.88671875" style="139" customWidth="1"/>
    <col min="4614" max="4864" width="8.88671875" style="139"/>
    <col min="4865" max="4865" width="13.5546875" style="139" customWidth="1"/>
    <col min="4866" max="4866" width="13" style="139" customWidth="1"/>
    <col min="4867" max="4867" width="21.109375" style="139" bestFit="1" customWidth="1"/>
    <col min="4868" max="4868" width="8.5546875" style="139" bestFit="1" customWidth="1"/>
    <col min="4869" max="4869" width="12.88671875" style="139" customWidth="1"/>
    <col min="4870" max="5120" width="8.88671875" style="139"/>
    <col min="5121" max="5121" width="13.5546875" style="139" customWidth="1"/>
    <col min="5122" max="5122" width="13" style="139" customWidth="1"/>
    <col min="5123" max="5123" width="21.109375" style="139" bestFit="1" customWidth="1"/>
    <col min="5124" max="5124" width="8.5546875" style="139" bestFit="1" customWidth="1"/>
    <col min="5125" max="5125" width="12.88671875" style="139" customWidth="1"/>
    <col min="5126" max="5376" width="8.88671875" style="139"/>
    <col min="5377" max="5377" width="13.5546875" style="139" customWidth="1"/>
    <col min="5378" max="5378" width="13" style="139" customWidth="1"/>
    <col min="5379" max="5379" width="21.109375" style="139" bestFit="1" customWidth="1"/>
    <col min="5380" max="5380" width="8.5546875" style="139" bestFit="1" customWidth="1"/>
    <col min="5381" max="5381" width="12.88671875" style="139" customWidth="1"/>
    <col min="5382" max="5632" width="8.88671875" style="139"/>
    <col min="5633" max="5633" width="13.5546875" style="139" customWidth="1"/>
    <col min="5634" max="5634" width="13" style="139" customWidth="1"/>
    <col min="5635" max="5635" width="21.109375" style="139" bestFit="1" customWidth="1"/>
    <col min="5636" max="5636" width="8.5546875" style="139" bestFit="1" customWidth="1"/>
    <col min="5637" max="5637" width="12.88671875" style="139" customWidth="1"/>
    <col min="5638" max="5888" width="8.88671875" style="139"/>
    <col min="5889" max="5889" width="13.5546875" style="139" customWidth="1"/>
    <col min="5890" max="5890" width="13" style="139" customWidth="1"/>
    <col min="5891" max="5891" width="21.109375" style="139" bestFit="1" customWidth="1"/>
    <col min="5892" max="5892" width="8.5546875" style="139" bestFit="1" customWidth="1"/>
    <col min="5893" max="5893" width="12.88671875" style="139" customWidth="1"/>
    <col min="5894" max="6144" width="8.88671875" style="139"/>
    <col min="6145" max="6145" width="13.5546875" style="139" customWidth="1"/>
    <col min="6146" max="6146" width="13" style="139" customWidth="1"/>
    <col min="6147" max="6147" width="21.109375" style="139" bestFit="1" customWidth="1"/>
    <col min="6148" max="6148" width="8.5546875" style="139" bestFit="1" customWidth="1"/>
    <col min="6149" max="6149" width="12.88671875" style="139" customWidth="1"/>
    <col min="6150" max="6400" width="8.88671875" style="139"/>
    <col min="6401" max="6401" width="13.5546875" style="139" customWidth="1"/>
    <col min="6402" max="6402" width="13" style="139" customWidth="1"/>
    <col min="6403" max="6403" width="21.109375" style="139" bestFit="1" customWidth="1"/>
    <col min="6404" max="6404" width="8.5546875" style="139" bestFit="1" customWidth="1"/>
    <col min="6405" max="6405" width="12.88671875" style="139" customWidth="1"/>
    <col min="6406" max="6656" width="8.88671875" style="139"/>
    <col min="6657" max="6657" width="13.5546875" style="139" customWidth="1"/>
    <col min="6658" max="6658" width="13" style="139" customWidth="1"/>
    <col min="6659" max="6659" width="21.109375" style="139" bestFit="1" customWidth="1"/>
    <col min="6660" max="6660" width="8.5546875" style="139" bestFit="1" customWidth="1"/>
    <col min="6661" max="6661" width="12.88671875" style="139" customWidth="1"/>
    <col min="6662" max="6912" width="8.88671875" style="139"/>
    <col min="6913" max="6913" width="13.5546875" style="139" customWidth="1"/>
    <col min="6914" max="6914" width="13" style="139" customWidth="1"/>
    <col min="6915" max="6915" width="21.109375" style="139" bestFit="1" customWidth="1"/>
    <col min="6916" max="6916" width="8.5546875" style="139" bestFit="1" customWidth="1"/>
    <col min="6917" max="6917" width="12.88671875" style="139" customWidth="1"/>
    <col min="6918" max="7168" width="8.88671875" style="139"/>
    <col min="7169" max="7169" width="13.5546875" style="139" customWidth="1"/>
    <col min="7170" max="7170" width="13" style="139" customWidth="1"/>
    <col min="7171" max="7171" width="21.109375" style="139" bestFit="1" customWidth="1"/>
    <col min="7172" max="7172" width="8.5546875" style="139" bestFit="1" customWidth="1"/>
    <col min="7173" max="7173" width="12.88671875" style="139" customWidth="1"/>
    <col min="7174" max="7424" width="8.88671875" style="139"/>
    <col min="7425" max="7425" width="13.5546875" style="139" customWidth="1"/>
    <col min="7426" max="7426" width="13" style="139" customWidth="1"/>
    <col min="7427" max="7427" width="21.109375" style="139" bestFit="1" customWidth="1"/>
    <col min="7428" max="7428" width="8.5546875" style="139" bestFit="1" customWidth="1"/>
    <col min="7429" max="7429" width="12.88671875" style="139" customWidth="1"/>
    <col min="7430" max="7680" width="8.88671875" style="139"/>
    <col min="7681" max="7681" width="13.5546875" style="139" customWidth="1"/>
    <col min="7682" max="7682" width="13" style="139" customWidth="1"/>
    <col min="7683" max="7683" width="21.109375" style="139" bestFit="1" customWidth="1"/>
    <col min="7684" max="7684" width="8.5546875" style="139" bestFit="1" customWidth="1"/>
    <col min="7685" max="7685" width="12.88671875" style="139" customWidth="1"/>
    <col min="7686" max="7936" width="8.88671875" style="139"/>
    <col min="7937" max="7937" width="13.5546875" style="139" customWidth="1"/>
    <col min="7938" max="7938" width="13" style="139" customWidth="1"/>
    <col min="7939" max="7939" width="21.109375" style="139" bestFit="1" customWidth="1"/>
    <col min="7940" max="7940" width="8.5546875" style="139" bestFit="1" customWidth="1"/>
    <col min="7941" max="7941" width="12.88671875" style="139" customWidth="1"/>
    <col min="7942" max="8192" width="8.88671875" style="139"/>
    <col min="8193" max="8193" width="13.5546875" style="139" customWidth="1"/>
    <col min="8194" max="8194" width="13" style="139" customWidth="1"/>
    <col min="8195" max="8195" width="21.109375" style="139" bestFit="1" customWidth="1"/>
    <col min="8196" max="8196" width="8.5546875" style="139" bestFit="1" customWidth="1"/>
    <col min="8197" max="8197" width="12.88671875" style="139" customWidth="1"/>
    <col min="8198" max="8448" width="8.88671875" style="139"/>
    <col min="8449" max="8449" width="13.5546875" style="139" customWidth="1"/>
    <col min="8450" max="8450" width="13" style="139" customWidth="1"/>
    <col min="8451" max="8451" width="21.109375" style="139" bestFit="1" customWidth="1"/>
    <col min="8452" max="8452" width="8.5546875" style="139" bestFit="1" customWidth="1"/>
    <col min="8453" max="8453" width="12.88671875" style="139" customWidth="1"/>
    <col min="8454" max="8704" width="8.88671875" style="139"/>
    <col min="8705" max="8705" width="13.5546875" style="139" customWidth="1"/>
    <col min="8706" max="8706" width="13" style="139" customWidth="1"/>
    <col min="8707" max="8707" width="21.109375" style="139" bestFit="1" customWidth="1"/>
    <col min="8708" max="8708" width="8.5546875" style="139" bestFit="1" customWidth="1"/>
    <col min="8709" max="8709" width="12.88671875" style="139" customWidth="1"/>
    <col min="8710" max="8960" width="8.88671875" style="139"/>
    <col min="8961" max="8961" width="13.5546875" style="139" customWidth="1"/>
    <col min="8962" max="8962" width="13" style="139" customWidth="1"/>
    <col min="8963" max="8963" width="21.109375" style="139" bestFit="1" customWidth="1"/>
    <col min="8964" max="8964" width="8.5546875" style="139" bestFit="1" customWidth="1"/>
    <col min="8965" max="8965" width="12.88671875" style="139" customWidth="1"/>
    <col min="8966" max="9216" width="8.88671875" style="139"/>
    <col min="9217" max="9217" width="13.5546875" style="139" customWidth="1"/>
    <col min="9218" max="9218" width="13" style="139" customWidth="1"/>
    <col min="9219" max="9219" width="21.109375" style="139" bestFit="1" customWidth="1"/>
    <col min="9220" max="9220" width="8.5546875" style="139" bestFit="1" customWidth="1"/>
    <col min="9221" max="9221" width="12.88671875" style="139" customWidth="1"/>
    <col min="9222" max="9472" width="8.88671875" style="139"/>
    <col min="9473" max="9473" width="13.5546875" style="139" customWidth="1"/>
    <col min="9474" max="9474" width="13" style="139" customWidth="1"/>
    <col min="9475" max="9475" width="21.109375" style="139" bestFit="1" customWidth="1"/>
    <col min="9476" max="9476" width="8.5546875" style="139" bestFit="1" customWidth="1"/>
    <col min="9477" max="9477" width="12.88671875" style="139" customWidth="1"/>
    <col min="9478" max="9728" width="8.88671875" style="139"/>
    <col min="9729" max="9729" width="13.5546875" style="139" customWidth="1"/>
    <col min="9730" max="9730" width="13" style="139" customWidth="1"/>
    <col min="9731" max="9731" width="21.109375" style="139" bestFit="1" customWidth="1"/>
    <col min="9732" max="9732" width="8.5546875" style="139" bestFit="1" customWidth="1"/>
    <col min="9733" max="9733" width="12.88671875" style="139" customWidth="1"/>
    <col min="9734" max="9984" width="8.88671875" style="139"/>
    <col min="9985" max="9985" width="13.5546875" style="139" customWidth="1"/>
    <col min="9986" max="9986" width="13" style="139" customWidth="1"/>
    <col min="9987" max="9987" width="21.109375" style="139" bestFit="1" customWidth="1"/>
    <col min="9988" max="9988" width="8.5546875" style="139" bestFit="1" customWidth="1"/>
    <col min="9989" max="9989" width="12.88671875" style="139" customWidth="1"/>
    <col min="9990" max="10240" width="8.88671875" style="139"/>
    <col min="10241" max="10241" width="13.5546875" style="139" customWidth="1"/>
    <col min="10242" max="10242" width="13" style="139" customWidth="1"/>
    <col min="10243" max="10243" width="21.109375" style="139" bestFit="1" customWidth="1"/>
    <col min="10244" max="10244" width="8.5546875" style="139" bestFit="1" customWidth="1"/>
    <col min="10245" max="10245" width="12.88671875" style="139" customWidth="1"/>
    <col min="10246" max="10496" width="8.88671875" style="139"/>
    <col min="10497" max="10497" width="13.5546875" style="139" customWidth="1"/>
    <col min="10498" max="10498" width="13" style="139" customWidth="1"/>
    <col min="10499" max="10499" width="21.109375" style="139" bestFit="1" customWidth="1"/>
    <col min="10500" max="10500" width="8.5546875" style="139" bestFit="1" customWidth="1"/>
    <col min="10501" max="10501" width="12.88671875" style="139" customWidth="1"/>
    <col min="10502" max="10752" width="8.88671875" style="139"/>
    <col min="10753" max="10753" width="13.5546875" style="139" customWidth="1"/>
    <col min="10754" max="10754" width="13" style="139" customWidth="1"/>
    <col min="10755" max="10755" width="21.109375" style="139" bestFit="1" customWidth="1"/>
    <col min="10756" max="10756" width="8.5546875" style="139" bestFit="1" customWidth="1"/>
    <col min="10757" max="10757" width="12.88671875" style="139" customWidth="1"/>
    <col min="10758" max="11008" width="8.88671875" style="139"/>
    <col min="11009" max="11009" width="13.5546875" style="139" customWidth="1"/>
    <col min="11010" max="11010" width="13" style="139" customWidth="1"/>
    <col min="11011" max="11011" width="21.109375" style="139" bestFit="1" customWidth="1"/>
    <col min="11012" max="11012" width="8.5546875" style="139" bestFit="1" customWidth="1"/>
    <col min="11013" max="11013" width="12.88671875" style="139" customWidth="1"/>
    <col min="11014" max="11264" width="8.88671875" style="139"/>
    <col min="11265" max="11265" width="13.5546875" style="139" customWidth="1"/>
    <col min="11266" max="11266" width="13" style="139" customWidth="1"/>
    <col min="11267" max="11267" width="21.109375" style="139" bestFit="1" customWidth="1"/>
    <col min="11268" max="11268" width="8.5546875" style="139" bestFit="1" customWidth="1"/>
    <col min="11269" max="11269" width="12.88671875" style="139" customWidth="1"/>
    <col min="11270" max="11520" width="8.88671875" style="139"/>
    <col min="11521" max="11521" width="13.5546875" style="139" customWidth="1"/>
    <col min="11522" max="11522" width="13" style="139" customWidth="1"/>
    <col min="11523" max="11523" width="21.109375" style="139" bestFit="1" customWidth="1"/>
    <col min="11524" max="11524" width="8.5546875" style="139" bestFit="1" customWidth="1"/>
    <col min="11525" max="11525" width="12.88671875" style="139" customWidth="1"/>
    <col min="11526" max="11776" width="8.88671875" style="139"/>
    <col min="11777" max="11777" width="13.5546875" style="139" customWidth="1"/>
    <col min="11778" max="11778" width="13" style="139" customWidth="1"/>
    <col min="11779" max="11779" width="21.109375" style="139" bestFit="1" customWidth="1"/>
    <col min="11780" max="11780" width="8.5546875" style="139" bestFit="1" customWidth="1"/>
    <col min="11781" max="11781" width="12.88671875" style="139" customWidth="1"/>
    <col min="11782" max="12032" width="8.88671875" style="139"/>
    <col min="12033" max="12033" width="13.5546875" style="139" customWidth="1"/>
    <col min="12034" max="12034" width="13" style="139" customWidth="1"/>
    <col min="12035" max="12035" width="21.109375" style="139" bestFit="1" customWidth="1"/>
    <col min="12036" max="12036" width="8.5546875" style="139" bestFit="1" customWidth="1"/>
    <col min="12037" max="12037" width="12.88671875" style="139" customWidth="1"/>
    <col min="12038" max="12288" width="8.88671875" style="139"/>
    <col min="12289" max="12289" width="13.5546875" style="139" customWidth="1"/>
    <col min="12290" max="12290" width="13" style="139" customWidth="1"/>
    <col min="12291" max="12291" width="21.109375" style="139" bestFit="1" customWidth="1"/>
    <col min="12292" max="12292" width="8.5546875" style="139" bestFit="1" customWidth="1"/>
    <col min="12293" max="12293" width="12.88671875" style="139" customWidth="1"/>
    <col min="12294" max="12544" width="8.88671875" style="139"/>
    <col min="12545" max="12545" width="13.5546875" style="139" customWidth="1"/>
    <col min="12546" max="12546" width="13" style="139" customWidth="1"/>
    <col min="12547" max="12547" width="21.109375" style="139" bestFit="1" customWidth="1"/>
    <col min="12548" max="12548" width="8.5546875" style="139" bestFit="1" customWidth="1"/>
    <col min="12549" max="12549" width="12.88671875" style="139" customWidth="1"/>
    <col min="12550" max="12800" width="8.88671875" style="139"/>
    <col min="12801" max="12801" width="13.5546875" style="139" customWidth="1"/>
    <col min="12802" max="12802" width="13" style="139" customWidth="1"/>
    <col min="12803" max="12803" width="21.109375" style="139" bestFit="1" customWidth="1"/>
    <col min="12804" max="12804" width="8.5546875" style="139" bestFit="1" customWidth="1"/>
    <col min="12805" max="12805" width="12.88671875" style="139" customWidth="1"/>
    <col min="12806" max="13056" width="8.88671875" style="139"/>
    <col min="13057" max="13057" width="13.5546875" style="139" customWidth="1"/>
    <col min="13058" max="13058" width="13" style="139" customWidth="1"/>
    <col min="13059" max="13059" width="21.109375" style="139" bestFit="1" customWidth="1"/>
    <col min="13060" max="13060" width="8.5546875" style="139" bestFit="1" customWidth="1"/>
    <col min="13061" max="13061" width="12.88671875" style="139" customWidth="1"/>
    <col min="13062" max="13312" width="8.88671875" style="139"/>
    <col min="13313" max="13313" width="13.5546875" style="139" customWidth="1"/>
    <col min="13314" max="13314" width="13" style="139" customWidth="1"/>
    <col min="13315" max="13315" width="21.109375" style="139" bestFit="1" customWidth="1"/>
    <col min="13316" max="13316" width="8.5546875" style="139" bestFit="1" customWidth="1"/>
    <col min="13317" max="13317" width="12.88671875" style="139" customWidth="1"/>
    <col min="13318" max="13568" width="8.88671875" style="139"/>
    <col min="13569" max="13569" width="13.5546875" style="139" customWidth="1"/>
    <col min="13570" max="13570" width="13" style="139" customWidth="1"/>
    <col min="13571" max="13571" width="21.109375" style="139" bestFit="1" customWidth="1"/>
    <col min="13572" max="13572" width="8.5546875" style="139" bestFit="1" customWidth="1"/>
    <col min="13573" max="13573" width="12.88671875" style="139" customWidth="1"/>
    <col min="13574" max="13824" width="8.88671875" style="139"/>
    <col min="13825" max="13825" width="13.5546875" style="139" customWidth="1"/>
    <col min="13826" max="13826" width="13" style="139" customWidth="1"/>
    <col min="13827" max="13827" width="21.109375" style="139" bestFit="1" customWidth="1"/>
    <col min="13828" max="13828" width="8.5546875" style="139" bestFit="1" customWidth="1"/>
    <col min="13829" max="13829" width="12.88671875" style="139" customWidth="1"/>
    <col min="13830" max="14080" width="8.88671875" style="139"/>
    <col min="14081" max="14081" width="13.5546875" style="139" customWidth="1"/>
    <col min="14082" max="14082" width="13" style="139" customWidth="1"/>
    <col min="14083" max="14083" width="21.109375" style="139" bestFit="1" customWidth="1"/>
    <col min="14084" max="14084" width="8.5546875" style="139" bestFit="1" customWidth="1"/>
    <col min="14085" max="14085" width="12.88671875" style="139" customWidth="1"/>
    <col min="14086" max="14336" width="8.88671875" style="139"/>
    <col min="14337" max="14337" width="13.5546875" style="139" customWidth="1"/>
    <col min="14338" max="14338" width="13" style="139" customWidth="1"/>
    <col min="14339" max="14339" width="21.109375" style="139" bestFit="1" customWidth="1"/>
    <col min="14340" max="14340" width="8.5546875" style="139" bestFit="1" customWidth="1"/>
    <col min="14341" max="14341" width="12.88671875" style="139" customWidth="1"/>
    <col min="14342" max="14592" width="8.88671875" style="139"/>
    <col min="14593" max="14593" width="13.5546875" style="139" customWidth="1"/>
    <col min="14594" max="14594" width="13" style="139" customWidth="1"/>
    <col min="14595" max="14595" width="21.109375" style="139" bestFit="1" customWidth="1"/>
    <col min="14596" max="14596" width="8.5546875" style="139" bestFit="1" customWidth="1"/>
    <col min="14597" max="14597" width="12.88671875" style="139" customWidth="1"/>
    <col min="14598" max="14848" width="8.88671875" style="139"/>
    <col min="14849" max="14849" width="13.5546875" style="139" customWidth="1"/>
    <col min="14850" max="14850" width="13" style="139" customWidth="1"/>
    <col min="14851" max="14851" width="21.109375" style="139" bestFit="1" customWidth="1"/>
    <col min="14852" max="14852" width="8.5546875" style="139" bestFit="1" customWidth="1"/>
    <col min="14853" max="14853" width="12.88671875" style="139" customWidth="1"/>
    <col min="14854" max="15104" width="8.88671875" style="139"/>
    <col min="15105" max="15105" width="13.5546875" style="139" customWidth="1"/>
    <col min="15106" max="15106" width="13" style="139" customWidth="1"/>
    <col min="15107" max="15107" width="21.109375" style="139" bestFit="1" customWidth="1"/>
    <col min="15108" max="15108" width="8.5546875" style="139" bestFit="1" customWidth="1"/>
    <col min="15109" max="15109" width="12.88671875" style="139" customWidth="1"/>
    <col min="15110" max="15360" width="8.88671875" style="139"/>
    <col min="15361" max="15361" width="13.5546875" style="139" customWidth="1"/>
    <col min="15362" max="15362" width="13" style="139" customWidth="1"/>
    <col min="15363" max="15363" width="21.109375" style="139" bestFit="1" customWidth="1"/>
    <col min="15364" max="15364" width="8.5546875" style="139" bestFit="1" customWidth="1"/>
    <col min="15365" max="15365" width="12.88671875" style="139" customWidth="1"/>
    <col min="15366" max="15616" width="8.88671875" style="139"/>
    <col min="15617" max="15617" width="13.5546875" style="139" customWidth="1"/>
    <col min="15618" max="15618" width="13" style="139" customWidth="1"/>
    <col min="15619" max="15619" width="21.109375" style="139" bestFit="1" customWidth="1"/>
    <col min="15620" max="15620" width="8.5546875" style="139" bestFit="1" customWidth="1"/>
    <col min="15621" max="15621" width="12.88671875" style="139" customWidth="1"/>
    <col min="15622" max="15872" width="8.88671875" style="139"/>
    <col min="15873" max="15873" width="13.5546875" style="139" customWidth="1"/>
    <col min="15874" max="15874" width="13" style="139" customWidth="1"/>
    <col min="15875" max="15875" width="21.109375" style="139" bestFit="1" customWidth="1"/>
    <col min="15876" max="15876" width="8.5546875" style="139" bestFit="1" customWidth="1"/>
    <col min="15877" max="15877" width="12.88671875" style="139" customWidth="1"/>
    <col min="15878" max="16128" width="8.88671875" style="139"/>
    <col min="16129" max="16129" width="13.5546875" style="139" customWidth="1"/>
    <col min="16130" max="16130" width="13" style="139" customWidth="1"/>
    <col min="16131" max="16131" width="21.109375" style="139" bestFit="1" customWidth="1"/>
    <col min="16132" max="16132" width="8.5546875" style="139" bestFit="1" customWidth="1"/>
    <col min="16133" max="16133" width="12.88671875" style="139" customWidth="1"/>
    <col min="16134" max="16384" width="8.88671875" style="139"/>
  </cols>
  <sheetData>
    <row r="1" spans="1:6" ht="15.75" x14ac:dyDescent="0.25">
      <c r="A1" s="135" t="s">
        <v>791</v>
      </c>
    </row>
    <row r="2" spans="1:6" ht="15.75" x14ac:dyDescent="0.25">
      <c r="A2" s="135"/>
      <c r="C2" s="139">
        <v>1</v>
      </c>
      <c r="D2" s="139">
        <v>2</v>
      </c>
      <c r="E2" s="139">
        <v>3</v>
      </c>
      <c r="F2" s="139">
        <v>4</v>
      </c>
    </row>
    <row r="3" spans="1:6" x14ac:dyDescent="0.2">
      <c r="E3" s="600" t="s">
        <v>737</v>
      </c>
      <c r="F3" s="600"/>
    </row>
    <row r="4" spans="1:6" x14ac:dyDescent="0.2">
      <c r="A4" s="193" t="s">
        <v>0</v>
      </c>
      <c r="B4" s="193" t="s">
        <v>1</v>
      </c>
      <c r="C4" s="193" t="s">
        <v>2</v>
      </c>
      <c r="D4" s="193" t="s">
        <v>769</v>
      </c>
      <c r="E4" s="193" t="s">
        <v>440</v>
      </c>
      <c r="F4" s="193" t="s">
        <v>441</v>
      </c>
    </row>
    <row r="5" spans="1:6" x14ac:dyDescent="0.2">
      <c r="A5" s="194" t="s">
        <v>4</v>
      </c>
      <c r="B5" s="194" t="s">
        <v>5</v>
      </c>
      <c r="C5" s="195" t="s">
        <v>6</v>
      </c>
      <c r="D5" s="202">
        <f>F5</f>
        <v>0.111</v>
      </c>
      <c r="E5" s="218">
        <v>9.8000000000000004E-2</v>
      </c>
      <c r="F5" s="218">
        <v>0.111</v>
      </c>
    </row>
    <row r="6" spans="1:6" x14ac:dyDescent="0.2">
      <c r="A6" s="194" t="s">
        <v>7</v>
      </c>
      <c r="B6" s="194" t="s">
        <v>8</v>
      </c>
      <c r="C6" s="195" t="s">
        <v>9</v>
      </c>
      <c r="D6" s="202">
        <f t="shared" ref="D6:D69" si="0">F6</f>
        <v>0.11899999999999999</v>
      </c>
      <c r="E6" s="218">
        <v>0.1</v>
      </c>
      <c r="F6" s="218">
        <v>0.11899999999999999</v>
      </c>
    </row>
    <row r="7" spans="1:6" x14ac:dyDescent="0.2">
      <c r="A7" s="194" t="s">
        <v>10</v>
      </c>
      <c r="B7" s="194" t="s">
        <v>11</v>
      </c>
      <c r="C7" s="195" t="s">
        <v>12</v>
      </c>
      <c r="D7" s="202">
        <f t="shared" si="0"/>
        <v>0.14799999999999999</v>
      </c>
      <c r="E7" s="218">
        <v>0.106</v>
      </c>
      <c r="F7" s="218">
        <v>0.14799999999999999</v>
      </c>
    </row>
    <row r="8" spans="1:6" x14ac:dyDescent="0.2">
      <c r="A8" s="194" t="s">
        <v>13</v>
      </c>
      <c r="B8" s="194" t="s">
        <v>14</v>
      </c>
      <c r="C8" s="195" t="s">
        <v>15</v>
      </c>
      <c r="D8" s="202">
        <f t="shared" si="0"/>
        <v>8.5000000000000006E-2</v>
      </c>
      <c r="E8" s="218">
        <v>0.109</v>
      </c>
      <c r="F8" s="218">
        <v>8.5000000000000006E-2</v>
      </c>
    </row>
    <row r="9" spans="1:6" x14ac:dyDescent="0.2">
      <c r="A9" s="194" t="s">
        <v>16</v>
      </c>
      <c r="B9" s="194" t="s">
        <v>17</v>
      </c>
      <c r="C9" s="195" t="s">
        <v>18</v>
      </c>
      <c r="D9" s="202">
        <f t="shared" si="0"/>
        <v>8.5000000000000006E-2</v>
      </c>
      <c r="E9" s="218">
        <v>9.1999999999999998E-2</v>
      </c>
      <c r="F9" s="218">
        <v>8.5000000000000006E-2</v>
      </c>
    </row>
    <row r="10" spans="1:6" x14ac:dyDescent="0.2">
      <c r="A10" s="194" t="s">
        <v>19</v>
      </c>
      <c r="B10" s="194" t="s">
        <v>20</v>
      </c>
      <c r="C10" s="195" t="s">
        <v>21</v>
      </c>
      <c r="D10" s="202">
        <f t="shared" si="0"/>
        <v>0.11799999999999999</v>
      </c>
      <c r="E10" s="218">
        <v>9.6000000000000002E-2</v>
      </c>
      <c r="F10" s="218">
        <v>0.11799999999999999</v>
      </c>
    </row>
    <row r="11" spans="1:6" x14ac:dyDescent="0.2">
      <c r="A11" s="194" t="s">
        <v>22</v>
      </c>
      <c r="B11" s="194" t="s">
        <v>23</v>
      </c>
      <c r="C11" s="195" t="s">
        <v>24</v>
      </c>
      <c r="D11" s="202">
        <f t="shared" si="0"/>
        <v>7.8E-2</v>
      </c>
      <c r="E11" s="218">
        <v>0.09</v>
      </c>
      <c r="F11" s="218">
        <v>7.8E-2</v>
      </c>
    </row>
    <row r="12" spans="1:6" x14ac:dyDescent="0.2">
      <c r="A12" s="194" t="s">
        <v>25</v>
      </c>
      <c r="B12" s="194" t="s">
        <v>26</v>
      </c>
      <c r="C12" s="195" t="s">
        <v>27</v>
      </c>
      <c r="D12" s="202">
        <f t="shared" si="0"/>
        <v>0.107</v>
      </c>
      <c r="E12" s="218">
        <v>9.7000000000000003E-2</v>
      </c>
      <c r="F12" s="218">
        <v>0.107</v>
      </c>
    </row>
    <row r="13" spans="1:6" x14ac:dyDescent="0.2">
      <c r="A13" s="194" t="s">
        <v>28</v>
      </c>
      <c r="B13" s="194" t="s">
        <v>29</v>
      </c>
      <c r="C13" s="195" t="s">
        <v>30</v>
      </c>
      <c r="D13" s="202">
        <f t="shared" si="0"/>
        <v>0.106</v>
      </c>
      <c r="E13" s="218">
        <v>8.5000000000000006E-2</v>
      </c>
      <c r="F13" s="218">
        <v>0.106</v>
      </c>
    </row>
    <row r="14" spans="1:6" x14ac:dyDescent="0.2">
      <c r="A14" s="194" t="s">
        <v>31</v>
      </c>
      <c r="B14" s="194" t="s">
        <v>32</v>
      </c>
      <c r="C14" s="195" t="s">
        <v>33</v>
      </c>
      <c r="D14" s="202">
        <f t="shared" si="0"/>
        <v>9.7000000000000003E-2</v>
      </c>
      <c r="E14" s="218">
        <v>0.11700000000000001</v>
      </c>
      <c r="F14" s="218">
        <v>9.7000000000000003E-2</v>
      </c>
    </row>
    <row r="15" spans="1:6" x14ac:dyDescent="0.2">
      <c r="A15" s="194" t="s">
        <v>34</v>
      </c>
      <c r="B15" s="194" t="s">
        <v>35</v>
      </c>
      <c r="C15" s="195" t="s">
        <v>36</v>
      </c>
      <c r="D15" s="202">
        <f t="shared" si="0"/>
        <v>7.5999999999999998E-2</v>
      </c>
      <c r="E15" s="218">
        <v>8.8999999999999996E-2</v>
      </c>
      <c r="F15" s="218">
        <v>7.5999999999999998E-2</v>
      </c>
    </row>
    <row r="16" spans="1:6" x14ac:dyDescent="0.2">
      <c r="A16" s="194" t="s">
        <v>37</v>
      </c>
      <c r="B16" s="194" t="s">
        <v>38</v>
      </c>
      <c r="C16" s="195" t="s">
        <v>39</v>
      </c>
      <c r="D16" s="202">
        <f t="shared" si="0"/>
        <v>9.5000000000000001E-2</v>
      </c>
      <c r="E16" s="218">
        <v>0.11</v>
      </c>
      <c r="F16" s="218">
        <v>9.5000000000000001E-2</v>
      </c>
    </row>
    <row r="17" spans="1:6" x14ac:dyDescent="0.2">
      <c r="A17" s="194" t="s">
        <v>40</v>
      </c>
      <c r="B17" s="194" t="s">
        <v>41</v>
      </c>
      <c r="C17" s="195" t="s">
        <v>42</v>
      </c>
      <c r="D17" s="202">
        <f t="shared" si="0"/>
        <v>0.1</v>
      </c>
      <c r="E17" s="218">
        <v>0.08</v>
      </c>
      <c r="F17" s="218">
        <v>0.1</v>
      </c>
    </row>
    <row r="18" spans="1:6" x14ac:dyDescent="0.2">
      <c r="A18" s="194" t="s">
        <v>43</v>
      </c>
      <c r="B18" s="194" t="s">
        <v>44</v>
      </c>
      <c r="C18" s="195" t="s">
        <v>45</v>
      </c>
      <c r="D18" s="202">
        <f t="shared" si="0"/>
        <v>8.1000000000000003E-2</v>
      </c>
      <c r="E18" s="218">
        <v>8.5999999999999993E-2</v>
      </c>
      <c r="F18" s="218">
        <v>8.1000000000000003E-2</v>
      </c>
    </row>
    <row r="19" spans="1:6" x14ac:dyDescent="0.2">
      <c r="A19" s="194" t="s">
        <v>46</v>
      </c>
      <c r="B19" s="194" t="s">
        <v>47</v>
      </c>
      <c r="C19" s="195" t="s">
        <v>48</v>
      </c>
      <c r="D19" s="202">
        <f t="shared" si="0"/>
        <v>8.6999999999999994E-2</v>
      </c>
      <c r="E19" s="218">
        <v>8.1000000000000003E-2</v>
      </c>
      <c r="F19" s="218">
        <v>8.6999999999999994E-2</v>
      </c>
    </row>
    <row r="20" spans="1:6" x14ac:dyDescent="0.2">
      <c r="A20" s="194" t="s">
        <v>49</v>
      </c>
      <c r="B20" s="194" t="s">
        <v>50</v>
      </c>
      <c r="C20" s="195" t="s">
        <v>51</v>
      </c>
      <c r="D20" s="202">
        <f t="shared" si="0"/>
        <v>0.104</v>
      </c>
      <c r="E20" s="218">
        <v>0.107</v>
      </c>
      <c r="F20" s="218">
        <v>0.104</v>
      </c>
    </row>
    <row r="21" spans="1:6" x14ac:dyDescent="0.2">
      <c r="A21" s="194" t="s">
        <v>52</v>
      </c>
      <c r="B21" s="194" t="s">
        <v>53</v>
      </c>
      <c r="C21" s="195" t="s">
        <v>54</v>
      </c>
      <c r="D21" s="202">
        <f t="shared" si="0"/>
        <v>9.6000000000000002E-2</v>
      </c>
      <c r="E21" s="218">
        <v>7.4999999999999997E-2</v>
      </c>
      <c r="F21" s="218">
        <v>9.6000000000000002E-2</v>
      </c>
    </row>
    <row r="22" spans="1:6" x14ac:dyDescent="0.2">
      <c r="A22" s="194" t="s">
        <v>55</v>
      </c>
      <c r="B22" s="194" t="s">
        <v>56</v>
      </c>
      <c r="C22" s="195" t="s">
        <v>57</v>
      </c>
      <c r="D22" s="202">
        <f t="shared" si="0"/>
        <v>0.108</v>
      </c>
      <c r="E22" s="218">
        <v>0.109</v>
      </c>
      <c r="F22" s="218">
        <v>0.108</v>
      </c>
    </row>
    <row r="23" spans="1:6" x14ac:dyDescent="0.2">
      <c r="A23" s="194" t="s">
        <v>447</v>
      </c>
      <c r="B23" s="194" t="s">
        <v>448</v>
      </c>
      <c r="C23" s="195" t="s">
        <v>449</v>
      </c>
      <c r="D23" s="202">
        <f t="shared" si="0"/>
        <v>8.4000000000000005E-2</v>
      </c>
      <c r="E23" s="218">
        <v>0.08</v>
      </c>
      <c r="F23" s="218">
        <v>8.4000000000000005E-2</v>
      </c>
    </row>
    <row r="24" spans="1:6" x14ac:dyDescent="0.2">
      <c r="A24" s="194" t="s">
        <v>58</v>
      </c>
      <c r="B24" s="194" t="s">
        <v>59</v>
      </c>
      <c r="C24" s="195" t="s">
        <v>60</v>
      </c>
      <c r="D24" s="202">
        <f t="shared" si="0"/>
        <v>9.2999999999999999E-2</v>
      </c>
      <c r="E24" s="218">
        <v>0.106</v>
      </c>
      <c r="F24" s="218">
        <v>9.2999999999999999E-2</v>
      </c>
    </row>
    <row r="25" spans="1:6" x14ac:dyDescent="0.2">
      <c r="A25" s="194" t="s">
        <v>61</v>
      </c>
      <c r="B25" s="194" t="s">
        <v>62</v>
      </c>
      <c r="C25" s="195" t="s">
        <v>63</v>
      </c>
      <c r="D25" s="202">
        <f t="shared" si="0"/>
        <v>0.111</v>
      </c>
      <c r="E25" s="218">
        <v>0.122</v>
      </c>
      <c r="F25" s="218">
        <v>0.111</v>
      </c>
    </row>
    <row r="26" spans="1:6" x14ac:dyDescent="0.2">
      <c r="A26" s="194" t="s">
        <v>64</v>
      </c>
      <c r="B26" s="194" t="s">
        <v>65</v>
      </c>
      <c r="C26" s="195" t="s">
        <v>66</v>
      </c>
      <c r="D26" s="202">
        <f t="shared" si="0"/>
        <v>8.5000000000000006E-2</v>
      </c>
      <c r="E26" s="218">
        <v>0.108</v>
      </c>
      <c r="F26" s="218">
        <v>8.5000000000000006E-2</v>
      </c>
    </row>
    <row r="27" spans="1:6" x14ac:dyDescent="0.2">
      <c r="A27" s="194" t="s">
        <v>67</v>
      </c>
      <c r="B27" s="194" t="s">
        <v>68</v>
      </c>
      <c r="C27" s="195" t="s">
        <v>69</v>
      </c>
      <c r="D27" s="202">
        <f t="shared" si="0"/>
        <v>0.09</v>
      </c>
      <c r="E27" s="218">
        <v>9.7000000000000003E-2</v>
      </c>
      <c r="F27" s="218">
        <v>0.09</v>
      </c>
    </row>
    <row r="28" spans="1:6" x14ac:dyDescent="0.2">
      <c r="A28" s="194" t="s">
        <v>70</v>
      </c>
      <c r="B28" s="194" t="s">
        <v>71</v>
      </c>
      <c r="C28" s="195" t="s">
        <v>72</v>
      </c>
      <c r="D28" s="202">
        <f t="shared" si="0"/>
        <v>8.1000000000000003E-2</v>
      </c>
      <c r="E28" s="218">
        <v>8.1000000000000003E-2</v>
      </c>
      <c r="F28" s="218">
        <v>8.1000000000000003E-2</v>
      </c>
    </row>
    <row r="29" spans="1:6" x14ac:dyDescent="0.2">
      <c r="A29" s="194" t="s">
        <v>73</v>
      </c>
      <c r="B29" s="194" t="s">
        <v>74</v>
      </c>
      <c r="C29" s="195" t="s">
        <v>75</v>
      </c>
      <c r="D29" s="202">
        <f t="shared" si="0"/>
        <v>0.06</v>
      </c>
      <c r="E29" s="218">
        <v>6.9000000000000006E-2</v>
      </c>
      <c r="F29" s="218">
        <v>0.06</v>
      </c>
    </row>
    <row r="30" spans="1:6" x14ac:dyDescent="0.2">
      <c r="A30" s="194" t="s">
        <v>76</v>
      </c>
      <c r="B30" s="194" t="s">
        <v>77</v>
      </c>
      <c r="C30" s="195" t="s">
        <v>78</v>
      </c>
      <c r="D30" s="202">
        <f t="shared" si="0"/>
        <v>0.1</v>
      </c>
      <c r="E30" s="218">
        <v>9.4E-2</v>
      </c>
      <c r="F30" s="218">
        <v>0.1</v>
      </c>
    </row>
    <row r="31" spans="1:6" x14ac:dyDescent="0.2">
      <c r="A31" s="194" t="s">
        <v>79</v>
      </c>
      <c r="B31" s="194" t="s">
        <v>80</v>
      </c>
      <c r="C31" s="195" t="s">
        <v>81</v>
      </c>
      <c r="D31" s="202">
        <f t="shared" si="0"/>
        <v>0.111</v>
      </c>
      <c r="E31" s="218">
        <v>0.06</v>
      </c>
      <c r="F31" s="218">
        <v>0.111</v>
      </c>
    </row>
    <row r="32" spans="1:6" x14ac:dyDescent="0.2">
      <c r="A32" s="194" t="s">
        <v>82</v>
      </c>
      <c r="B32" s="194" t="s">
        <v>83</v>
      </c>
      <c r="C32" s="195" t="s">
        <v>84</v>
      </c>
      <c r="D32" s="202">
        <f t="shared" si="0"/>
        <v>8.2000000000000003E-2</v>
      </c>
      <c r="E32" s="218">
        <v>0.08</v>
      </c>
      <c r="F32" s="218">
        <v>8.2000000000000003E-2</v>
      </c>
    </row>
    <row r="33" spans="1:6" x14ac:dyDescent="0.2">
      <c r="A33" s="194" t="s">
        <v>85</v>
      </c>
      <c r="B33" s="194" t="s">
        <v>86</v>
      </c>
      <c r="C33" s="195" t="s">
        <v>87</v>
      </c>
      <c r="D33" s="202">
        <f t="shared" si="0"/>
        <v>8.5999999999999993E-2</v>
      </c>
      <c r="E33" s="218">
        <v>9.7000000000000003E-2</v>
      </c>
      <c r="F33" s="218">
        <v>8.5999999999999993E-2</v>
      </c>
    </row>
    <row r="34" spans="1:6" x14ac:dyDescent="0.2">
      <c r="A34" s="194" t="s">
        <v>88</v>
      </c>
      <c r="B34" s="194" t="s">
        <v>89</v>
      </c>
      <c r="C34" s="195" t="s">
        <v>90</v>
      </c>
      <c r="D34" s="202">
        <f t="shared" si="0"/>
        <v>0.1</v>
      </c>
      <c r="E34" s="218">
        <v>9.9000000000000005E-2</v>
      </c>
      <c r="F34" s="218">
        <v>0.1</v>
      </c>
    </row>
    <row r="35" spans="1:6" x14ac:dyDescent="0.2">
      <c r="A35" s="194" t="s">
        <v>91</v>
      </c>
      <c r="B35" s="194" t="s">
        <v>92</v>
      </c>
      <c r="C35" s="195" t="s">
        <v>93</v>
      </c>
      <c r="D35" s="202">
        <f t="shared" si="0"/>
        <v>9.8000000000000004E-2</v>
      </c>
      <c r="E35" s="218">
        <v>0.10100000000000001</v>
      </c>
      <c r="F35" s="218">
        <v>9.8000000000000004E-2</v>
      </c>
    </row>
    <row r="36" spans="1:6" x14ac:dyDescent="0.2">
      <c r="A36" s="194" t="s">
        <v>94</v>
      </c>
      <c r="B36" s="194" t="s">
        <v>95</v>
      </c>
      <c r="C36" s="195" t="s">
        <v>96</v>
      </c>
      <c r="D36" s="202">
        <f t="shared" si="0"/>
        <v>0.11</v>
      </c>
      <c r="E36" s="218">
        <v>0.111</v>
      </c>
      <c r="F36" s="218">
        <v>0.11</v>
      </c>
    </row>
    <row r="37" spans="1:6" x14ac:dyDescent="0.2">
      <c r="A37" s="194" t="s">
        <v>97</v>
      </c>
      <c r="B37" s="194" t="s">
        <v>98</v>
      </c>
      <c r="C37" s="195" t="s">
        <v>99</v>
      </c>
      <c r="D37" s="202">
        <f t="shared" si="0"/>
        <v>8.1000000000000003E-2</v>
      </c>
      <c r="E37" s="218">
        <v>7.6999999999999999E-2</v>
      </c>
      <c r="F37" s="218">
        <v>8.1000000000000003E-2</v>
      </c>
    </row>
    <row r="38" spans="1:6" x14ac:dyDescent="0.2">
      <c r="A38" s="194" t="s">
        <v>100</v>
      </c>
      <c r="B38" s="194" t="s">
        <v>101</v>
      </c>
      <c r="C38" s="195" t="s">
        <v>102</v>
      </c>
      <c r="D38" s="202">
        <f t="shared" si="0"/>
        <v>9.7000000000000003E-2</v>
      </c>
      <c r="E38" s="218">
        <v>0.1</v>
      </c>
      <c r="F38" s="218">
        <v>9.7000000000000003E-2</v>
      </c>
    </row>
    <row r="39" spans="1:6" x14ac:dyDescent="0.2">
      <c r="A39" s="194" t="s">
        <v>103</v>
      </c>
      <c r="B39" s="194" t="s">
        <v>104</v>
      </c>
      <c r="C39" s="195" t="s">
        <v>105</v>
      </c>
      <c r="D39" s="202">
        <f t="shared" si="0"/>
        <v>9.9000000000000005E-2</v>
      </c>
      <c r="E39" s="218">
        <v>9.5000000000000001E-2</v>
      </c>
      <c r="F39" s="218">
        <v>9.9000000000000005E-2</v>
      </c>
    </row>
    <row r="40" spans="1:6" x14ac:dyDescent="0.2">
      <c r="A40" s="194" t="s">
        <v>106</v>
      </c>
      <c r="B40" s="194" t="s">
        <v>107</v>
      </c>
      <c r="C40" s="195" t="s">
        <v>108</v>
      </c>
      <c r="D40" s="202">
        <f t="shared" si="0"/>
        <v>7.6999999999999999E-2</v>
      </c>
      <c r="E40" s="218">
        <v>7.5999999999999998E-2</v>
      </c>
      <c r="F40" s="218">
        <v>7.6999999999999999E-2</v>
      </c>
    </row>
    <row r="41" spans="1:6" x14ac:dyDescent="0.2">
      <c r="A41" s="194" t="s">
        <v>109</v>
      </c>
      <c r="B41" s="194" t="s">
        <v>110</v>
      </c>
      <c r="C41" s="195" t="s">
        <v>111</v>
      </c>
      <c r="D41" s="202">
        <f t="shared" si="0"/>
        <v>7.6999999999999999E-2</v>
      </c>
      <c r="E41" s="218">
        <v>7.5999999999999998E-2</v>
      </c>
      <c r="F41" s="218">
        <v>7.6999999999999999E-2</v>
      </c>
    </row>
    <row r="42" spans="1:6" x14ac:dyDescent="0.2">
      <c r="A42" s="194" t="s">
        <v>112</v>
      </c>
      <c r="B42" s="194" t="s">
        <v>113</v>
      </c>
      <c r="C42" s="195" t="s">
        <v>114</v>
      </c>
      <c r="D42" s="202">
        <f t="shared" si="0"/>
        <v>9.8000000000000004E-2</v>
      </c>
      <c r="E42" s="218">
        <v>0.106</v>
      </c>
      <c r="F42" s="218">
        <v>9.8000000000000004E-2</v>
      </c>
    </row>
    <row r="43" spans="1:6" x14ac:dyDescent="0.2">
      <c r="A43" s="194" t="s">
        <v>115</v>
      </c>
      <c r="B43" s="194" t="s">
        <v>116</v>
      </c>
      <c r="C43" s="195" t="s">
        <v>117</v>
      </c>
      <c r="D43" s="202">
        <f t="shared" si="0"/>
        <v>0.123</v>
      </c>
      <c r="E43" s="218">
        <v>0.12</v>
      </c>
      <c r="F43" s="218">
        <v>0.123</v>
      </c>
    </row>
    <row r="44" spans="1:6" x14ac:dyDescent="0.2">
      <c r="A44" s="194" t="s">
        <v>118</v>
      </c>
      <c r="B44" s="194" t="s">
        <v>119</v>
      </c>
      <c r="C44" s="195" t="s">
        <v>120</v>
      </c>
      <c r="D44" s="202">
        <f t="shared" si="0"/>
        <v>5.8999999999999997E-2</v>
      </c>
      <c r="E44" s="218">
        <v>7.0999999999999994E-2</v>
      </c>
      <c r="F44" s="218">
        <v>5.8999999999999997E-2</v>
      </c>
    </row>
    <row r="45" spans="1:6" x14ac:dyDescent="0.2">
      <c r="A45" s="194" t="s">
        <v>121</v>
      </c>
      <c r="B45" s="194" t="s">
        <v>122</v>
      </c>
      <c r="C45" s="195" t="s">
        <v>123</v>
      </c>
      <c r="D45" s="202">
        <f t="shared" si="0"/>
        <v>0.06</v>
      </c>
      <c r="E45" s="218">
        <v>6.4000000000000001E-2</v>
      </c>
      <c r="F45" s="218">
        <v>0.06</v>
      </c>
    </row>
    <row r="46" spans="1:6" x14ac:dyDescent="0.2">
      <c r="A46" s="194" t="s">
        <v>124</v>
      </c>
      <c r="B46" s="194" t="s">
        <v>125</v>
      </c>
      <c r="C46" s="195" t="s">
        <v>126</v>
      </c>
      <c r="D46" s="202">
        <f t="shared" si="0"/>
        <v>9.7000000000000003E-2</v>
      </c>
      <c r="E46" s="218">
        <v>0.10299999999999999</v>
      </c>
      <c r="F46" s="218">
        <v>9.7000000000000003E-2</v>
      </c>
    </row>
    <row r="47" spans="1:6" x14ac:dyDescent="0.2">
      <c r="A47" s="194" t="s">
        <v>127</v>
      </c>
      <c r="B47" s="194" t="s">
        <v>128</v>
      </c>
      <c r="C47" s="195" t="s">
        <v>129</v>
      </c>
      <c r="D47" s="202">
        <f t="shared" si="0"/>
        <v>7.3999999999999996E-2</v>
      </c>
      <c r="E47" s="218">
        <v>7.6999999999999999E-2</v>
      </c>
      <c r="F47" s="218">
        <v>7.3999999999999996E-2</v>
      </c>
    </row>
    <row r="48" spans="1:6" x14ac:dyDescent="0.2">
      <c r="A48" s="194" t="s">
        <v>130</v>
      </c>
      <c r="B48" s="194" t="s">
        <v>131</v>
      </c>
      <c r="C48" s="195" t="s">
        <v>132</v>
      </c>
      <c r="D48" s="202">
        <f t="shared" si="0"/>
        <v>9.5000000000000001E-2</v>
      </c>
      <c r="E48" s="218">
        <v>9.7000000000000003E-2</v>
      </c>
      <c r="F48" s="218">
        <v>9.5000000000000001E-2</v>
      </c>
    </row>
    <row r="49" spans="1:6" x14ac:dyDescent="0.2">
      <c r="A49" s="194" t="s">
        <v>133</v>
      </c>
      <c r="B49" s="194" t="s">
        <v>134</v>
      </c>
      <c r="C49" s="195" t="s">
        <v>135</v>
      </c>
      <c r="D49" s="202">
        <f t="shared" si="0"/>
        <v>9.5000000000000001E-2</v>
      </c>
      <c r="E49" s="218">
        <v>0.09</v>
      </c>
      <c r="F49" s="218">
        <v>9.5000000000000001E-2</v>
      </c>
    </row>
    <row r="50" spans="1:6" x14ac:dyDescent="0.2">
      <c r="A50" s="194" t="s">
        <v>136</v>
      </c>
      <c r="B50" s="194" t="s">
        <v>137</v>
      </c>
      <c r="C50" s="195" t="s">
        <v>138</v>
      </c>
      <c r="D50" s="202">
        <f t="shared" si="0"/>
        <v>9.4E-2</v>
      </c>
      <c r="E50" s="218">
        <v>0.104</v>
      </c>
      <c r="F50" s="218">
        <v>9.4E-2</v>
      </c>
    </row>
    <row r="51" spans="1:6" x14ac:dyDescent="0.2">
      <c r="A51" s="194" t="s">
        <v>139</v>
      </c>
      <c r="B51" s="194" t="s">
        <v>140</v>
      </c>
      <c r="C51" s="195" t="s">
        <v>141</v>
      </c>
      <c r="D51" s="202">
        <f t="shared" si="0"/>
        <v>9.0999999999999998E-2</v>
      </c>
      <c r="E51" s="218">
        <v>0.105</v>
      </c>
      <c r="F51" s="218">
        <v>9.0999999999999998E-2</v>
      </c>
    </row>
    <row r="52" spans="1:6" x14ac:dyDescent="0.2">
      <c r="A52" s="194" t="s">
        <v>142</v>
      </c>
      <c r="B52" s="194" t="s">
        <v>143</v>
      </c>
      <c r="C52" s="195" t="s">
        <v>144</v>
      </c>
      <c r="D52" s="202">
        <f t="shared" si="0"/>
        <v>9.1999999999999998E-2</v>
      </c>
      <c r="E52" s="218">
        <v>9.5000000000000001E-2</v>
      </c>
      <c r="F52" s="218">
        <v>9.1999999999999998E-2</v>
      </c>
    </row>
    <row r="53" spans="1:6" x14ac:dyDescent="0.2">
      <c r="A53" s="194" t="s">
        <v>145</v>
      </c>
      <c r="B53" s="194" t="s">
        <v>146</v>
      </c>
      <c r="C53" s="195" t="s">
        <v>147</v>
      </c>
      <c r="D53" s="202">
        <f t="shared" si="0"/>
        <v>0.08</v>
      </c>
      <c r="E53" s="218">
        <v>8.3000000000000004E-2</v>
      </c>
      <c r="F53" s="218">
        <v>0.08</v>
      </c>
    </row>
    <row r="54" spans="1:6" x14ac:dyDescent="0.2">
      <c r="A54" s="194" t="s">
        <v>148</v>
      </c>
      <c r="B54" s="194" t="s">
        <v>149</v>
      </c>
      <c r="C54" s="195" t="s">
        <v>150</v>
      </c>
      <c r="D54" s="202">
        <f t="shared" si="0"/>
        <v>8.8999999999999996E-2</v>
      </c>
      <c r="E54" s="218">
        <v>9.5000000000000001E-2</v>
      </c>
      <c r="F54" s="218">
        <v>8.8999999999999996E-2</v>
      </c>
    </row>
    <row r="55" spans="1:6" x14ac:dyDescent="0.2">
      <c r="A55" s="194" t="s">
        <v>151</v>
      </c>
      <c r="B55" s="194" t="s">
        <v>152</v>
      </c>
      <c r="C55" s="195" t="s">
        <v>153</v>
      </c>
      <c r="D55" s="202">
        <f t="shared" si="0"/>
        <v>8.3000000000000004E-2</v>
      </c>
      <c r="E55" s="218">
        <v>9.0999999999999998E-2</v>
      </c>
      <c r="F55" s="218">
        <v>8.3000000000000004E-2</v>
      </c>
    </row>
    <row r="56" spans="1:6" x14ac:dyDescent="0.2">
      <c r="A56" s="194" t="s">
        <v>154</v>
      </c>
      <c r="B56" s="194" t="s">
        <v>155</v>
      </c>
      <c r="C56" s="195" t="s">
        <v>156</v>
      </c>
      <c r="D56" s="202">
        <f t="shared" si="0"/>
        <v>8.6999999999999994E-2</v>
      </c>
      <c r="E56" s="218">
        <v>9.0999999999999998E-2</v>
      </c>
      <c r="F56" s="218">
        <v>8.6999999999999994E-2</v>
      </c>
    </row>
    <row r="57" spans="1:6" x14ac:dyDescent="0.2">
      <c r="A57" s="194" t="s">
        <v>450</v>
      </c>
      <c r="B57" s="194" t="s">
        <v>451</v>
      </c>
      <c r="C57" s="195" t="s">
        <v>452</v>
      </c>
      <c r="D57" s="202" t="str">
        <f t="shared" si="0"/>
        <v>-</v>
      </c>
      <c r="E57" s="394" t="s">
        <v>453</v>
      </c>
      <c r="F57" s="394" t="s">
        <v>453</v>
      </c>
    </row>
    <row r="58" spans="1:6" x14ac:dyDescent="0.2">
      <c r="A58" s="194" t="s">
        <v>157</v>
      </c>
      <c r="B58" s="194" t="s">
        <v>158</v>
      </c>
      <c r="C58" s="195" t="s">
        <v>159</v>
      </c>
      <c r="D58" s="202">
        <f t="shared" si="0"/>
        <v>7.5999999999999998E-2</v>
      </c>
      <c r="E58" s="218">
        <v>7.4999999999999997E-2</v>
      </c>
      <c r="F58" s="218">
        <v>7.5999999999999998E-2</v>
      </c>
    </row>
    <row r="59" spans="1:6" x14ac:dyDescent="0.2">
      <c r="A59" s="194" t="s">
        <v>160</v>
      </c>
      <c r="B59" s="194" t="s">
        <v>161</v>
      </c>
      <c r="C59" s="195" t="s">
        <v>162</v>
      </c>
      <c r="D59" s="202">
        <f t="shared" si="0"/>
        <v>0.10299999999999999</v>
      </c>
      <c r="E59" s="218">
        <v>0.1</v>
      </c>
      <c r="F59" s="218">
        <v>0.10299999999999999</v>
      </c>
    </row>
    <row r="60" spans="1:6" x14ac:dyDescent="0.2">
      <c r="A60" s="194" t="s">
        <v>163</v>
      </c>
      <c r="B60" s="194" t="s">
        <v>164</v>
      </c>
      <c r="C60" s="195" t="s">
        <v>165</v>
      </c>
      <c r="D60" s="202">
        <f t="shared" si="0"/>
        <v>6.5000000000000002E-2</v>
      </c>
      <c r="E60" s="218">
        <v>7.3999999999999996E-2</v>
      </c>
      <c r="F60" s="218">
        <v>6.5000000000000002E-2</v>
      </c>
    </row>
    <row r="61" spans="1:6" x14ac:dyDescent="0.2">
      <c r="A61" s="194" t="s">
        <v>166</v>
      </c>
      <c r="B61" s="194" t="s">
        <v>167</v>
      </c>
      <c r="C61" s="195" t="s">
        <v>168</v>
      </c>
      <c r="D61" s="202">
        <f t="shared" si="0"/>
        <v>7.8E-2</v>
      </c>
      <c r="E61" s="218">
        <v>8.6999999999999994E-2</v>
      </c>
      <c r="F61" s="218">
        <v>7.8E-2</v>
      </c>
    </row>
    <row r="62" spans="1:6" x14ac:dyDescent="0.2">
      <c r="A62" s="194" t="s">
        <v>169</v>
      </c>
      <c r="B62" s="194" t="s">
        <v>170</v>
      </c>
      <c r="C62" s="195" t="s">
        <v>171</v>
      </c>
      <c r="D62" s="202">
        <f t="shared" si="0"/>
        <v>7.8E-2</v>
      </c>
      <c r="E62" s="218">
        <v>9.4E-2</v>
      </c>
      <c r="F62" s="218">
        <v>7.8E-2</v>
      </c>
    </row>
    <row r="63" spans="1:6" x14ac:dyDescent="0.2">
      <c r="A63" s="194" t="s">
        <v>172</v>
      </c>
      <c r="B63" s="194" t="s">
        <v>173</v>
      </c>
      <c r="C63" s="195" t="s">
        <v>174</v>
      </c>
      <c r="D63" s="202">
        <f t="shared" si="0"/>
        <v>0.124</v>
      </c>
      <c r="E63" s="218">
        <v>0.113</v>
      </c>
      <c r="F63" s="218">
        <v>0.124</v>
      </c>
    </row>
    <row r="64" spans="1:6" x14ac:dyDescent="0.2">
      <c r="A64" s="194" t="s">
        <v>175</v>
      </c>
      <c r="B64" s="194" t="s">
        <v>176</v>
      </c>
      <c r="C64" s="195" t="s">
        <v>177</v>
      </c>
      <c r="D64" s="202">
        <f t="shared" si="0"/>
        <v>0.10100000000000001</v>
      </c>
      <c r="E64" s="218">
        <v>0.104</v>
      </c>
      <c r="F64" s="218">
        <v>0.10100000000000001</v>
      </c>
    </row>
    <row r="65" spans="1:6" x14ac:dyDescent="0.2">
      <c r="A65" s="194" t="s">
        <v>178</v>
      </c>
      <c r="B65" s="194" t="s">
        <v>179</v>
      </c>
      <c r="C65" s="195" t="s">
        <v>180</v>
      </c>
      <c r="D65" s="202">
        <f t="shared" si="0"/>
        <v>8.7999999999999995E-2</v>
      </c>
      <c r="E65" s="218">
        <v>0.104</v>
      </c>
      <c r="F65" s="218">
        <v>8.7999999999999995E-2</v>
      </c>
    </row>
    <row r="66" spans="1:6" x14ac:dyDescent="0.2">
      <c r="A66" s="194" t="s">
        <v>181</v>
      </c>
      <c r="B66" s="194" t="s">
        <v>182</v>
      </c>
      <c r="C66" s="195" t="s">
        <v>183</v>
      </c>
      <c r="D66" s="202">
        <f t="shared" si="0"/>
        <v>9.4E-2</v>
      </c>
      <c r="E66" s="218">
        <v>0.108</v>
      </c>
      <c r="F66" s="218">
        <v>9.4E-2</v>
      </c>
    </row>
    <row r="67" spans="1:6" x14ac:dyDescent="0.2">
      <c r="A67" s="194" t="s">
        <v>184</v>
      </c>
      <c r="B67" s="194" t="s">
        <v>185</v>
      </c>
      <c r="C67" s="195" t="s">
        <v>186</v>
      </c>
      <c r="D67" s="202">
        <f t="shared" si="0"/>
        <v>7.5999999999999998E-2</v>
      </c>
      <c r="E67" s="218">
        <v>8.3000000000000004E-2</v>
      </c>
      <c r="F67" s="218">
        <v>7.5999999999999998E-2</v>
      </c>
    </row>
    <row r="68" spans="1:6" x14ac:dyDescent="0.2">
      <c r="A68" s="194" t="s">
        <v>187</v>
      </c>
      <c r="B68" s="194" t="s">
        <v>188</v>
      </c>
      <c r="C68" s="195" t="s">
        <v>189</v>
      </c>
      <c r="D68" s="202">
        <f t="shared" si="0"/>
        <v>9.5000000000000001E-2</v>
      </c>
      <c r="E68" s="218">
        <v>9.2999999999999999E-2</v>
      </c>
      <c r="F68" s="218">
        <v>9.5000000000000001E-2</v>
      </c>
    </row>
    <row r="69" spans="1:6" x14ac:dyDescent="0.2">
      <c r="A69" s="194" t="s">
        <v>190</v>
      </c>
      <c r="B69" s="194" t="s">
        <v>191</v>
      </c>
      <c r="C69" s="195" t="s">
        <v>192</v>
      </c>
      <c r="D69" s="202">
        <f t="shared" si="0"/>
        <v>7.1999999999999995E-2</v>
      </c>
      <c r="E69" s="218">
        <v>8.4000000000000005E-2</v>
      </c>
      <c r="F69" s="218">
        <v>7.1999999999999995E-2</v>
      </c>
    </row>
    <row r="70" spans="1:6" x14ac:dyDescent="0.2">
      <c r="A70" s="194" t="s">
        <v>193</v>
      </c>
      <c r="B70" s="194" t="s">
        <v>194</v>
      </c>
      <c r="C70" s="195" t="s">
        <v>195</v>
      </c>
      <c r="D70" s="202">
        <f t="shared" ref="D70:D133" si="1">F70</f>
        <v>8.4000000000000005E-2</v>
      </c>
      <c r="E70" s="218">
        <v>8.5999999999999993E-2</v>
      </c>
      <c r="F70" s="218">
        <v>8.4000000000000005E-2</v>
      </c>
    </row>
    <row r="71" spans="1:6" x14ac:dyDescent="0.2">
      <c r="A71" s="194" t="s">
        <v>196</v>
      </c>
      <c r="B71" s="194" t="s">
        <v>197</v>
      </c>
      <c r="C71" s="195" t="s">
        <v>198</v>
      </c>
      <c r="D71" s="202">
        <f t="shared" si="1"/>
        <v>0.112</v>
      </c>
      <c r="E71" s="218">
        <v>0.11700000000000001</v>
      </c>
      <c r="F71" s="218">
        <v>0.112</v>
      </c>
    </row>
    <row r="72" spans="1:6" x14ac:dyDescent="0.2">
      <c r="A72" s="194" t="s">
        <v>199</v>
      </c>
      <c r="B72" s="194" t="s">
        <v>200</v>
      </c>
      <c r="C72" s="195" t="s">
        <v>201</v>
      </c>
      <c r="D72" s="202">
        <f t="shared" si="1"/>
        <v>0.13300000000000001</v>
      </c>
      <c r="E72" s="218">
        <v>0.123</v>
      </c>
      <c r="F72" s="218">
        <v>0.13300000000000001</v>
      </c>
    </row>
    <row r="73" spans="1:6" x14ac:dyDescent="0.2">
      <c r="A73" s="194" t="s">
        <v>202</v>
      </c>
      <c r="B73" s="194" t="s">
        <v>203</v>
      </c>
      <c r="C73" s="195" t="s">
        <v>204</v>
      </c>
      <c r="D73" s="202">
        <f t="shared" si="1"/>
        <v>0.10199999999999999</v>
      </c>
      <c r="E73" s="218">
        <v>8.1000000000000003E-2</v>
      </c>
      <c r="F73" s="218">
        <v>0.10199999999999999</v>
      </c>
    </row>
    <row r="74" spans="1:6" x14ac:dyDescent="0.2">
      <c r="A74" s="194" t="s">
        <v>205</v>
      </c>
      <c r="B74" s="194" t="s">
        <v>206</v>
      </c>
      <c r="C74" s="195" t="s">
        <v>207</v>
      </c>
      <c r="D74" s="202">
        <f t="shared" si="1"/>
        <v>0.10199999999999999</v>
      </c>
      <c r="E74" s="218">
        <v>9.5000000000000001E-2</v>
      </c>
      <c r="F74" s="218">
        <v>0.10199999999999999</v>
      </c>
    </row>
    <row r="75" spans="1:6" x14ac:dyDescent="0.2">
      <c r="A75" s="194" t="s">
        <v>208</v>
      </c>
      <c r="B75" s="194" t="s">
        <v>209</v>
      </c>
      <c r="C75" s="195" t="s">
        <v>210</v>
      </c>
      <c r="D75" s="202">
        <f t="shared" si="1"/>
        <v>8.4000000000000005E-2</v>
      </c>
      <c r="E75" s="218">
        <v>9.7000000000000003E-2</v>
      </c>
      <c r="F75" s="218">
        <v>8.4000000000000005E-2</v>
      </c>
    </row>
    <row r="76" spans="1:6" x14ac:dyDescent="0.2">
      <c r="A76" s="194" t="s">
        <v>211</v>
      </c>
      <c r="B76" s="194" t="s">
        <v>212</v>
      </c>
      <c r="C76" s="195" t="s">
        <v>213</v>
      </c>
      <c r="D76" s="202">
        <f t="shared" si="1"/>
        <v>9.7000000000000003E-2</v>
      </c>
      <c r="E76" s="218">
        <v>7.8E-2</v>
      </c>
      <c r="F76" s="218">
        <v>9.7000000000000003E-2</v>
      </c>
    </row>
    <row r="77" spans="1:6" x14ac:dyDescent="0.2">
      <c r="A77" s="194" t="s">
        <v>214</v>
      </c>
      <c r="B77" s="194" t="s">
        <v>215</v>
      </c>
      <c r="C77" s="195" t="s">
        <v>216</v>
      </c>
      <c r="D77" s="202">
        <f t="shared" si="1"/>
        <v>0.09</v>
      </c>
      <c r="E77" s="218">
        <v>0.10199999999999999</v>
      </c>
      <c r="F77" s="218">
        <v>0.09</v>
      </c>
    </row>
    <row r="78" spans="1:6" x14ac:dyDescent="0.2">
      <c r="A78" s="194" t="s">
        <v>217</v>
      </c>
      <c r="B78" s="194" t="s">
        <v>218</v>
      </c>
      <c r="C78" s="195" t="s">
        <v>219</v>
      </c>
      <c r="D78" s="202">
        <f t="shared" si="1"/>
        <v>9.5000000000000001E-2</v>
      </c>
      <c r="E78" s="218">
        <v>6.8000000000000005E-2</v>
      </c>
      <c r="F78" s="218">
        <v>9.5000000000000001E-2</v>
      </c>
    </row>
    <row r="79" spans="1:6" x14ac:dyDescent="0.2">
      <c r="A79" s="194" t="s">
        <v>220</v>
      </c>
      <c r="B79" s="194" t="s">
        <v>221</v>
      </c>
      <c r="C79" s="195" t="s">
        <v>222</v>
      </c>
      <c r="D79" s="202">
        <f t="shared" si="1"/>
        <v>8.4000000000000005E-2</v>
      </c>
      <c r="E79" s="218">
        <v>8.5999999999999993E-2</v>
      </c>
      <c r="F79" s="218">
        <v>8.4000000000000005E-2</v>
      </c>
    </row>
    <row r="80" spans="1:6" x14ac:dyDescent="0.2">
      <c r="A80" s="194" t="s">
        <v>223</v>
      </c>
      <c r="B80" s="194" t="s">
        <v>224</v>
      </c>
      <c r="C80" s="195" t="s">
        <v>225</v>
      </c>
      <c r="D80" s="202">
        <f t="shared" si="1"/>
        <v>8.6999999999999994E-2</v>
      </c>
      <c r="E80" s="218">
        <v>0.1</v>
      </c>
      <c r="F80" s="218">
        <v>8.6999999999999994E-2</v>
      </c>
    </row>
    <row r="81" spans="1:6" x14ac:dyDescent="0.2">
      <c r="A81" s="194" t="s">
        <v>226</v>
      </c>
      <c r="B81" s="194" t="s">
        <v>227</v>
      </c>
      <c r="C81" s="195" t="s">
        <v>228</v>
      </c>
      <c r="D81" s="202">
        <f t="shared" si="1"/>
        <v>0.123</v>
      </c>
      <c r="E81" s="218">
        <v>0.14499999999999999</v>
      </c>
      <c r="F81" s="218">
        <v>0.123</v>
      </c>
    </row>
    <row r="82" spans="1:6" x14ac:dyDescent="0.2">
      <c r="A82" s="194" t="s">
        <v>229</v>
      </c>
      <c r="B82" s="194" t="s">
        <v>230</v>
      </c>
      <c r="C82" s="195" t="s">
        <v>231</v>
      </c>
      <c r="D82" s="202">
        <f t="shared" si="1"/>
        <v>0.115</v>
      </c>
      <c r="E82" s="218">
        <v>0.10199999999999999</v>
      </c>
      <c r="F82" s="218">
        <v>0.115</v>
      </c>
    </row>
    <row r="83" spans="1:6" x14ac:dyDescent="0.2">
      <c r="A83" s="194" t="s">
        <v>232</v>
      </c>
      <c r="B83" s="194" t="s">
        <v>233</v>
      </c>
      <c r="C83" s="195" t="s">
        <v>234</v>
      </c>
      <c r="D83" s="202">
        <f t="shared" si="1"/>
        <v>0.107</v>
      </c>
      <c r="E83" s="218">
        <v>0.125</v>
      </c>
      <c r="F83" s="218">
        <v>0.107</v>
      </c>
    </row>
    <row r="84" spans="1:6" x14ac:dyDescent="0.2">
      <c r="A84" s="194" t="s">
        <v>235</v>
      </c>
      <c r="B84" s="194" t="s">
        <v>236</v>
      </c>
      <c r="C84" s="195" t="s">
        <v>237</v>
      </c>
      <c r="D84" s="202">
        <f t="shared" si="1"/>
        <v>0.105</v>
      </c>
      <c r="E84" s="218">
        <v>0.111</v>
      </c>
      <c r="F84" s="218">
        <v>0.105</v>
      </c>
    </row>
    <row r="85" spans="1:6" x14ac:dyDescent="0.2">
      <c r="A85" s="194" t="s">
        <v>238</v>
      </c>
      <c r="B85" s="194" t="s">
        <v>239</v>
      </c>
      <c r="C85" s="195" t="s">
        <v>240</v>
      </c>
      <c r="D85" s="202">
        <f t="shared" si="1"/>
        <v>0.112</v>
      </c>
      <c r="E85" s="218">
        <v>0.11899999999999999</v>
      </c>
      <c r="F85" s="218">
        <v>0.112</v>
      </c>
    </row>
    <row r="86" spans="1:6" x14ac:dyDescent="0.2">
      <c r="A86" s="194" t="s">
        <v>241</v>
      </c>
      <c r="B86" s="194" t="s">
        <v>242</v>
      </c>
      <c r="C86" s="195" t="s">
        <v>243</v>
      </c>
      <c r="D86" s="202">
        <f t="shared" si="1"/>
        <v>8.6999999999999994E-2</v>
      </c>
      <c r="E86" s="218">
        <v>0.112</v>
      </c>
      <c r="F86" s="218">
        <v>8.6999999999999994E-2</v>
      </c>
    </row>
    <row r="87" spans="1:6" x14ac:dyDescent="0.2">
      <c r="A87" s="194" t="s">
        <v>244</v>
      </c>
      <c r="B87" s="194" t="s">
        <v>245</v>
      </c>
      <c r="C87" s="195" t="s">
        <v>246</v>
      </c>
      <c r="D87" s="202">
        <f t="shared" si="1"/>
        <v>0.10100000000000001</v>
      </c>
      <c r="E87" s="218">
        <v>0.112</v>
      </c>
      <c r="F87" s="218">
        <v>0.10100000000000001</v>
      </c>
    </row>
    <row r="88" spans="1:6" x14ac:dyDescent="0.2">
      <c r="A88" s="194" t="s">
        <v>247</v>
      </c>
      <c r="B88" s="194" t="s">
        <v>248</v>
      </c>
      <c r="C88" s="195" t="s">
        <v>249</v>
      </c>
      <c r="D88" s="202">
        <f t="shared" si="1"/>
        <v>0.109</v>
      </c>
      <c r="E88" s="218">
        <v>0.112</v>
      </c>
      <c r="F88" s="218">
        <v>0.109</v>
      </c>
    </row>
    <row r="89" spans="1:6" x14ac:dyDescent="0.2">
      <c r="A89" s="194" t="s">
        <v>250</v>
      </c>
      <c r="B89" s="194" t="s">
        <v>251</v>
      </c>
      <c r="C89" s="195" t="s">
        <v>252</v>
      </c>
      <c r="D89" s="202">
        <f t="shared" si="1"/>
        <v>7.8E-2</v>
      </c>
      <c r="E89" s="218">
        <v>7.1999999999999995E-2</v>
      </c>
      <c r="F89" s="218">
        <v>7.8E-2</v>
      </c>
    </row>
    <row r="90" spans="1:6" x14ac:dyDescent="0.2">
      <c r="A90" s="194" t="s">
        <v>253</v>
      </c>
      <c r="B90" s="194" t="s">
        <v>254</v>
      </c>
      <c r="C90" s="195" t="s">
        <v>255</v>
      </c>
      <c r="D90" s="202">
        <f t="shared" si="1"/>
        <v>0.115</v>
      </c>
      <c r="E90" s="218">
        <v>0.113</v>
      </c>
      <c r="F90" s="218">
        <v>0.115</v>
      </c>
    </row>
    <row r="91" spans="1:6" x14ac:dyDescent="0.2">
      <c r="A91" s="194" t="s">
        <v>256</v>
      </c>
      <c r="B91" s="194" t="s">
        <v>257</v>
      </c>
      <c r="C91" s="195" t="s">
        <v>258</v>
      </c>
      <c r="D91" s="202">
        <f t="shared" si="1"/>
        <v>0.127</v>
      </c>
      <c r="E91" s="218">
        <v>0.13100000000000001</v>
      </c>
      <c r="F91" s="218">
        <v>0.127</v>
      </c>
    </row>
    <row r="92" spans="1:6" x14ac:dyDescent="0.2">
      <c r="A92" s="194" t="s">
        <v>259</v>
      </c>
      <c r="B92" s="194" t="s">
        <v>260</v>
      </c>
      <c r="C92" s="195" t="s">
        <v>261</v>
      </c>
      <c r="D92" s="202">
        <f t="shared" si="1"/>
        <v>9.8000000000000004E-2</v>
      </c>
      <c r="E92" s="218">
        <v>0.10299999999999999</v>
      </c>
      <c r="F92" s="218">
        <v>9.8000000000000004E-2</v>
      </c>
    </row>
    <row r="93" spans="1:6" x14ac:dyDescent="0.2">
      <c r="A93" s="194" t="s">
        <v>262</v>
      </c>
      <c r="B93" s="194" t="s">
        <v>263</v>
      </c>
      <c r="C93" s="195" t="s">
        <v>264</v>
      </c>
      <c r="D93" s="202">
        <f t="shared" si="1"/>
        <v>8.3000000000000004E-2</v>
      </c>
      <c r="E93" s="218">
        <v>8.8999999999999996E-2</v>
      </c>
      <c r="F93" s="218">
        <v>8.3000000000000004E-2</v>
      </c>
    </row>
    <row r="94" spans="1:6" x14ac:dyDescent="0.2">
      <c r="A94" s="194" t="s">
        <v>265</v>
      </c>
      <c r="B94" s="194" t="s">
        <v>266</v>
      </c>
      <c r="C94" s="195" t="s">
        <v>267</v>
      </c>
      <c r="D94" s="202">
        <f t="shared" si="1"/>
        <v>9.1999999999999998E-2</v>
      </c>
      <c r="E94" s="218">
        <v>9.1999999999999998E-2</v>
      </c>
      <c r="F94" s="218">
        <v>9.1999999999999998E-2</v>
      </c>
    </row>
    <row r="95" spans="1:6" x14ac:dyDescent="0.2">
      <c r="A95" s="194" t="s">
        <v>268</v>
      </c>
      <c r="B95" s="194" t="s">
        <v>269</v>
      </c>
      <c r="C95" s="195" t="s">
        <v>270</v>
      </c>
      <c r="D95" s="202">
        <f t="shared" si="1"/>
        <v>8.6999999999999994E-2</v>
      </c>
      <c r="E95" s="218">
        <v>9.2999999999999999E-2</v>
      </c>
      <c r="F95" s="218">
        <v>8.6999999999999994E-2</v>
      </c>
    </row>
    <row r="96" spans="1:6" x14ac:dyDescent="0.2">
      <c r="A96" s="194" t="s">
        <v>271</v>
      </c>
      <c r="B96" s="194" t="s">
        <v>272</v>
      </c>
      <c r="C96" s="195" t="s">
        <v>273</v>
      </c>
      <c r="D96" s="202">
        <f t="shared" si="1"/>
        <v>9.4E-2</v>
      </c>
      <c r="E96" s="218">
        <v>9.0999999999999998E-2</v>
      </c>
      <c r="F96" s="218">
        <v>9.4E-2</v>
      </c>
    </row>
    <row r="97" spans="1:6" x14ac:dyDescent="0.2">
      <c r="A97" s="194" t="s">
        <v>444</v>
      </c>
      <c r="B97" s="194" t="s">
        <v>445</v>
      </c>
      <c r="C97" s="195" t="s">
        <v>446</v>
      </c>
      <c r="D97" s="202" t="str">
        <f t="shared" si="1"/>
        <v>-</v>
      </c>
      <c r="E97" s="394" t="s">
        <v>453</v>
      </c>
      <c r="F97" s="394" t="s">
        <v>453</v>
      </c>
    </row>
    <row r="98" spans="1:6" x14ac:dyDescent="0.2">
      <c r="A98" s="194" t="s">
        <v>274</v>
      </c>
      <c r="B98" s="194" t="s">
        <v>275</v>
      </c>
      <c r="C98" s="195" t="s">
        <v>276</v>
      </c>
      <c r="D98" s="202">
        <f t="shared" si="1"/>
        <v>0.13200000000000001</v>
      </c>
      <c r="E98" s="218">
        <v>0.13500000000000001</v>
      </c>
      <c r="F98" s="218">
        <v>0.13200000000000001</v>
      </c>
    </row>
    <row r="99" spans="1:6" x14ac:dyDescent="0.2">
      <c r="A99" s="194" t="s">
        <v>277</v>
      </c>
      <c r="B99" s="194" t="s">
        <v>278</v>
      </c>
      <c r="C99" s="195" t="s">
        <v>279</v>
      </c>
      <c r="D99" s="202">
        <f t="shared" si="1"/>
        <v>0.10199999999999999</v>
      </c>
      <c r="E99" s="218">
        <v>9.4E-2</v>
      </c>
      <c r="F99" s="218">
        <v>0.10199999999999999</v>
      </c>
    </row>
    <row r="100" spans="1:6" x14ac:dyDescent="0.2">
      <c r="A100" s="194" t="s">
        <v>280</v>
      </c>
      <c r="B100" s="194" t="s">
        <v>281</v>
      </c>
      <c r="C100" s="195" t="s">
        <v>282</v>
      </c>
      <c r="D100" s="202">
        <f t="shared" si="1"/>
        <v>0.126</v>
      </c>
      <c r="E100" s="218">
        <v>0.107</v>
      </c>
      <c r="F100" s="218">
        <v>0.126</v>
      </c>
    </row>
    <row r="101" spans="1:6" x14ac:dyDescent="0.2">
      <c r="A101" s="194" t="s">
        <v>283</v>
      </c>
      <c r="B101" s="194" t="s">
        <v>284</v>
      </c>
      <c r="C101" s="195" t="s">
        <v>285</v>
      </c>
      <c r="D101" s="202">
        <f t="shared" si="1"/>
        <v>0.111</v>
      </c>
      <c r="E101" s="218">
        <v>0.11600000000000001</v>
      </c>
      <c r="F101" s="218">
        <v>0.111</v>
      </c>
    </row>
    <row r="102" spans="1:6" x14ac:dyDescent="0.2">
      <c r="A102" s="194" t="s">
        <v>286</v>
      </c>
      <c r="B102" s="194" t="s">
        <v>287</v>
      </c>
      <c r="C102" s="195" t="s">
        <v>288</v>
      </c>
      <c r="D102" s="202">
        <f t="shared" si="1"/>
        <v>7.6999999999999999E-2</v>
      </c>
      <c r="E102" s="218">
        <v>7.4999999999999997E-2</v>
      </c>
      <c r="F102" s="218">
        <v>7.6999999999999999E-2</v>
      </c>
    </row>
    <row r="103" spans="1:6" x14ac:dyDescent="0.2">
      <c r="A103" s="194" t="s">
        <v>289</v>
      </c>
      <c r="B103" s="194" t="s">
        <v>290</v>
      </c>
      <c r="C103" s="195" t="s">
        <v>291</v>
      </c>
      <c r="D103" s="202">
        <f t="shared" si="1"/>
        <v>9.0999999999999998E-2</v>
      </c>
      <c r="E103" s="218">
        <v>0.10100000000000001</v>
      </c>
      <c r="F103" s="218">
        <v>9.0999999999999998E-2</v>
      </c>
    </row>
    <row r="104" spans="1:6" x14ac:dyDescent="0.2">
      <c r="A104" s="194" t="s">
        <v>292</v>
      </c>
      <c r="B104" s="194" t="s">
        <v>293</v>
      </c>
      <c r="C104" s="195" t="s">
        <v>294</v>
      </c>
      <c r="D104" s="202">
        <f t="shared" si="1"/>
        <v>0.10299999999999999</v>
      </c>
      <c r="E104" s="218">
        <v>0.11799999999999999</v>
      </c>
      <c r="F104" s="218">
        <v>0.10299999999999999</v>
      </c>
    </row>
    <row r="105" spans="1:6" x14ac:dyDescent="0.2">
      <c r="A105" s="194" t="s">
        <v>295</v>
      </c>
      <c r="B105" s="194" t="s">
        <v>296</v>
      </c>
      <c r="C105" s="195" t="s">
        <v>297</v>
      </c>
      <c r="D105" s="202">
        <f t="shared" si="1"/>
        <v>0.104</v>
      </c>
      <c r="E105" s="218">
        <v>0.126</v>
      </c>
      <c r="F105" s="218">
        <v>0.104</v>
      </c>
    </row>
    <row r="106" spans="1:6" x14ac:dyDescent="0.2">
      <c r="A106" s="194" t="s">
        <v>298</v>
      </c>
      <c r="B106" s="194" t="s">
        <v>299</v>
      </c>
      <c r="C106" s="195" t="s">
        <v>300</v>
      </c>
      <c r="D106" s="202">
        <f t="shared" si="1"/>
        <v>0.127</v>
      </c>
      <c r="E106" s="218">
        <v>0.13300000000000001</v>
      </c>
      <c r="F106" s="218">
        <v>0.127</v>
      </c>
    </row>
    <row r="107" spans="1:6" x14ac:dyDescent="0.2">
      <c r="A107" s="194" t="s">
        <v>301</v>
      </c>
      <c r="B107" s="194" t="s">
        <v>302</v>
      </c>
      <c r="C107" s="195" t="s">
        <v>303</v>
      </c>
      <c r="D107" s="202">
        <f t="shared" si="1"/>
        <v>0.13800000000000001</v>
      </c>
      <c r="E107" s="218">
        <v>0.125</v>
      </c>
      <c r="F107" s="218">
        <v>0.13800000000000001</v>
      </c>
    </row>
    <row r="108" spans="1:6" x14ac:dyDescent="0.2">
      <c r="A108" s="194" t="s">
        <v>304</v>
      </c>
      <c r="B108" s="194" t="s">
        <v>305</v>
      </c>
      <c r="C108" s="195" t="s">
        <v>306</v>
      </c>
      <c r="D108" s="202">
        <f t="shared" si="1"/>
        <v>0.128</v>
      </c>
      <c r="E108" s="218">
        <v>0.13200000000000001</v>
      </c>
      <c r="F108" s="218">
        <v>0.128</v>
      </c>
    </row>
    <row r="109" spans="1:6" x14ac:dyDescent="0.2">
      <c r="A109" s="194" t="s">
        <v>307</v>
      </c>
      <c r="B109" s="194" t="s">
        <v>308</v>
      </c>
      <c r="C109" s="195" t="s">
        <v>309</v>
      </c>
      <c r="D109" s="202">
        <f t="shared" si="1"/>
        <v>0.113</v>
      </c>
      <c r="E109" s="218">
        <v>0.10199999999999999</v>
      </c>
      <c r="F109" s="218">
        <v>0.113</v>
      </c>
    </row>
    <row r="110" spans="1:6" x14ac:dyDescent="0.2">
      <c r="A110" s="194" t="s">
        <v>310</v>
      </c>
      <c r="B110" s="194" t="s">
        <v>311</v>
      </c>
      <c r="C110" s="195" t="s">
        <v>312</v>
      </c>
      <c r="D110" s="202">
        <f t="shared" si="1"/>
        <v>0.112</v>
      </c>
      <c r="E110" s="218">
        <v>0.122</v>
      </c>
      <c r="F110" s="218">
        <v>0.112</v>
      </c>
    </row>
    <row r="111" spans="1:6" x14ac:dyDescent="0.2">
      <c r="A111" s="194" t="s">
        <v>313</v>
      </c>
      <c r="B111" s="194" t="s">
        <v>314</v>
      </c>
      <c r="C111" s="195" t="s">
        <v>315</v>
      </c>
      <c r="D111" s="202">
        <f t="shared" si="1"/>
        <v>0.1</v>
      </c>
      <c r="E111" s="218">
        <v>9.0999999999999998E-2</v>
      </c>
      <c r="F111" s="218">
        <v>0.1</v>
      </c>
    </row>
    <row r="112" spans="1:6" x14ac:dyDescent="0.2">
      <c r="A112" s="194" t="s">
        <v>316</v>
      </c>
      <c r="B112" s="194" t="s">
        <v>317</v>
      </c>
      <c r="C112" s="195" t="s">
        <v>318</v>
      </c>
      <c r="D112" s="202">
        <f t="shared" si="1"/>
        <v>9.6000000000000002E-2</v>
      </c>
      <c r="E112" s="218">
        <v>9.8000000000000004E-2</v>
      </c>
      <c r="F112" s="218">
        <v>9.6000000000000002E-2</v>
      </c>
    </row>
    <row r="113" spans="1:6" x14ac:dyDescent="0.2">
      <c r="A113" s="194" t="s">
        <v>319</v>
      </c>
      <c r="B113" s="194" t="s">
        <v>320</v>
      </c>
      <c r="C113" s="195" t="s">
        <v>321</v>
      </c>
      <c r="D113" s="202">
        <f t="shared" si="1"/>
        <v>9.4E-2</v>
      </c>
      <c r="E113" s="218">
        <v>9.5000000000000001E-2</v>
      </c>
      <c r="F113" s="218">
        <v>9.4E-2</v>
      </c>
    </row>
    <row r="114" spans="1:6" x14ac:dyDescent="0.2">
      <c r="A114" s="194" t="s">
        <v>322</v>
      </c>
      <c r="B114" s="194" t="s">
        <v>323</v>
      </c>
      <c r="C114" s="195" t="s">
        <v>324</v>
      </c>
      <c r="D114" s="202">
        <f t="shared" si="1"/>
        <v>0.114</v>
      </c>
      <c r="E114" s="218">
        <v>0.11899999999999999</v>
      </c>
      <c r="F114" s="218">
        <v>0.114</v>
      </c>
    </row>
    <row r="115" spans="1:6" x14ac:dyDescent="0.2">
      <c r="A115" s="194" t="s">
        <v>325</v>
      </c>
      <c r="B115" s="194" t="s">
        <v>326</v>
      </c>
      <c r="C115" s="195" t="s">
        <v>327</v>
      </c>
      <c r="D115" s="202">
        <f t="shared" si="1"/>
        <v>0.107</v>
      </c>
      <c r="E115" s="218">
        <v>9.9000000000000005E-2</v>
      </c>
      <c r="F115" s="218">
        <v>0.107</v>
      </c>
    </row>
    <row r="116" spans="1:6" x14ac:dyDescent="0.2">
      <c r="A116" s="194" t="s">
        <v>328</v>
      </c>
      <c r="B116" s="194" t="s">
        <v>329</v>
      </c>
      <c r="C116" s="195" t="s">
        <v>330</v>
      </c>
      <c r="D116" s="202">
        <f t="shared" si="1"/>
        <v>9.1999999999999998E-2</v>
      </c>
      <c r="E116" s="218">
        <v>0.09</v>
      </c>
      <c r="F116" s="218">
        <v>9.1999999999999998E-2</v>
      </c>
    </row>
    <row r="117" spans="1:6" x14ac:dyDescent="0.2">
      <c r="A117" s="194" t="s">
        <v>331</v>
      </c>
      <c r="B117" s="194" t="s">
        <v>332</v>
      </c>
      <c r="C117" s="195" t="s">
        <v>333</v>
      </c>
      <c r="D117" s="202">
        <f t="shared" si="1"/>
        <v>6.0999999999999999E-2</v>
      </c>
      <c r="E117" s="218">
        <v>5.8000000000000003E-2</v>
      </c>
      <c r="F117" s="218">
        <v>6.0999999999999999E-2</v>
      </c>
    </row>
    <row r="118" spans="1:6" x14ac:dyDescent="0.2">
      <c r="A118" s="194" t="s">
        <v>334</v>
      </c>
      <c r="B118" s="194" t="s">
        <v>335</v>
      </c>
      <c r="C118" s="195" t="s">
        <v>336</v>
      </c>
      <c r="D118" s="202">
        <f t="shared" si="1"/>
        <v>0.11899999999999999</v>
      </c>
      <c r="E118" s="218">
        <v>0.107</v>
      </c>
      <c r="F118" s="218">
        <v>0.11899999999999999</v>
      </c>
    </row>
    <row r="119" spans="1:6" x14ac:dyDescent="0.2">
      <c r="A119" s="194" t="s">
        <v>337</v>
      </c>
      <c r="B119" s="194" t="s">
        <v>338</v>
      </c>
      <c r="C119" s="195" t="s">
        <v>339</v>
      </c>
      <c r="D119" s="202">
        <f t="shared" si="1"/>
        <v>0.11</v>
      </c>
      <c r="E119" s="218">
        <v>0.112</v>
      </c>
      <c r="F119" s="218">
        <v>0.11</v>
      </c>
    </row>
    <row r="120" spans="1:6" x14ac:dyDescent="0.2">
      <c r="A120" s="194" t="s">
        <v>340</v>
      </c>
      <c r="B120" s="194" t="s">
        <v>341</v>
      </c>
      <c r="C120" s="195" t="s">
        <v>342</v>
      </c>
      <c r="D120" s="202">
        <f t="shared" si="1"/>
        <v>8.6999999999999994E-2</v>
      </c>
      <c r="E120" s="218">
        <v>9.5000000000000001E-2</v>
      </c>
      <c r="F120" s="218">
        <v>8.6999999999999994E-2</v>
      </c>
    </row>
    <row r="121" spans="1:6" x14ac:dyDescent="0.2">
      <c r="A121" s="194" t="s">
        <v>343</v>
      </c>
      <c r="B121" s="194" t="s">
        <v>344</v>
      </c>
      <c r="C121" s="195" t="s">
        <v>345</v>
      </c>
      <c r="D121" s="202">
        <f t="shared" si="1"/>
        <v>0.123</v>
      </c>
      <c r="E121" s="218">
        <v>0.13</v>
      </c>
      <c r="F121" s="218">
        <v>0.123</v>
      </c>
    </row>
    <row r="122" spans="1:6" x14ac:dyDescent="0.2">
      <c r="A122" s="194" t="s">
        <v>346</v>
      </c>
      <c r="B122" s="194" t="s">
        <v>347</v>
      </c>
      <c r="C122" s="195" t="s">
        <v>348</v>
      </c>
      <c r="D122" s="202">
        <f t="shared" si="1"/>
        <v>0.1</v>
      </c>
      <c r="E122" s="218">
        <v>0.115</v>
      </c>
      <c r="F122" s="218">
        <v>0.1</v>
      </c>
    </row>
    <row r="123" spans="1:6" x14ac:dyDescent="0.2">
      <c r="A123" s="194" t="s">
        <v>349</v>
      </c>
      <c r="B123" s="194" t="s">
        <v>350</v>
      </c>
      <c r="C123" s="195" t="s">
        <v>351</v>
      </c>
      <c r="D123" s="202">
        <f t="shared" si="1"/>
        <v>5.7000000000000002E-2</v>
      </c>
      <c r="E123" s="218">
        <v>0.06</v>
      </c>
      <c r="F123" s="218">
        <v>5.7000000000000002E-2</v>
      </c>
    </row>
    <row r="124" spans="1:6" x14ac:dyDescent="0.2">
      <c r="A124" s="194" t="s">
        <v>352</v>
      </c>
      <c r="B124" s="194" t="s">
        <v>353</v>
      </c>
      <c r="C124" s="195" t="s">
        <v>354</v>
      </c>
      <c r="D124" s="202">
        <f t="shared" si="1"/>
        <v>0.13800000000000001</v>
      </c>
      <c r="E124" s="218">
        <v>0.11899999999999999</v>
      </c>
      <c r="F124" s="218">
        <v>0.13800000000000001</v>
      </c>
    </row>
    <row r="125" spans="1:6" x14ac:dyDescent="0.2">
      <c r="A125" s="194" t="s">
        <v>355</v>
      </c>
      <c r="B125" s="194" t="s">
        <v>356</v>
      </c>
      <c r="C125" s="195" t="s">
        <v>357</v>
      </c>
      <c r="D125" s="202">
        <f t="shared" si="1"/>
        <v>8.5000000000000006E-2</v>
      </c>
      <c r="E125" s="218">
        <v>8.6999999999999994E-2</v>
      </c>
      <c r="F125" s="218">
        <v>8.5000000000000006E-2</v>
      </c>
    </row>
    <row r="126" spans="1:6" x14ac:dyDescent="0.2">
      <c r="A126" s="194" t="s">
        <v>358</v>
      </c>
      <c r="B126" s="194" t="s">
        <v>359</v>
      </c>
      <c r="C126" s="195" t="s">
        <v>360</v>
      </c>
      <c r="D126" s="202">
        <f t="shared" si="1"/>
        <v>0.128</v>
      </c>
      <c r="E126" s="218">
        <v>0.13</v>
      </c>
      <c r="F126" s="218">
        <v>0.128</v>
      </c>
    </row>
    <row r="127" spans="1:6" x14ac:dyDescent="0.2">
      <c r="A127" s="194" t="s">
        <v>361</v>
      </c>
      <c r="B127" s="194" t="s">
        <v>362</v>
      </c>
      <c r="C127" s="195" t="s">
        <v>363</v>
      </c>
      <c r="D127" s="202">
        <f t="shared" si="1"/>
        <v>0.104</v>
      </c>
      <c r="E127" s="218">
        <v>9.7000000000000003E-2</v>
      </c>
      <c r="F127" s="218">
        <v>0.104</v>
      </c>
    </row>
    <row r="128" spans="1:6" x14ac:dyDescent="0.2">
      <c r="A128" s="194" t="s">
        <v>364</v>
      </c>
      <c r="B128" s="194" t="s">
        <v>365</v>
      </c>
      <c r="C128" s="195" t="s">
        <v>366</v>
      </c>
      <c r="D128" s="202">
        <f t="shared" si="1"/>
        <v>9.4E-2</v>
      </c>
      <c r="E128" s="218">
        <v>0.104</v>
      </c>
      <c r="F128" s="218">
        <v>9.4E-2</v>
      </c>
    </row>
    <row r="129" spans="1:6" x14ac:dyDescent="0.2">
      <c r="A129" s="194" t="s">
        <v>367</v>
      </c>
      <c r="B129" s="194" t="s">
        <v>368</v>
      </c>
      <c r="C129" s="195" t="s">
        <v>369</v>
      </c>
      <c r="D129" s="202">
        <f t="shared" si="1"/>
        <v>0.11600000000000001</v>
      </c>
      <c r="E129" s="218">
        <v>0.114</v>
      </c>
      <c r="F129" s="218">
        <v>0.11600000000000001</v>
      </c>
    </row>
    <row r="130" spans="1:6" x14ac:dyDescent="0.2">
      <c r="A130" s="194" t="s">
        <v>370</v>
      </c>
      <c r="B130" s="194">
        <v>11</v>
      </c>
      <c r="C130" s="195" t="s">
        <v>371</v>
      </c>
      <c r="D130" s="202">
        <f t="shared" si="1"/>
        <v>7.3999999999999996E-2</v>
      </c>
      <c r="E130" s="218">
        <v>7.9000000000000001E-2</v>
      </c>
      <c r="F130" s="218">
        <v>7.3999999999999996E-2</v>
      </c>
    </row>
    <row r="131" spans="1:6" x14ac:dyDescent="0.2">
      <c r="A131" s="194" t="s">
        <v>372</v>
      </c>
      <c r="B131" s="194">
        <v>12</v>
      </c>
      <c r="C131" s="195" t="s">
        <v>373</v>
      </c>
      <c r="D131" s="202">
        <f t="shared" si="1"/>
        <v>7.5999999999999998E-2</v>
      </c>
      <c r="E131" s="218">
        <v>8.1000000000000003E-2</v>
      </c>
      <c r="F131" s="218">
        <v>7.5999999999999998E-2</v>
      </c>
    </row>
    <row r="132" spans="1:6" x14ac:dyDescent="0.2">
      <c r="A132" s="194" t="s">
        <v>374</v>
      </c>
      <c r="B132" s="194">
        <v>16</v>
      </c>
      <c r="C132" s="195" t="s">
        <v>375</v>
      </c>
      <c r="D132" s="202">
        <f t="shared" si="1"/>
        <v>9.6000000000000002E-2</v>
      </c>
      <c r="E132" s="218">
        <v>0.10100000000000001</v>
      </c>
      <c r="F132" s="218">
        <v>9.6000000000000002E-2</v>
      </c>
    </row>
    <row r="133" spans="1:6" x14ac:dyDescent="0.2">
      <c r="A133" s="194" t="s">
        <v>376</v>
      </c>
      <c r="B133" s="194">
        <v>17</v>
      </c>
      <c r="C133" s="195" t="s">
        <v>377</v>
      </c>
      <c r="D133" s="202">
        <f t="shared" si="1"/>
        <v>8.3000000000000004E-2</v>
      </c>
      <c r="E133" s="218">
        <v>7.6999999999999999E-2</v>
      </c>
      <c r="F133" s="218">
        <v>8.3000000000000004E-2</v>
      </c>
    </row>
    <row r="134" spans="1:6" x14ac:dyDescent="0.2">
      <c r="A134" s="194" t="s">
        <v>378</v>
      </c>
      <c r="B134" s="194">
        <v>18</v>
      </c>
      <c r="C134" s="195" t="s">
        <v>379</v>
      </c>
      <c r="D134" s="202">
        <f t="shared" ref="D134:D166" si="2">F134</f>
        <v>9.9000000000000005E-2</v>
      </c>
      <c r="E134" s="218">
        <v>8.1000000000000003E-2</v>
      </c>
      <c r="F134" s="218">
        <v>9.9000000000000005E-2</v>
      </c>
    </row>
    <row r="135" spans="1:6" x14ac:dyDescent="0.2">
      <c r="A135" s="194" t="s">
        <v>380</v>
      </c>
      <c r="B135" s="194">
        <v>19</v>
      </c>
      <c r="C135" s="195" t="s">
        <v>381</v>
      </c>
      <c r="D135" s="202">
        <f t="shared" si="2"/>
        <v>7.4999999999999997E-2</v>
      </c>
      <c r="E135" s="218">
        <v>8.7999999999999995E-2</v>
      </c>
      <c r="F135" s="218">
        <v>7.4999999999999997E-2</v>
      </c>
    </row>
    <row r="136" spans="1:6" x14ac:dyDescent="0.2">
      <c r="A136" s="194" t="s">
        <v>382</v>
      </c>
      <c r="B136" s="194">
        <v>21</v>
      </c>
      <c r="C136" s="195" t="s">
        <v>383</v>
      </c>
      <c r="D136" s="202">
        <f t="shared" si="2"/>
        <v>8.3000000000000004E-2</v>
      </c>
      <c r="E136" s="218">
        <v>8.6999999999999994E-2</v>
      </c>
      <c r="F136" s="218">
        <v>8.3000000000000004E-2</v>
      </c>
    </row>
    <row r="137" spans="1:6" x14ac:dyDescent="0.2">
      <c r="A137" s="194" t="s">
        <v>384</v>
      </c>
      <c r="B137" s="194">
        <v>22</v>
      </c>
      <c r="C137" s="195" t="s">
        <v>385</v>
      </c>
      <c r="D137" s="202">
        <f t="shared" si="2"/>
        <v>7.9000000000000001E-2</v>
      </c>
      <c r="E137" s="218">
        <v>8.1000000000000003E-2</v>
      </c>
      <c r="F137" s="218">
        <v>7.9000000000000001E-2</v>
      </c>
    </row>
    <row r="138" spans="1:6" x14ac:dyDescent="0.2">
      <c r="A138" s="194" t="s">
        <v>386</v>
      </c>
      <c r="B138" s="194">
        <v>23</v>
      </c>
      <c r="C138" s="195" t="s">
        <v>387</v>
      </c>
      <c r="D138" s="202">
        <f t="shared" si="2"/>
        <v>9.8000000000000004E-2</v>
      </c>
      <c r="E138" s="218">
        <v>8.7999999999999995E-2</v>
      </c>
      <c r="F138" s="218">
        <v>9.8000000000000004E-2</v>
      </c>
    </row>
    <row r="139" spans="1:6" x14ac:dyDescent="0.2">
      <c r="A139" s="194" t="s">
        <v>388</v>
      </c>
      <c r="B139" s="194">
        <v>24</v>
      </c>
      <c r="C139" s="195" t="s">
        <v>389</v>
      </c>
      <c r="D139" s="202">
        <f t="shared" si="2"/>
        <v>7.5999999999999998E-2</v>
      </c>
      <c r="E139" s="218">
        <v>8.4000000000000005E-2</v>
      </c>
      <c r="F139" s="218">
        <v>7.5999999999999998E-2</v>
      </c>
    </row>
    <row r="140" spans="1:6" x14ac:dyDescent="0.2">
      <c r="A140" s="194" t="s">
        <v>390</v>
      </c>
      <c r="B140" s="194">
        <v>26</v>
      </c>
      <c r="C140" s="195" t="s">
        <v>391</v>
      </c>
      <c r="D140" s="202">
        <f t="shared" si="2"/>
        <v>7.0999999999999994E-2</v>
      </c>
      <c r="E140" s="218">
        <v>8.4000000000000005E-2</v>
      </c>
      <c r="F140" s="218">
        <v>7.0999999999999994E-2</v>
      </c>
    </row>
    <row r="141" spans="1:6" x14ac:dyDescent="0.2">
      <c r="A141" s="194" t="s">
        <v>392</v>
      </c>
      <c r="B141" s="194">
        <v>29</v>
      </c>
      <c r="C141" s="195" t="s">
        <v>393</v>
      </c>
      <c r="D141" s="202">
        <f t="shared" si="2"/>
        <v>8.7999999999999995E-2</v>
      </c>
      <c r="E141" s="218">
        <v>8.6999999999999994E-2</v>
      </c>
      <c r="F141" s="218">
        <v>8.7999999999999995E-2</v>
      </c>
    </row>
    <row r="142" spans="1:6" x14ac:dyDescent="0.2">
      <c r="A142" s="194" t="s">
        <v>394</v>
      </c>
      <c r="B142" s="194">
        <v>30</v>
      </c>
      <c r="C142" s="195" t="s">
        <v>395</v>
      </c>
      <c r="D142" s="202">
        <f t="shared" si="2"/>
        <v>9.6000000000000002E-2</v>
      </c>
      <c r="E142" s="218">
        <v>9.6000000000000002E-2</v>
      </c>
      <c r="F142" s="218">
        <v>9.6000000000000002E-2</v>
      </c>
    </row>
    <row r="143" spans="1:6" x14ac:dyDescent="0.2">
      <c r="A143" s="194" t="s">
        <v>396</v>
      </c>
      <c r="B143" s="194">
        <v>31</v>
      </c>
      <c r="C143" s="195" t="s">
        <v>397</v>
      </c>
      <c r="D143" s="202">
        <f t="shared" si="2"/>
        <v>8.2000000000000003E-2</v>
      </c>
      <c r="E143" s="218">
        <v>8.4000000000000005E-2</v>
      </c>
      <c r="F143" s="218">
        <v>8.2000000000000003E-2</v>
      </c>
    </row>
    <row r="144" spans="1:6" x14ac:dyDescent="0.2">
      <c r="A144" s="194" t="s">
        <v>398</v>
      </c>
      <c r="B144" s="194">
        <v>32</v>
      </c>
      <c r="C144" s="195" t="s">
        <v>399</v>
      </c>
      <c r="D144" s="202">
        <f t="shared" si="2"/>
        <v>0.10199999999999999</v>
      </c>
      <c r="E144" s="218">
        <v>9.7000000000000003E-2</v>
      </c>
      <c r="F144" s="218">
        <v>0.10199999999999999</v>
      </c>
    </row>
    <row r="145" spans="1:6" x14ac:dyDescent="0.2">
      <c r="A145" s="194" t="s">
        <v>400</v>
      </c>
      <c r="B145" s="194">
        <v>33</v>
      </c>
      <c r="C145" s="195" t="s">
        <v>401</v>
      </c>
      <c r="D145" s="202">
        <f t="shared" si="2"/>
        <v>8.7999999999999995E-2</v>
      </c>
      <c r="E145" s="218">
        <v>0.09</v>
      </c>
      <c r="F145" s="218">
        <v>8.7999999999999995E-2</v>
      </c>
    </row>
    <row r="146" spans="1:6" x14ac:dyDescent="0.2">
      <c r="A146" s="194" t="s">
        <v>402</v>
      </c>
      <c r="B146" s="194">
        <v>34</v>
      </c>
      <c r="C146" s="195" t="s">
        <v>403</v>
      </c>
      <c r="D146" s="202">
        <f t="shared" si="2"/>
        <v>8.6999999999999994E-2</v>
      </c>
      <c r="E146" s="218">
        <v>9.4E-2</v>
      </c>
      <c r="F146" s="218">
        <v>8.6999999999999994E-2</v>
      </c>
    </row>
    <row r="147" spans="1:6" x14ac:dyDescent="0.2">
      <c r="A147" s="194" t="s">
        <v>404</v>
      </c>
      <c r="B147" s="194">
        <v>36</v>
      </c>
      <c r="C147" s="195" t="s">
        <v>405</v>
      </c>
      <c r="D147" s="202">
        <f t="shared" si="2"/>
        <v>7.9000000000000001E-2</v>
      </c>
      <c r="E147" s="218">
        <v>7.0000000000000007E-2</v>
      </c>
      <c r="F147" s="218">
        <v>7.9000000000000001E-2</v>
      </c>
    </row>
    <row r="148" spans="1:6" x14ac:dyDescent="0.2">
      <c r="A148" s="194" t="s">
        <v>406</v>
      </c>
      <c r="B148" s="194">
        <v>37</v>
      </c>
      <c r="C148" s="195" t="s">
        <v>407</v>
      </c>
      <c r="D148" s="202">
        <f t="shared" si="2"/>
        <v>8.2000000000000003E-2</v>
      </c>
      <c r="E148" s="218">
        <v>8.4000000000000005E-2</v>
      </c>
      <c r="F148" s="218">
        <v>8.2000000000000003E-2</v>
      </c>
    </row>
    <row r="149" spans="1:6" x14ac:dyDescent="0.2">
      <c r="A149" s="194" t="s">
        <v>408</v>
      </c>
      <c r="B149" s="194">
        <v>38</v>
      </c>
      <c r="C149" s="195" t="s">
        <v>409</v>
      </c>
      <c r="D149" s="202">
        <f t="shared" si="2"/>
        <v>6.4000000000000001E-2</v>
      </c>
      <c r="E149" s="218">
        <v>7.0000000000000007E-2</v>
      </c>
      <c r="F149" s="218">
        <v>6.4000000000000001E-2</v>
      </c>
    </row>
    <row r="150" spans="1:6" x14ac:dyDescent="0.2">
      <c r="A150" s="194" t="s">
        <v>410</v>
      </c>
      <c r="B150" s="194">
        <v>40</v>
      </c>
      <c r="C150" s="195" t="s">
        <v>411</v>
      </c>
      <c r="D150" s="202">
        <f t="shared" si="2"/>
        <v>9.0999999999999998E-2</v>
      </c>
      <c r="E150" s="218">
        <v>9.0999999999999998E-2</v>
      </c>
      <c r="F150" s="218">
        <v>9.0999999999999998E-2</v>
      </c>
    </row>
    <row r="151" spans="1:6" x14ac:dyDescent="0.2">
      <c r="A151" s="194" t="s">
        <v>412</v>
      </c>
      <c r="B151" s="194">
        <v>41</v>
      </c>
      <c r="C151" s="195" t="s">
        <v>413</v>
      </c>
      <c r="D151" s="202">
        <f t="shared" si="2"/>
        <v>9.7000000000000003E-2</v>
      </c>
      <c r="E151" s="218">
        <v>9.0999999999999998E-2</v>
      </c>
      <c r="F151" s="218">
        <v>9.7000000000000003E-2</v>
      </c>
    </row>
    <row r="152" spans="1:6" x14ac:dyDescent="0.2">
      <c r="A152" s="194" t="s">
        <v>414</v>
      </c>
      <c r="B152" s="194">
        <v>42</v>
      </c>
      <c r="C152" s="195" t="s">
        <v>415</v>
      </c>
      <c r="D152" s="202">
        <f t="shared" si="2"/>
        <v>7.6999999999999999E-2</v>
      </c>
      <c r="E152" s="218">
        <v>8.5999999999999993E-2</v>
      </c>
      <c r="F152" s="218">
        <v>7.6999999999999999E-2</v>
      </c>
    </row>
    <row r="153" spans="1:6" x14ac:dyDescent="0.2">
      <c r="A153" s="194" t="s">
        <v>416</v>
      </c>
      <c r="B153" s="194">
        <v>43</v>
      </c>
      <c r="C153" s="195" t="s">
        <v>417</v>
      </c>
      <c r="D153" s="202">
        <f t="shared" si="2"/>
        <v>5.8000000000000003E-2</v>
      </c>
      <c r="E153" s="218">
        <v>6.8000000000000005E-2</v>
      </c>
      <c r="F153" s="218">
        <v>5.8000000000000003E-2</v>
      </c>
    </row>
    <row r="154" spans="1:6" x14ac:dyDescent="0.2">
      <c r="A154" s="194" t="s">
        <v>418</v>
      </c>
      <c r="B154" s="194">
        <v>44</v>
      </c>
      <c r="C154" s="195" t="s">
        <v>419</v>
      </c>
      <c r="D154" s="202">
        <f t="shared" si="2"/>
        <v>8.1000000000000003E-2</v>
      </c>
      <c r="E154" s="218">
        <v>7.5999999999999998E-2</v>
      </c>
      <c r="F154" s="218">
        <v>8.1000000000000003E-2</v>
      </c>
    </row>
    <row r="155" spans="1:6" x14ac:dyDescent="0.2">
      <c r="A155" s="194" t="s">
        <v>420</v>
      </c>
      <c r="B155" s="194">
        <v>45</v>
      </c>
      <c r="C155" s="195" t="s">
        <v>421</v>
      </c>
      <c r="D155" s="202">
        <f t="shared" si="2"/>
        <v>8.5000000000000006E-2</v>
      </c>
      <c r="E155" s="218">
        <v>7.9000000000000001E-2</v>
      </c>
      <c r="F155" s="218">
        <v>8.5000000000000006E-2</v>
      </c>
    </row>
    <row r="156" spans="1:6" x14ac:dyDescent="0.2">
      <c r="A156" s="194" t="s">
        <v>422</v>
      </c>
      <c r="B156" s="194">
        <v>47</v>
      </c>
      <c r="C156" s="195" t="s">
        <v>423</v>
      </c>
      <c r="D156" s="202">
        <f t="shared" si="2"/>
        <v>9.0999999999999998E-2</v>
      </c>
      <c r="E156" s="218">
        <v>0.1</v>
      </c>
      <c r="F156" s="218">
        <v>9.0999999999999998E-2</v>
      </c>
    </row>
    <row r="157" spans="1:6" x14ac:dyDescent="0.2">
      <c r="A157" s="152" t="s">
        <v>489</v>
      </c>
      <c r="B157" s="152"/>
      <c r="C157" s="152" t="s">
        <v>428</v>
      </c>
      <c r="D157" s="202">
        <f t="shared" si="2"/>
        <v>0.10299999999999999</v>
      </c>
      <c r="E157" s="218">
        <v>0.108</v>
      </c>
      <c r="F157" s="218">
        <v>0.10299999999999999</v>
      </c>
    </row>
    <row r="158" spans="1:6" x14ac:dyDescent="0.2">
      <c r="A158" s="152" t="s">
        <v>490</v>
      </c>
      <c r="B158" s="152"/>
      <c r="C158" s="152" t="s">
        <v>429</v>
      </c>
      <c r="D158" s="202">
        <f t="shared" si="2"/>
        <v>9.6000000000000002E-2</v>
      </c>
      <c r="E158" s="218">
        <v>9.8000000000000004E-2</v>
      </c>
      <c r="F158" s="218">
        <v>9.6000000000000002E-2</v>
      </c>
    </row>
    <row r="159" spans="1:6" x14ac:dyDescent="0.2">
      <c r="A159" s="152" t="s">
        <v>491</v>
      </c>
      <c r="B159" s="152"/>
      <c r="C159" s="152" t="s">
        <v>734</v>
      </c>
      <c r="D159" s="202">
        <f t="shared" si="2"/>
        <v>8.8999999999999996E-2</v>
      </c>
      <c r="E159" s="218">
        <v>9.0999999999999998E-2</v>
      </c>
      <c r="F159" s="218">
        <v>8.8999999999999996E-2</v>
      </c>
    </row>
    <row r="160" spans="1:6" x14ac:dyDescent="0.2">
      <c r="A160" s="152" t="s">
        <v>492</v>
      </c>
      <c r="B160" s="152"/>
      <c r="C160" s="152" t="s">
        <v>431</v>
      </c>
      <c r="D160" s="202">
        <f t="shared" si="2"/>
        <v>0.09</v>
      </c>
      <c r="E160" s="218">
        <v>0.09</v>
      </c>
      <c r="F160" s="218">
        <v>0.09</v>
      </c>
    </row>
    <row r="161" spans="1:6" x14ac:dyDescent="0.2">
      <c r="A161" s="152" t="s">
        <v>493</v>
      </c>
      <c r="B161" s="152"/>
      <c r="C161" s="152" t="s">
        <v>432</v>
      </c>
      <c r="D161" s="202">
        <f t="shared" si="2"/>
        <v>0.1</v>
      </c>
      <c r="E161" s="218">
        <v>0.105</v>
      </c>
      <c r="F161" s="218">
        <v>0.1</v>
      </c>
    </row>
    <row r="162" spans="1:6" x14ac:dyDescent="0.2">
      <c r="A162" s="152" t="s">
        <v>494</v>
      </c>
      <c r="B162" s="152"/>
      <c r="C162" s="152" t="s">
        <v>735</v>
      </c>
      <c r="D162" s="202">
        <f t="shared" si="2"/>
        <v>8.1000000000000003E-2</v>
      </c>
      <c r="E162" s="218">
        <v>8.6999999999999994E-2</v>
      </c>
      <c r="F162" s="218">
        <v>8.1000000000000003E-2</v>
      </c>
    </row>
    <row r="163" spans="1:6" x14ac:dyDescent="0.2">
      <c r="A163" s="152" t="s">
        <v>495</v>
      </c>
      <c r="B163" s="152"/>
      <c r="C163" s="152" t="s">
        <v>427</v>
      </c>
      <c r="D163" s="202">
        <f t="shared" si="2"/>
        <v>0.108</v>
      </c>
      <c r="E163" s="218">
        <v>0.109</v>
      </c>
      <c r="F163" s="218">
        <v>0.108</v>
      </c>
    </row>
    <row r="164" spans="1:6" x14ac:dyDescent="0.2">
      <c r="A164" s="152" t="s">
        <v>496</v>
      </c>
      <c r="B164" s="152"/>
      <c r="C164" s="152" t="s">
        <v>426</v>
      </c>
      <c r="D164" s="202">
        <f t="shared" si="2"/>
        <v>7.9000000000000001E-2</v>
      </c>
      <c r="E164" s="218">
        <v>8.3000000000000004E-2</v>
      </c>
      <c r="F164" s="218">
        <v>7.9000000000000001E-2</v>
      </c>
    </row>
    <row r="165" spans="1:6" x14ac:dyDescent="0.2">
      <c r="A165" s="152" t="s">
        <v>497</v>
      </c>
      <c r="B165" s="152"/>
      <c r="C165" s="152" t="s">
        <v>433</v>
      </c>
      <c r="D165" s="202">
        <f t="shared" si="2"/>
        <v>8.7999999999999995E-2</v>
      </c>
      <c r="E165" s="218">
        <v>8.6999999999999994E-2</v>
      </c>
      <c r="F165" s="218">
        <v>8.7999999999999995E-2</v>
      </c>
    </row>
    <row r="166" spans="1:6" x14ac:dyDescent="0.2">
      <c r="A166" s="197" t="s">
        <v>498</v>
      </c>
      <c r="B166" s="198">
        <v>64</v>
      </c>
      <c r="C166" s="199" t="s">
        <v>424</v>
      </c>
      <c r="D166" s="398">
        <f t="shared" si="2"/>
        <v>9.2999999999999999E-2</v>
      </c>
      <c r="E166" s="399">
        <v>9.5000000000000001E-2</v>
      </c>
      <c r="F166" s="399">
        <v>9.2999999999999999E-2</v>
      </c>
    </row>
    <row r="168" spans="1:6" x14ac:dyDescent="0.2">
      <c r="A168" s="215" t="s">
        <v>707</v>
      </c>
    </row>
    <row r="169" spans="1:6" x14ac:dyDescent="0.2">
      <c r="A169" s="216" t="s">
        <v>871</v>
      </c>
    </row>
    <row r="170" spans="1:6" x14ac:dyDescent="0.2">
      <c r="A170" s="217" t="s">
        <v>872</v>
      </c>
    </row>
    <row r="171" spans="1:6" x14ac:dyDescent="0.2">
      <c r="A171" s="395" t="s">
        <v>873</v>
      </c>
    </row>
  </sheetData>
  <mergeCells count="1">
    <mergeCell ref="E3:F3"/>
  </mergeCell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00B050"/>
  </sheetPr>
  <dimension ref="A1:F170"/>
  <sheetViews>
    <sheetView workbookViewId="0">
      <selection activeCell="C162" sqref="C162"/>
    </sheetView>
  </sheetViews>
  <sheetFormatPr defaultRowHeight="12.75" x14ac:dyDescent="0.2"/>
  <cols>
    <col min="1" max="1" width="13.5546875" style="139" customWidth="1"/>
    <col min="2" max="2" width="13" style="139" customWidth="1"/>
    <col min="3" max="3" width="21.109375" style="139" bestFit="1" customWidth="1"/>
    <col min="4" max="4" width="8.5546875" style="139" bestFit="1" customWidth="1"/>
    <col min="5" max="5" width="12.88671875" style="139" customWidth="1"/>
    <col min="6" max="256" width="8.88671875" style="139"/>
    <col min="257" max="257" width="13.5546875" style="139" customWidth="1"/>
    <col min="258" max="258" width="13" style="139" customWidth="1"/>
    <col min="259" max="259" width="21.109375" style="139" bestFit="1" customWidth="1"/>
    <col min="260" max="260" width="8.5546875" style="139" bestFit="1" customWidth="1"/>
    <col min="261" max="261" width="12.88671875" style="139" customWidth="1"/>
    <col min="262" max="512" width="8.88671875" style="139"/>
    <col min="513" max="513" width="13.5546875" style="139" customWidth="1"/>
    <col min="514" max="514" width="13" style="139" customWidth="1"/>
    <col min="515" max="515" width="21.109375" style="139" bestFit="1" customWidth="1"/>
    <col min="516" max="516" width="8.5546875" style="139" bestFit="1" customWidth="1"/>
    <col min="517" max="517" width="12.88671875" style="139" customWidth="1"/>
    <col min="518" max="768" width="8.88671875" style="139"/>
    <col min="769" max="769" width="13.5546875" style="139" customWidth="1"/>
    <col min="770" max="770" width="13" style="139" customWidth="1"/>
    <col min="771" max="771" width="21.109375" style="139" bestFit="1" customWidth="1"/>
    <col min="772" max="772" width="8.5546875" style="139" bestFit="1" customWidth="1"/>
    <col min="773" max="773" width="12.88671875" style="139" customWidth="1"/>
    <col min="774" max="1024" width="8.88671875" style="139"/>
    <col min="1025" max="1025" width="13.5546875" style="139" customWidth="1"/>
    <col min="1026" max="1026" width="13" style="139" customWidth="1"/>
    <col min="1027" max="1027" width="21.109375" style="139" bestFit="1" customWidth="1"/>
    <col min="1028" max="1028" width="8.5546875" style="139" bestFit="1" customWidth="1"/>
    <col min="1029" max="1029" width="12.88671875" style="139" customWidth="1"/>
    <col min="1030" max="1280" width="8.88671875" style="139"/>
    <col min="1281" max="1281" width="13.5546875" style="139" customWidth="1"/>
    <col min="1282" max="1282" width="13" style="139" customWidth="1"/>
    <col min="1283" max="1283" width="21.109375" style="139" bestFit="1" customWidth="1"/>
    <col min="1284" max="1284" width="8.5546875" style="139" bestFit="1" customWidth="1"/>
    <col min="1285" max="1285" width="12.88671875" style="139" customWidth="1"/>
    <col min="1286" max="1536" width="8.88671875" style="139"/>
    <col min="1537" max="1537" width="13.5546875" style="139" customWidth="1"/>
    <col min="1538" max="1538" width="13" style="139" customWidth="1"/>
    <col min="1539" max="1539" width="21.109375" style="139" bestFit="1" customWidth="1"/>
    <col min="1540" max="1540" width="8.5546875" style="139" bestFit="1" customWidth="1"/>
    <col min="1541" max="1541" width="12.88671875" style="139" customWidth="1"/>
    <col min="1542" max="1792" width="8.88671875" style="139"/>
    <col min="1793" max="1793" width="13.5546875" style="139" customWidth="1"/>
    <col min="1794" max="1794" width="13" style="139" customWidth="1"/>
    <col min="1795" max="1795" width="21.109375" style="139" bestFit="1" customWidth="1"/>
    <col min="1796" max="1796" width="8.5546875" style="139" bestFit="1" customWidth="1"/>
    <col min="1797" max="1797" width="12.88671875" style="139" customWidth="1"/>
    <col min="1798" max="2048" width="8.88671875" style="139"/>
    <col min="2049" max="2049" width="13.5546875" style="139" customWidth="1"/>
    <col min="2050" max="2050" width="13" style="139" customWidth="1"/>
    <col min="2051" max="2051" width="21.109375" style="139" bestFit="1" customWidth="1"/>
    <col min="2052" max="2052" width="8.5546875" style="139" bestFit="1" customWidth="1"/>
    <col min="2053" max="2053" width="12.88671875" style="139" customWidth="1"/>
    <col min="2054" max="2304" width="8.88671875" style="139"/>
    <col min="2305" max="2305" width="13.5546875" style="139" customWidth="1"/>
    <col min="2306" max="2306" width="13" style="139" customWidth="1"/>
    <col min="2307" max="2307" width="21.109375" style="139" bestFit="1" customWidth="1"/>
    <col min="2308" max="2308" width="8.5546875" style="139" bestFit="1" customWidth="1"/>
    <col min="2309" max="2309" width="12.88671875" style="139" customWidth="1"/>
    <col min="2310" max="2560" width="8.88671875" style="139"/>
    <col min="2561" max="2561" width="13.5546875" style="139" customWidth="1"/>
    <col min="2562" max="2562" width="13" style="139" customWidth="1"/>
    <col min="2563" max="2563" width="21.109375" style="139" bestFit="1" customWidth="1"/>
    <col min="2564" max="2564" width="8.5546875" style="139" bestFit="1" customWidth="1"/>
    <col min="2565" max="2565" width="12.88671875" style="139" customWidth="1"/>
    <col min="2566" max="2816" width="8.88671875" style="139"/>
    <col min="2817" max="2817" width="13.5546875" style="139" customWidth="1"/>
    <col min="2818" max="2818" width="13" style="139" customWidth="1"/>
    <col min="2819" max="2819" width="21.109375" style="139" bestFit="1" customWidth="1"/>
    <col min="2820" max="2820" width="8.5546875" style="139" bestFit="1" customWidth="1"/>
    <col min="2821" max="2821" width="12.88671875" style="139" customWidth="1"/>
    <col min="2822" max="3072" width="8.88671875" style="139"/>
    <col min="3073" max="3073" width="13.5546875" style="139" customWidth="1"/>
    <col min="3074" max="3074" width="13" style="139" customWidth="1"/>
    <col min="3075" max="3075" width="21.109375" style="139" bestFit="1" customWidth="1"/>
    <col min="3076" max="3076" width="8.5546875" style="139" bestFit="1" customWidth="1"/>
    <col min="3077" max="3077" width="12.88671875" style="139" customWidth="1"/>
    <col min="3078" max="3328" width="8.88671875" style="139"/>
    <col min="3329" max="3329" width="13.5546875" style="139" customWidth="1"/>
    <col min="3330" max="3330" width="13" style="139" customWidth="1"/>
    <col min="3331" max="3331" width="21.109375" style="139" bestFit="1" customWidth="1"/>
    <col min="3332" max="3332" width="8.5546875" style="139" bestFit="1" customWidth="1"/>
    <col min="3333" max="3333" width="12.88671875" style="139" customWidth="1"/>
    <col min="3334" max="3584" width="8.88671875" style="139"/>
    <col min="3585" max="3585" width="13.5546875" style="139" customWidth="1"/>
    <col min="3586" max="3586" width="13" style="139" customWidth="1"/>
    <col min="3587" max="3587" width="21.109375" style="139" bestFit="1" customWidth="1"/>
    <col min="3588" max="3588" width="8.5546875" style="139" bestFit="1" customWidth="1"/>
    <col min="3589" max="3589" width="12.88671875" style="139" customWidth="1"/>
    <col min="3590" max="3840" width="8.88671875" style="139"/>
    <col min="3841" max="3841" width="13.5546875" style="139" customWidth="1"/>
    <col min="3842" max="3842" width="13" style="139" customWidth="1"/>
    <col min="3843" max="3843" width="21.109375" style="139" bestFit="1" customWidth="1"/>
    <col min="3844" max="3844" width="8.5546875" style="139" bestFit="1" customWidth="1"/>
    <col min="3845" max="3845" width="12.88671875" style="139" customWidth="1"/>
    <col min="3846" max="4096" width="8.88671875" style="139"/>
    <col min="4097" max="4097" width="13.5546875" style="139" customWidth="1"/>
    <col min="4098" max="4098" width="13" style="139" customWidth="1"/>
    <col min="4099" max="4099" width="21.109375" style="139" bestFit="1" customWidth="1"/>
    <col min="4100" max="4100" width="8.5546875" style="139" bestFit="1" customWidth="1"/>
    <col min="4101" max="4101" width="12.88671875" style="139" customWidth="1"/>
    <col min="4102" max="4352" width="8.88671875" style="139"/>
    <col min="4353" max="4353" width="13.5546875" style="139" customWidth="1"/>
    <col min="4354" max="4354" width="13" style="139" customWidth="1"/>
    <col min="4355" max="4355" width="21.109375" style="139" bestFit="1" customWidth="1"/>
    <col min="4356" max="4356" width="8.5546875" style="139" bestFit="1" customWidth="1"/>
    <col min="4357" max="4357" width="12.88671875" style="139" customWidth="1"/>
    <col min="4358" max="4608" width="8.88671875" style="139"/>
    <col min="4609" max="4609" width="13.5546875" style="139" customWidth="1"/>
    <col min="4610" max="4610" width="13" style="139" customWidth="1"/>
    <col min="4611" max="4611" width="21.109375" style="139" bestFit="1" customWidth="1"/>
    <col min="4612" max="4612" width="8.5546875" style="139" bestFit="1" customWidth="1"/>
    <col min="4613" max="4613" width="12.88671875" style="139" customWidth="1"/>
    <col min="4614" max="4864" width="8.88671875" style="139"/>
    <col min="4865" max="4865" width="13.5546875" style="139" customWidth="1"/>
    <col min="4866" max="4866" width="13" style="139" customWidth="1"/>
    <col min="4867" max="4867" width="21.109375" style="139" bestFit="1" customWidth="1"/>
    <col min="4868" max="4868" width="8.5546875" style="139" bestFit="1" customWidth="1"/>
    <col min="4869" max="4869" width="12.88671875" style="139" customWidth="1"/>
    <col min="4870" max="5120" width="8.88671875" style="139"/>
    <col min="5121" max="5121" width="13.5546875" style="139" customWidth="1"/>
    <col min="5122" max="5122" width="13" style="139" customWidth="1"/>
    <col min="5123" max="5123" width="21.109375" style="139" bestFit="1" customWidth="1"/>
    <col min="5124" max="5124" width="8.5546875" style="139" bestFit="1" customWidth="1"/>
    <col min="5125" max="5125" width="12.88671875" style="139" customWidth="1"/>
    <col min="5126" max="5376" width="8.88671875" style="139"/>
    <col min="5377" max="5377" width="13.5546875" style="139" customWidth="1"/>
    <col min="5378" max="5378" width="13" style="139" customWidth="1"/>
    <col min="5379" max="5379" width="21.109375" style="139" bestFit="1" customWidth="1"/>
    <col min="5380" max="5380" width="8.5546875" style="139" bestFit="1" customWidth="1"/>
    <col min="5381" max="5381" width="12.88671875" style="139" customWidth="1"/>
    <col min="5382" max="5632" width="8.88671875" style="139"/>
    <col min="5633" max="5633" width="13.5546875" style="139" customWidth="1"/>
    <col min="5634" max="5634" width="13" style="139" customWidth="1"/>
    <col min="5635" max="5635" width="21.109375" style="139" bestFit="1" customWidth="1"/>
    <col min="5636" max="5636" width="8.5546875" style="139" bestFit="1" customWidth="1"/>
    <col min="5637" max="5637" width="12.88671875" style="139" customWidth="1"/>
    <col min="5638" max="5888" width="8.88671875" style="139"/>
    <col min="5889" max="5889" width="13.5546875" style="139" customWidth="1"/>
    <col min="5890" max="5890" width="13" style="139" customWidth="1"/>
    <col min="5891" max="5891" width="21.109375" style="139" bestFit="1" customWidth="1"/>
    <col min="5892" max="5892" width="8.5546875" style="139" bestFit="1" customWidth="1"/>
    <col min="5893" max="5893" width="12.88671875" style="139" customWidth="1"/>
    <col min="5894" max="6144" width="8.88671875" style="139"/>
    <col min="6145" max="6145" width="13.5546875" style="139" customWidth="1"/>
    <col min="6146" max="6146" width="13" style="139" customWidth="1"/>
    <col min="6147" max="6147" width="21.109375" style="139" bestFit="1" customWidth="1"/>
    <col min="6148" max="6148" width="8.5546875" style="139" bestFit="1" customWidth="1"/>
    <col min="6149" max="6149" width="12.88671875" style="139" customWidth="1"/>
    <col min="6150" max="6400" width="8.88671875" style="139"/>
    <col min="6401" max="6401" width="13.5546875" style="139" customWidth="1"/>
    <col min="6402" max="6402" width="13" style="139" customWidth="1"/>
    <col min="6403" max="6403" width="21.109375" style="139" bestFit="1" customWidth="1"/>
    <col min="6404" max="6404" width="8.5546875" style="139" bestFit="1" customWidth="1"/>
    <col min="6405" max="6405" width="12.88671875" style="139" customWidth="1"/>
    <col min="6406" max="6656" width="8.88671875" style="139"/>
    <col min="6657" max="6657" width="13.5546875" style="139" customWidth="1"/>
    <col min="6658" max="6658" width="13" style="139" customWidth="1"/>
    <col min="6659" max="6659" width="21.109375" style="139" bestFit="1" customWidth="1"/>
    <col min="6660" max="6660" width="8.5546875" style="139" bestFit="1" customWidth="1"/>
    <col min="6661" max="6661" width="12.88671875" style="139" customWidth="1"/>
    <col min="6662" max="6912" width="8.88671875" style="139"/>
    <col min="6913" max="6913" width="13.5546875" style="139" customWidth="1"/>
    <col min="6914" max="6914" width="13" style="139" customWidth="1"/>
    <col min="6915" max="6915" width="21.109375" style="139" bestFit="1" customWidth="1"/>
    <col min="6916" max="6916" width="8.5546875" style="139" bestFit="1" customWidth="1"/>
    <col min="6917" max="6917" width="12.88671875" style="139" customWidth="1"/>
    <col min="6918" max="7168" width="8.88671875" style="139"/>
    <col min="7169" max="7169" width="13.5546875" style="139" customWidth="1"/>
    <col min="7170" max="7170" width="13" style="139" customWidth="1"/>
    <col min="7171" max="7171" width="21.109375" style="139" bestFit="1" customWidth="1"/>
    <col min="7172" max="7172" width="8.5546875" style="139" bestFit="1" customWidth="1"/>
    <col min="7173" max="7173" width="12.88671875" style="139" customWidth="1"/>
    <col min="7174" max="7424" width="8.88671875" style="139"/>
    <col min="7425" max="7425" width="13.5546875" style="139" customWidth="1"/>
    <col min="7426" max="7426" width="13" style="139" customWidth="1"/>
    <col min="7427" max="7427" width="21.109375" style="139" bestFit="1" customWidth="1"/>
    <col min="7428" max="7428" width="8.5546875" style="139" bestFit="1" customWidth="1"/>
    <col min="7429" max="7429" width="12.88671875" style="139" customWidth="1"/>
    <col min="7430" max="7680" width="8.88671875" style="139"/>
    <col min="7681" max="7681" width="13.5546875" style="139" customWidth="1"/>
    <col min="7682" max="7682" width="13" style="139" customWidth="1"/>
    <col min="7683" max="7683" width="21.109375" style="139" bestFit="1" customWidth="1"/>
    <col min="7684" max="7684" width="8.5546875" style="139" bestFit="1" customWidth="1"/>
    <col min="7685" max="7685" width="12.88671875" style="139" customWidth="1"/>
    <col min="7686" max="7936" width="8.88671875" style="139"/>
    <col min="7937" max="7937" width="13.5546875" style="139" customWidth="1"/>
    <col min="7938" max="7938" width="13" style="139" customWidth="1"/>
    <col min="7939" max="7939" width="21.109375" style="139" bestFit="1" customWidth="1"/>
    <col min="7940" max="7940" width="8.5546875" style="139" bestFit="1" customWidth="1"/>
    <col min="7941" max="7941" width="12.88671875" style="139" customWidth="1"/>
    <col min="7942" max="8192" width="8.88671875" style="139"/>
    <col min="8193" max="8193" width="13.5546875" style="139" customWidth="1"/>
    <col min="8194" max="8194" width="13" style="139" customWidth="1"/>
    <col min="8195" max="8195" width="21.109375" style="139" bestFit="1" customWidth="1"/>
    <col min="8196" max="8196" width="8.5546875" style="139" bestFit="1" customWidth="1"/>
    <col min="8197" max="8197" width="12.88671875" style="139" customWidth="1"/>
    <col min="8198" max="8448" width="8.88671875" style="139"/>
    <col min="8449" max="8449" width="13.5546875" style="139" customWidth="1"/>
    <col min="8450" max="8450" width="13" style="139" customWidth="1"/>
    <col min="8451" max="8451" width="21.109375" style="139" bestFit="1" customWidth="1"/>
    <col min="8452" max="8452" width="8.5546875" style="139" bestFit="1" customWidth="1"/>
    <col min="8453" max="8453" width="12.88671875" style="139" customWidth="1"/>
    <col min="8454" max="8704" width="8.88671875" style="139"/>
    <col min="8705" max="8705" width="13.5546875" style="139" customWidth="1"/>
    <col min="8706" max="8706" width="13" style="139" customWidth="1"/>
    <col min="8707" max="8707" width="21.109375" style="139" bestFit="1" customWidth="1"/>
    <col min="8708" max="8708" width="8.5546875" style="139" bestFit="1" customWidth="1"/>
    <col min="8709" max="8709" width="12.88671875" style="139" customWidth="1"/>
    <col min="8710" max="8960" width="8.88671875" style="139"/>
    <col min="8961" max="8961" width="13.5546875" style="139" customWidth="1"/>
    <col min="8962" max="8962" width="13" style="139" customWidth="1"/>
    <col min="8963" max="8963" width="21.109375" style="139" bestFit="1" customWidth="1"/>
    <col min="8964" max="8964" width="8.5546875" style="139" bestFit="1" customWidth="1"/>
    <col min="8965" max="8965" width="12.88671875" style="139" customWidth="1"/>
    <col min="8966" max="9216" width="8.88671875" style="139"/>
    <col min="9217" max="9217" width="13.5546875" style="139" customWidth="1"/>
    <col min="9218" max="9218" width="13" style="139" customWidth="1"/>
    <col min="9219" max="9219" width="21.109375" style="139" bestFit="1" customWidth="1"/>
    <col min="9220" max="9220" width="8.5546875" style="139" bestFit="1" customWidth="1"/>
    <col min="9221" max="9221" width="12.88671875" style="139" customWidth="1"/>
    <col min="9222" max="9472" width="8.88671875" style="139"/>
    <col min="9473" max="9473" width="13.5546875" style="139" customWidth="1"/>
    <col min="9474" max="9474" width="13" style="139" customWidth="1"/>
    <col min="9475" max="9475" width="21.109375" style="139" bestFit="1" customWidth="1"/>
    <col min="9476" max="9476" width="8.5546875" style="139" bestFit="1" customWidth="1"/>
    <col min="9477" max="9477" width="12.88671875" style="139" customWidth="1"/>
    <col min="9478" max="9728" width="8.88671875" style="139"/>
    <col min="9729" max="9729" width="13.5546875" style="139" customWidth="1"/>
    <col min="9730" max="9730" width="13" style="139" customWidth="1"/>
    <col min="9731" max="9731" width="21.109375" style="139" bestFit="1" customWidth="1"/>
    <col min="9732" max="9732" width="8.5546875" style="139" bestFit="1" customWidth="1"/>
    <col min="9733" max="9733" width="12.88671875" style="139" customWidth="1"/>
    <col min="9734" max="9984" width="8.88671875" style="139"/>
    <col min="9985" max="9985" width="13.5546875" style="139" customWidth="1"/>
    <col min="9986" max="9986" width="13" style="139" customWidth="1"/>
    <col min="9987" max="9987" width="21.109375" style="139" bestFit="1" customWidth="1"/>
    <col min="9988" max="9988" width="8.5546875" style="139" bestFit="1" customWidth="1"/>
    <col min="9989" max="9989" width="12.88671875" style="139" customWidth="1"/>
    <col min="9990" max="10240" width="8.88671875" style="139"/>
    <col min="10241" max="10241" width="13.5546875" style="139" customWidth="1"/>
    <col min="10242" max="10242" width="13" style="139" customWidth="1"/>
    <col min="10243" max="10243" width="21.109375" style="139" bestFit="1" customWidth="1"/>
    <col min="10244" max="10244" width="8.5546875" style="139" bestFit="1" customWidth="1"/>
    <col min="10245" max="10245" width="12.88671875" style="139" customWidth="1"/>
    <col min="10246" max="10496" width="8.88671875" style="139"/>
    <col min="10497" max="10497" width="13.5546875" style="139" customWidth="1"/>
    <col min="10498" max="10498" width="13" style="139" customWidth="1"/>
    <col min="10499" max="10499" width="21.109375" style="139" bestFit="1" customWidth="1"/>
    <col min="10500" max="10500" width="8.5546875" style="139" bestFit="1" customWidth="1"/>
    <col min="10501" max="10501" width="12.88671875" style="139" customWidth="1"/>
    <col min="10502" max="10752" width="8.88671875" style="139"/>
    <col min="10753" max="10753" width="13.5546875" style="139" customWidth="1"/>
    <col min="10754" max="10754" width="13" style="139" customWidth="1"/>
    <col min="10755" max="10755" width="21.109375" style="139" bestFit="1" customWidth="1"/>
    <col min="10756" max="10756" width="8.5546875" style="139" bestFit="1" customWidth="1"/>
    <col min="10757" max="10757" width="12.88671875" style="139" customWidth="1"/>
    <col min="10758" max="11008" width="8.88671875" style="139"/>
    <col min="11009" max="11009" width="13.5546875" style="139" customWidth="1"/>
    <col min="11010" max="11010" width="13" style="139" customWidth="1"/>
    <col min="11011" max="11011" width="21.109375" style="139" bestFit="1" customWidth="1"/>
    <col min="11012" max="11012" width="8.5546875" style="139" bestFit="1" customWidth="1"/>
    <col min="11013" max="11013" width="12.88671875" style="139" customWidth="1"/>
    <col min="11014" max="11264" width="8.88671875" style="139"/>
    <col min="11265" max="11265" width="13.5546875" style="139" customWidth="1"/>
    <col min="11266" max="11266" width="13" style="139" customWidth="1"/>
    <col min="11267" max="11267" width="21.109375" style="139" bestFit="1" customWidth="1"/>
    <col min="11268" max="11268" width="8.5546875" style="139" bestFit="1" customWidth="1"/>
    <col min="11269" max="11269" width="12.88671875" style="139" customWidth="1"/>
    <col min="11270" max="11520" width="8.88671875" style="139"/>
    <col min="11521" max="11521" width="13.5546875" style="139" customWidth="1"/>
    <col min="11522" max="11522" width="13" style="139" customWidth="1"/>
    <col min="11523" max="11523" width="21.109375" style="139" bestFit="1" customWidth="1"/>
    <col min="11524" max="11524" width="8.5546875" style="139" bestFit="1" customWidth="1"/>
    <col min="11525" max="11525" width="12.88671875" style="139" customWidth="1"/>
    <col min="11526" max="11776" width="8.88671875" style="139"/>
    <col min="11777" max="11777" width="13.5546875" style="139" customWidth="1"/>
    <col min="11778" max="11778" width="13" style="139" customWidth="1"/>
    <col min="11779" max="11779" width="21.109375" style="139" bestFit="1" customWidth="1"/>
    <col min="11780" max="11780" width="8.5546875" style="139" bestFit="1" customWidth="1"/>
    <col min="11781" max="11781" width="12.88671875" style="139" customWidth="1"/>
    <col min="11782" max="12032" width="8.88671875" style="139"/>
    <col min="12033" max="12033" width="13.5546875" style="139" customWidth="1"/>
    <col min="12034" max="12034" width="13" style="139" customWidth="1"/>
    <col min="12035" max="12035" width="21.109375" style="139" bestFit="1" customWidth="1"/>
    <col min="12036" max="12036" width="8.5546875" style="139" bestFit="1" customWidth="1"/>
    <col min="12037" max="12037" width="12.88671875" style="139" customWidth="1"/>
    <col min="12038" max="12288" width="8.88671875" style="139"/>
    <col min="12289" max="12289" width="13.5546875" style="139" customWidth="1"/>
    <col min="12290" max="12290" width="13" style="139" customWidth="1"/>
    <col min="12291" max="12291" width="21.109375" style="139" bestFit="1" customWidth="1"/>
    <col min="12292" max="12292" width="8.5546875" style="139" bestFit="1" customWidth="1"/>
    <col min="12293" max="12293" width="12.88671875" style="139" customWidth="1"/>
    <col min="12294" max="12544" width="8.88671875" style="139"/>
    <col min="12545" max="12545" width="13.5546875" style="139" customWidth="1"/>
    <col min="12546" max="12546" width="13" style="139" customWidth="1"/>
    <col min="12547" max="12547" width="21.109375" style="139" bestFit="1" customWidth="1"/>
    <col min="12548" max="12548" width="8.5546875" style="139" bestFit="1" customWidth="1"/>
    <col min="12549" max="12549" width="12.88671875" style="139" customWidth="1"/>
    <col min="12550" max="12800" width="8.88671875" style="139"/>
    <col min="12801" max="12801" width="13.5546875" style="139" customWidth="1"/>
    <col min="12802" max="12802" width="13" style="139" customWidth="1"/>
    <col min="12803" max="12803" width="21.109375" style="139" bestFit="1" customWidth="1"/>
    <col min="12804" max="12804" width="8.5546875" style="139" bestFit="1" customWidth="1"/>
    <col min="12805" max="12805" width="12.88671875" style="139" customWidth="1"/>
    <col min="12806" max="13056" width="8.88671875" style="139"/>
    <col min="13057" max="13057" width="13.5546875" style="139" customWidth="1"/>
    <col min="13058" max="13058" width="13" style="139" customWidth="1"/>
    <col min="13059" max="13059" width="21.109375" style="139" bestFit="1" customWidth="1"/>
    <col min="13060" max="13060" width="8.5546875" style="139" bestFit="1" customWidth="1"/>
    <col min="13061" max="13061" width="12.88671875" style="139" customWidth="1"/>
    <col min="13062" max="13312" width="8.88671875" style="139"/>
    <col min="13313" max="13313" width="13.5546875" style="139" customWidth="1"/>
    <col min="13314" max="13314" width="13" style="139" customWidth="1"/>
    <col min="13315" max="13315" width="21.109375" style="139" bestFit="1" customWidth="1"/>
    <col min="13316" max="13316" width="8.5546875" style="139" bestFit="1" customWidth="1"/>
    <col min="13317" max="13317" width="12.88671875" style="139" customWidth="1"/>
    <col min="13318" max="13568" width="8.88671875" style="139"/>
    <col min="13569" max="13569" width="13.5546875" style="139" customWidth="1"/>
    <col min="13570" max="13570" width="13" style="139" customWidth="1"/>
    <col min="13571" max="13571" width="21.109375" style="139" bestFit="1" customWidth="1"/>
    <col min="13572" max="13572" width="8.5546875" style="139" bestFit="1" customWidth="1"/>
    <col min="13573" max="13573" width="12.88671875" style="139" customWidth="1"/>
    <col min="13574" max="13824" width="8.88671875" style="139"/>
    <col min="13825" max="13825" width="13.5546875" style="139" customWidth="1"/>
    <col min="13826" max="13826" width="13" style="139" customWidth="1"/>
    <col min="13827" max="13827" width="21.109375" style="139" bestFit="1" customWidth="1"/>
    <col min="13828" max="13828" width="8.5546875" style="139" bestFit="1" customWidth="1"/>
    <col min="13829" max="13829" width="12.88671875" style="139" customWidth="1"/>
    <col min="13830" max="14080" width="8.88671875" style="139"/>
    <col min="14081" max="14081" width="13.5546875" style="139" customWidth="1"/>
    <col min="14082" max="14082" width="13" style="139" customWidth="1"/>
    <col min="14083" max="14083" width="21.109375" style="139" bestFit="1" customWidth="1"/>
    <col min="14084" max="14084" width="8.5546875" style="139" bestFit="1" customWidth="1"/>
    <col min="14085" max="14085" width="12.88671875" style="139" customWidth="1"/>
    <col min="14086" max="14336" width="8.88671875" style="139"/>
    <col min="14337" max="14337" width="13.5546875" style="139" customWidth="1"/>
    <col min="14338" max="14338" width="13" style="139" customWidth="1"/>
    <col min="14339" max="14339" width="21.109375" style="139" bestFit="1" customWidth="1"/>
    <col min="14340" max="14340" width="8.5546875" style="139" bestFit="1" customWidth="1"/>
    <col min="14341" max="14341" width="12.88671875" style="139" customWidth="1"/>
    <col min="14342" max="14592" width="8.88671875" style="139"/>
    <col min="14593" max="14593" width="13.5546875" style="139" customWidth="1"/>
    <col min="14594" max="14594" width="13" style="139" customWidth="1"/>
    <col min="14595" max="14595" width="21.109375" style="139" bestFit="1" customWidth="1"/>
    <col min="14596" max="14596" width="8.5546875" style="139" bestFit="1" customWidth="1"/>
    <col min="14597" max="14597" width="12.88671875" style="139" customWidth="1"/>
    <col min="14598" max="14848" width="8.88671875" style="139"/>
    <col min="14849" max="14849" width="13.5546875" style="139" customWidth="1"/>
    <col min="14850" max="14850" width="13" style="139" customWidth="1"/>
    <col min="14851" max="14851" width="21.109375" style="139" bestFit="1" customWidth="1"/>
    <col min="14852" max="14852" width="8.5546875" style="139" bestFit="1" customWidth="1"/>
    <col min="14853" max="14853" width="12.88671875" style="139" customWidth="1"/>
    <col min="14854" max="15104" width="8.88671875" style="139"/>
    <col min="15105" max="15105" width="13.5546875" style="139" customWidth="1"/>
    <col min="15106" max="15106" width="13" style="139" customWidth="1"/>
    <col min="15107" max="15107" width="21.109375" style="139" bestFit="1" customWidth="1"/>
    <col min="15108" max="15108" width="8.5546875" style="139" bestFit="1" customWidth="1"/>
    <col min="15109" max="15109" width="12.88671875" style="139" customWidth="1"/>
    <col min="15110" max="15360" width="8.88671875" style="139"/>
    <col min="15361" max="15361" width="13.5546875" style="139" customWidth="1"/>
    <col min="15362" max="15362" width="13" style="139" customWidth="1"/>
    <col min="15363" max="15363" width="21.109375" style="139" bestFit="1" customWidth="1"/>
    <col min="15364" max="15364" width="8.5546875" style="139" bestFit="1" customWidth="1"/>
    <col min="15365" max="15365" width="12.88671875" style="139" customWidth="1"/>
    <col min="15366" max="15616" width="8.88671875" style="139"/>
    <col min="15617" max="15617" width="13.5546875" style="139" customWidth="1"/>
    <col min="15618" max="15618" width="13" style="139" customWidth="1"/>
    <col min="15619" max="15619" width="21.109375" style="139" bestFit="1" customWidth="1"/>
    <col min="15620" max="15620" width="8.5546875" style="139" bestFit="1" customWidth="1"/>
    <col min="15621" max="15621" width="12.88671875" style="139" customWidth="1"/>
    <col min="15622" max="15872" width="8.88671875" style="139"/>
    <col min="15873" max="15873" width="13.5546875" style="139" customWidth="1"/>
    <col min="15874" max="15874" width="13" style="139" customWidth="1"/>
    <col min="15875" max="15875" width="21.109375" style="139" bestFit="1" customWidth="1"/>
    <col min="15876" max="15876" width="8.5546875" style="139" bestFit="1" customWidth="1"/>
    <col min="15877" max="15877" width="12.88671875" style="139" customWidth="1"/>
    <col min="15878" max="16128" width="8.88671875" style="139"/>
    <col min="16129" max="16129" width="13.5546875" style="139" customWidth="1"/>
    <col min="16130" max="16130" width="13" style="139" customWidth="1"/>
    <col min="16131" max="16131" width="21.109375" style="139" bestFit="1" customWidth="1"/>
    <col min="16132" max="16132" width="8.5546875" style="139" bestFit="1" customWidth="1"/>
    <col min="16133" max="16133" width="12.88671875" style="139" customWidth="1"/>
    <col min="16134" max="16384" width="8.88671875" style="139"/>
  </cols>
  <sheetData>
    <row r="1" spans="1:6" ht="15.75" x14ac:dyDescent="0.25">
      <c r="A1" s="135" t="s">
        <v>793</v>
      </c>
    </row>
    <row r="2" spans="1:6" ht="15.75" x14ac:dyDescent="0.25">
      <c r="A2" s="135"/>
      <c r="C2" s="139">
        <v>1</v>
      </c>
      <c r="D2" s="139">
        <v>2</v>
      </c>
      <c r="E2" s="139">
        <v>3</v>
      </c>
      <c r="F2" s="139">
        <v>4</v>
      </c>
    </row>
    <row r="3" spans="1:6" ht="15.75" x14ac:dyDescent="0.25">
      <c r="A3" s="136"/>
      <c r="E3" s="600" t="s">
        <v>737</v>
      </c>
      <c r="F3" s="600"/>
    </row>
    <row r="4" spans="1:6" x14ac:dyDescent="0.2">
      <c r="A4" s="193" t="s">
        <v>0</v>
      </c>
      <c r="B4" s="193" t="s">
        <v>1</v>
      </c>
      <c r="C4" s="193" t="s">
        <v>2</v>
      </c>
      <c r="D4" s="193" t="s">
        <v>769</v>
      </c>
      <c r="E4" s="149" t="s">
        <v>549</v>
      </c>
      <c r="F4" s="149" t="s">
        <v>550</v>
      </c>
    </row>
    <row r="5" spans="1:6" x14ac:dyDescent="0.2">
      <c r="A5" s="194" t="s">
        <v>4</v>
      </c>
      <c r="B5" s="194" t="s">
        <v>5</v>
      </c>
      <c r="C5" s="195" t="s">
        <v>6</v>
      </c>
      <c r="D5" s="203">
        <f>F5</f>
        <v>0.21099999999999999</v>
      </c>
      <c r="E5" s="214">
        <v>0.245</v>
      </c>
      <c r="F5" s="214">
        <v>0.21099999999999999</v>
      </c>
    </row>
    <row r="6" spans="1:6" x14ac:dyDescent="0.2">
      <c r="A6" s="194" t="s">
        <v>7</v>
      </c>
      <c r="B6" s="194" t="s">
        <v>8</v>
      </c>
      <c r="C6" s="195" t="s">
        <v>9</v>
      </c>
      <c r="D6" s="203">
        <f t="shared" ref="D6:D69" si="0">F6</f>
        <v>0.22900000000000001</v>
      </c>
      <c r="E6" s="214">
        <v>0.193</v>
      </c>
      <c r="F6" s="214">
        <v>0.22900000000000001</v>
      </c>
    </row>
    <row r="7" spans="1:6" x14ac:dyDescent="0.2">
      <c r="A7" s="194" t="s">
        <v>10</v>
      </c>
      <c r="B7" s="194" t="s">
        <v>11</v>
      </c>
      <c r="C7" s="195" t="s">
        <v>12</v>
      </c>
      <c r="D7" s="203">
        <f t="shared" si="0"/>
        <v>0.23599999999999999</v>
      </c>
      <c r="E7" s="214">
        <v>0.21299999999999999</v>
      </c>
      <c r="F7" s="214">
        <v>0.23599999999999999</v>
      </c>
    </row>
    <row r="8" spans="1:6" x14ac:dyDescent="0.2">
      <c r="A8" s="194" t="s">
        <v>13</v>
      </c>
      <c r="B8" s="194" t="s">
        <v>14</v>
      </c>
      <c r="C8" s="195" t="s">
        <v>15</v>
      </c>
      <c r="D8" s="203">
        <f t="shared" si="0"/>
        <v>0.21099999999999999</v>
      </c>
      <c r="E8" s="214">
        <v>0.221</v>
      </c>
      <c r="F8" s="214">
        <v>0.21099999999999999</v>
      </c>
    </row>
    <row r="9" spans="1:6" x14ac:dyDescent="0.2">
      <c r="A9" s="194" t="s">
        <v>16</v>
      </c>
      <c r="B9" s="194" t="s">
        <v>17</v>
      </c>
      <c r="C9" s="195" t="s">
        <v>18</v>
      </c>
      <c r="D9" s="203">
        <f t="shared" si="0"/>
        <v>0.188</v>
      </c>
      <c r="E9" s="214">
        <v>0.17799999999999999</v>
      </c>
      <c r="F9" s="214">
        <v>0.188</v>
      </c>
    </row>
    <row r="10" spans="1:6" x14ac:dyDescent="0.2">
      <c r="A10" s="194" t="s">
        <v>19</v>
      </c>
      <c r="B10" s="194" t="s">
        <v>20</v>
      </c>
      <c r="C10" s="195" t="s">
        <v>21</v>
      </c>
      <c r="D10" s="203">
        <f t="shared" si="0"/>
        <v>0.23100000000000001</v>
      </c>
      <c r="E10" s="214">
        <v>0.19500000000000001</v>
      </c>
      <c r="F10" s="214">
        <v>0.23100000000000001</v>
      </c>
    </row>
    <row r="11" spans="1:6" x14ac:dyDescent="0.2">
      <c r="A11" s="194" t="s">
        <v>22</v>
      </c>
      <c r="B11" s="194" t="s">
        <v>23</v>
      </c>
      <c r="C11" s="195" t="s">
        <v>24</v>
      </c>
      <c r="D11" s="203">
        <f t="shared" si="0"/>
        <v>0.16800000000000001</v>
      </c>
      <c r="E11" s="214">
        <v>0.20899999999999999</v>
      </c>
      <c r="F11" s="214">
        <v>0.16800000000000001</v>
      </c>
    </row>
    <row r="12" spans="1:6" x14ac:dyDescent="0.2">
      <c r="A12" s="194" t="s">
        <v>25</v>
      </c>
      <c r="B12" s="194" t="s">
        <v>26</v>
      </c>
      <c r="C12" s="195" t="s">
        <v>27</v>
      </c>
      <c r="D12" s="203">
        <f t="shared" si="0"/>
        <v>0.19700000000000001</v>
      </c>
      <c r="E12" s="214">
        <v>0.17299999999999999</v>
      </c>
      <c r="F12" s="214">
        <v>0.19700000000000001</v>
      </c>
    </row>
    <row r="13" spans="1:6" x14ac:dyDescent="0.2">
      <c r="A13" s="194" t="s">
        <v>28</v>
      </c>
      <c r="B13" s="194" t="s">
        <v>29</v>
      </c>
      <c r="C13" s="195" t="s">
        <v>30</v>
      </c>
      <c r="D13" s="203">
        <f t="shared" si="0"/>
        <v>0.20200000000000001</v>
      </c>
      <c r="E13" s="214">
        <v>0.187</v>
      </c>
      <c r="F13" s="214">
        <v>0.20200000000000001</v>
      </c>
    </row>
    <row r="14" spans="1:6" x14ac:dyDescent="0.2">
      <c r="A14" s="194" t="s">
        <v>31</v>
      </c>
      <c r="B14" s="194" t="s">
        <v>32</v>
      </c>
      <c r="C14" s="195" t="s">
        <v>33</v>
      </c>
      <c r="D14" s="203">
        <f t="shared" si="0"/>
        <v>0.21</v>
      </c>
      <c r="E14" s="214">
        <v>0.223</v>
      </c>
      <c r="F14" s="214">
        <v>0.21</v>
      </c>
    </row>
    <row r="15" spans="1:6" x14ac:dyDescent="0.2">
      <c r="A15" s="194" t="s">
        <v>34</v>
      </c>
      <c r="B15" s="194" t="s">
        <v>35</v>
      </c>
      <c r="C15" s="195" t="s">
        <v>36</v>
      </c>
      <c r="D15" s="203">
        <f t="shared" si="0"/>
        <v>0.17899999999999999</v>
      </c>
      <c r="E15" s="214">
        <v>0.17599999999999999</v>
      </c>
      <c r="F15" s="214">
        <v>0.17899999999999999</v>
      </c>
    </row>
    <row r="16" spans="1:6" x14ac:dyDescent="0.2">
      <c r="A16" s="194" t="s">
        <v>37</v>
      </c>
      <c r="B16" s="194" t="s">
        <v>38</v>
      </c>
      <c r="C16" s="195" t="s">
        <v>39</v>
      </c>
      <c r="D16" s="203">
        <f t="shared" si="0"/>
        <v>0.191</v>
      </c>
      <c r="E16" s="214">
        <v>0.189</v>
      </c>
      <c r="F16" s="214">
        <v>0.191</v>
      </c>
    </row>
    <row r="17" spans="1:6" x14ac:dyDescent="0.2">
      <c r="A17" s="194" t="s">
        <v>40</v>
      </c>
      <c r="B17" s="194" t="s">
        <v>41</v>
      </c>
      <c r="C17" s="195" t="s">
        <v>42</v>
      </c>
      <c r="D17" s="203">
        <f t="shared" si="0"/>
        <v>0.2</v>
      </c>
      <c r="E17" s="214">
        <v>0.2</v>
      </c>
      <c r="F17" s="214">
        <v>0.2</v>
      </c>
    </row>
    <row r="18" spans="1:6" x14ac:dyDescent="0.2">
      <c r="A18" s="194" t="s">
        <v>43</v>
      </c>
      <c r="B18" s="194" t="s">
        <v>44</v>
      </c>
      <c r="C18" s="195" t="s">
        <v>45</v>
      </c>
      <c r="D18" s="203">
        <f t="shared" si="0"/>
        <v>0.16300000000000001</v>
      </c>
      <c r="E18" s="214">
        <v>0.16400000000000001</v>
      </c>
      <c r="F18" s="214">
        <v>0.16300000000000001</v>
      </c>
    </row>
    <row r="19" spans="1:6" x14ac:dyDescent="0.2">
      <c r="A19" s="194" t="s">
        <v>46</v>
      </c>
      <c r="B19" s="194" t="s">
        <v>47</v>
      </c>
      <c r="C19" s="195" t="s">
        <v>48</v>
      </c>
      <c r="D19" s="203">
        <f t="shared" si="0"/>
        <v>0.19500000000000001</v>
      </c>
      <c r="E19" s="214">
        <v>0.19500000000000001</v>
      </c>
      <c r="F19" s="214">
        <v>0.19500000000000001</v>
      </c>
    </row>
    <row r="20" spans="1:6" x14ac:dyDescent="0.2">
      <c r="A20" s="194" t="s">
        <v>49</v>
      </c>
      <c r="B20" s="194" t="s">
        <v>50</v>
      </c>
      <c r="C20" s="195" t="s">
        <v>51</v>
      </c>
      <c r="D20" s="203">
        <f t="shared" si="0"/>
        <v>0.21099999999999999</v>
      </c>
      <c r="E20" s="214">
        <v>0.20699999999999999</v>
      </c>
      <c r="F20" s="214">
        <v>0.21099999999999999</v>
      </c>
    </row>
    <row r="21" spans="1:6" x14ac:dyDescent="0.2">
      <c r="A21" s="194" t="s">
        <v>52</v>
      </c>
      <c r="B21" s="194" t="s">
        <v>53</v>
      </c>
      <c r="C21" s="195" t="s">
        <v>54</v>
      </c>
      <c r="D21" s="203">
        <f t="shared" si="0"/>
        <v>0.14099999999999999</v>
      </c>
      <c r="E21" s="214">
        <v>0.13900000000000001</v>
      </c>
      <c r="F21" s="214">
        <v>0.14099999999999999</v>
      </c>
    </row>
    <row r="22" spans="1:6" x14ac:dyDescent="0.2">
      <c r="A22" s="194" t="s">
        <v>55</v>
      </c>
      <c r="B22" s="194" t="s">
        <v>56</v>
      </c>
      <c r="C22" s="195" t="s">
        <v>57</v>
      </c>
      <c r="D22" s="203">
        <f t="shared" si="0"/>
        <v>0.214</v>
      </c>
      <c r="E22" s="214">
        <v>0.222</v>
      </c>
      <c r="F22" s="214">
        <v>0.214</v>
      </c>
    </row>
    <row r="23" spans="1:6" x14ac:dyDescent="0.2">
      <c r="A23" s="194" t="s">
        <v>447</v>
      </c>
      <c r="B23" s="194" t="s">
        <v>448</v>
      </c>
      <c r="C23" s="195" t="s">
        <v>449</v>
      </c>
      <c r="D23" s="203">
        <f t="shared" si="0"/>
        <v>0.159</v>
      </c>
      <c r="E23" s="214">
        <v>0.156</v>
      </c>
      <c r="F23" s="214">
        <v>0.159</v>
      </c>
    </row>
    <row r="24" spans="1:6" x14ac:dyDescent="0.2">
      <c r="A24" s="194" t="s">
        <v>58</v>
      </c>
      <c r="B24" s="194" t="s">
        <v>59</v>
      </c>
      <c r="C24" s="195" t="s">
        <v>60</v>
      </c>
      <c r="D24" s="203">
        <f t="shared" si="0"/>
        <v>0.19900000000000001</v>
      </c>
      <c r="E24" s="214">
        <v>0.21</v>
      </c>
      <c r="F24" s="214">
        <v>0.19900000000000001</v>
      </c>
    </row>
    <row r="25" spans="1:6" x14ac:dyDescent="0.2">
      <c r="A25" s="194" t="s">
        <v>61</v>
      </c>
      <c r="B25" s="194" t="s">
        <v>62</v>
      </c>
      <c r="C25" s="195" t="s">
        <v>63</v>
      </c>
      <c r="D25" s="203">
        <f t="shared" si="0"/>
        <v>0.223</v>
      </c>
      <c r="E25" s="214">
        <v>0.23799999999999999</v>
      </c>
      <c r="F25" s="214">
        <v>0.223</v>
      </c>
    </row>
    <row r="26" spans="1:6" x14ac:dyDescent="0.2">
      <c r="A26" s="194" t="s">
        <v>64</v>
      </c>
      <c r="B26" s="194" t="s">
        <v>65</v>
      </c>
      <c r="C26" s="195" t="s">
        <v>66</v>
      </c>
      <c r="D26" s="203">
        <f t="shared" si="0"/>
        <v>0.14799999999999999</v>
      </c>
      <c r="E26" s="214">
        <v>0.13700000000000001</v>
      </c>
      <c r="F26" s="214">
        <v>0.14799999999999999</v>
      </c>
    </row>
    <row r="27" spans="1:6" x14ac:dyDescent="0.2">
      <c r="A27" s="194" t="s">
        <v>67</v>
      </c>
      <c r="B27" s="194" t="s">
        <v>68</v>
      </c>
      <c r="C27" s="195" t="s">
        <v>69</v>
      </c>
      <c r="D27" s="203">
        <f t="shared" si="0"/>
        <v>0.19900000000000001</v>
      </c>
      <c r="E27" s="214">
        <v>0.19</v>
      </c>
      <c r="F27" s="214">
        <v>0.19900000000000001</v>
      </c>
    </row>
    <row r="28" spans="1:6" x14ac:dyDescent="0.2">
      <c r="A28" s="194" t="s">
        <v>70</v>
      </c>
      <c r="B28" s="194" t="s">
        <v>71</v>
      </c>
      <c r="C28" s="195" t="s">
        <v>72</v>
      </c>
      <c r="D28" s="203">
        <f t="shared" si="0"/>
        <v>0.16400000000000001</v>
      </c>
      <c r="E28" s="214">
        <v>0.156</v>
      </c>
      <c r="F28" s="214">
        <v>0.16400000000000001</v>
      </c>
    </row>
    <row r="29" spans="1:6" x14ac:dyDescent="0.2">
      <c r="A29" s="194" t="s">
        <v>73</v>
      </c>
      <c r="B29" s="194" t="s">
        <v>74</v>
      </c>
      <c r="C29" s="195" t="s">
        <v>75</v>
      </c>
      <c r="D29" s="203">
        <f t="shared" si="0"/>
        <v>0.152</v>
      </c>
      <c r="E29" s="214">
        <v>0.151</v>
      </c>
      <c r="F29" s="214">
        <v>0.152</v>
      </c>
    </row>
    <row r="30" spans="1:6" x14ac:dyDescent="0.2">
      <c r="A30" s="194" t="s">
        <v>76</v>
      </c>
      <c r="B30" s="194" t="s">
        <v>77</v>
      </c>
      <c r="C30" s="195" t="s">
        <v>78</v>
      </c>
      <c r="D30" s="203">
        <f t="shared" si="0"/>
        <v>0.17599999999999999</v>
      </c>
      <c r="E30" s="214">
        <v>0.19600000000000001</v>
      </c>
      <c r="F30" s="214">
        <v>0.17599999999999999</v>
      </c>
    </row>
    <row r="31" spans="1:6" x14ac:dyDescent="0.2">
      <c r="A31" s="194" t="s">
        <v>79</v>
      </c>
      <c r="B31" s="194" t="s">
        <v>80</v>
      </c>
      <c r="C31" s="195" t="s">
        <v>81</v>
      </c>
      <c r="D31" s="203">
        <f t="shared" si="0"/>
        <v>0.216</v>
      </c>
      <c r="E31" s="214">
        <v>0.151</v>
      </c>
      <c r="F31" s="214">
        <v>0.216</v>
      </c>
    </row>
    <row r="32" spans="1:6" x14ac:dyDescent="0.2">
      <c r="A32" s="194" t="s">
        <v>82</v>
      </c>
      <c r="B32" s="194" t="s">
        <v>83</v>
      </c>
      <c r="C32" s="195" t="s">
        <v>84</v>
      </c>
      <c r="D32" s="203">
        <f t="shared" si="0"/>
        <v>0.182</v>
      </c>
      <c r="E32" s="214">
        <v>0.152</v>
      </c>
      <c r="F32" s="214">
        <v>0.182</v>
      </c>
    </row>
    <row r="33" spans="1:6" x14ac:dyDescent="0.2">
      <c r="A33" s="194" t="s">
        <v>85</v>
      </c>
      <c r="B33" s="194" t="s">
        <v>86</v>
      </c>
      <c r="C33" s="195" t="s">
        <v>87</v>
      </c>
      <c r="D33" s="203">
        <f t="shared" si="0"/>
        <v>0.13900000000000001</v>
      </c>
      <c r="E33" s="214">
        <v>0.151</v>
      </c>
      <c r="F33" s="214">
        <v>0.13900000000000001</v>
      </c>
    </row>
    <row r="34" spans="1:6" x14ac:dyDescent="0.2">
      <c r="A34" s="194" t="s">
        <v>88</v>
      </c>
      <c r="B34" s="194" t="s">
        <v>89</v>
      </c>
      <c r="C34" s="195" t="s">
        <v>90</v>
      </c>
      <c r="D34" s="203">
        <f t="shared" si="0"/>
        <v>0.19400000000000001</v>
      </c>
      <c r="E34" s="214">
        <v>0.189</v>
      </c>
      <c r="F34" s="214">
        <v>0.19400000000000001</v>
      </c>
    </row>
    <row r="35" spans="1:6" x14ac:dyDescent="0.2">
      <c r="A35" s="194" t="s">
        <v>91</v>
      </c>
      <c r="B35" s="194" t="s">
        <v>92</v>
      </c>
      <c r="C35" s="195" t="s">
        <v>93</v>
      </c>
      <c r="D35" s="203">
        <f t="shared" si="0"/>
        <v>0.21099999999999999</v>
      </c>
      <c r="E35" s="214">
        <v>0.192</v>
      </c>
      <c r="F35" s="214">
        <v>0.21099999999999999</v>
      </c>
    </row>
    <row r="36" spans="1:6" x14ac:dyDescent="0.2">
      <c r="A36" s="194" t="s">
        <v>94</v>
      </c>
      <c r="B36" s="194" t="s">
        <v>95</v>
      </c>
      <c r="C36" s="195" t="s">
        <v>96</v>
      </c>
      <c r="D36" s="203">
        <f t="shared" si="0"/>
        <v>0.23100000000000001</v>
      </c>
      <c r="E36" s="214">
        <v>0.22900000000000001</v>
      </c>
      <c r="F36" s="214">
        <v>0.23100000000000001</v>
      </c>
    </row>
    <row r="37" spans="1:6" x14ac:dyDescent="0.2">
      <c r="A37" s="194" t="s">
        <v>97</v>
      </c>
      <c r="B37" s="194" t="s">
        <v>98</v>
      </c>
      <c r="C37" s="195" t="s">
        <v>99</v>
      </c>
      <c r="D37" s="203">
        <f t="shared" si="0"/>
        <v>0.16200000000000001</v>
      </c>
      <c r="E37" s="214">
        <v>0.217</v>
      </c>
      <c r="F37" s="214">
        <v>0.16200000000000001</v>
      </c>
    </row>
    <row r="38" spans="1:6" x14ac:dyDescent="0.2">
      <c r="A38" s="194" t="s">
        <v>100</v>
      </c>
      <c r="B38" s="194" t="s">
        <v>101</v>
      </c>
      <c r="C38" s="195" t="s">
        <v>102</v>
      </c>
      <c r="D38" s="203">
        <f t="shared" si="0"/>
        <v>0.19600000000000001</v>
      </c>
      <c r="E38" s="214">
        <v>0.21099999999999999</v>
      </c>
      <c r="F38" s="214">
        <v>0.19600000000000001</v>
      </c>
    </row>
    <row r="39" spans="1:6" x14ac:dyDescent="0.2">
      <c r="A39" s="194" t="s">
        <v>103</v>
      </c>
      <c r="B39" s="194" t="s">
        <v>104</v>
      </c>
      <c r="C39" s="195" t="s">
        <v>105</v>
      </c>
      <c r="D39" s="203">
        <f t="shared" si="0"/>
        <v>0.183</v>
      </c>
      <c r="E39" s="214">
        <v>0.20300000000000001</v>
      </c>
      <c r="F39" s="214">
        <v>0.183</v>
      </c>
    </row>
    <row r="40" spans="1:6" x14ac:dyDescent="0.2">
      <c r="A40" s="194" t="s">
        <v>106</v>
      </c>
      <c r="B40" s="194" t="s">
        <v>107</v>
      </c>
      <c r="C40" s="195" t="s">
        <v>108</v>
      </c>
      <c r="D40" s="203">
        <f t="shared" si="0"/>
        <v>0.155</v>
      </c>
      <c r="E40" s="214">
        <v>0.16400000000000001</v>
      </c>
      <c r="F40" s="214">
        <v>0.155</v>
      </c>
    </row>
    <row r="41" spans="1:6" x14ac:dyDescent="0.2">
      <c r="A41" s="194" t="s">
        <v>109</v>
      </c>
      <c r="B41" s="194" t="s">
        <v>110</v>
      </c>
      <c r="C41" s="195" t="s">
        <v>111</v>
      </c>
      <c r="D41" s="203">
        <f t="shared" si="0"/>
        <v>0.14299999999999999</v>
      </c>
      <c r="E41" s="214">
        <v>0.152</v>
      </c>
      <c r="F41" s="214">
        <v>0.14299999999999999</v>
      </c>
    </row>
    <row r="42" spans="1:6" x14ac:dyDescent="0.2">
      <c r="A42" s="194" t="s">
        <v>112</v>
      </c>
      <c r="B42" s="194" t="s">
        <v>113</v>
      </c>
      <c r="C42" s="195" t="s">
        <v>114</v>
      </c>
      <c r="D42" s="203">
        <f t="shared" si="0"/>
        <v>0.188</v>
      </c>
      <c r="E42" s="214">
        <v>0.19</v>
      </c>
      <c r="F42" s="214">
        <v>0.188</v>
      </c>
    </row>
    <row r="43" spans="1:6" x14ac:dyDescent="0.2">
      <c r="A43" s="194" t="s">
        <v>115</v>
      </c>
      <c r="B43" s="194" t="s">
        <v>116</v>
      </c>
      <c r="C43" s="195" t="s">
        <v>117</v>
      </c>
      <c r="D43" s="203">
        <f t="shared" si="0"/>
        <v>0.20899999999999999</v>
      </c>
      <c r="E43" s="214">
        <v>0.215</v>
      </c>
      <c r="F43" s="214">
        <v>0.20899999999999999</v>
      </c>
    </row>
    <row r="44" spans="1:6" x14ac:dyDescent="0.2">
      <c r="A44" s="194" t="s">
        <v>118</v>
      </c>
      <c r="B44" s="194" t="s">
        <v>119</v>
      </c>
      <c r="C44" s="195" t="s">
        <v>120</v>
      </c>
      <c r="D44" s="203">
        <f t="shared" si="0"/>
        <v>0.123</v>
      </c>
      <c r="E44" s="214">
        <v>0.14299999999999999</v>
      </c>
      <c r="F44" s="214">
        <v>0.123</v>
      </c>
    </row>
    <row r="45" spans="1:6" x14ac:dyDescent="0.2">
      <c r="A45" s="194" t="s">
        <v>121</v>
      </c>
      <c r="B45" s="194" t="s">
        <v>122</v>
      </c>
      <c r="C45" s="195" t="s">
        <v>123</v>
      </c>
      <c r="D45" s="203">
        <f t="shared" si="0"/>
        <v>0.129</v>
      </c>
      <c r="E45" s="214">
        <v>0.13900000000000001</v>
      </c>
      <c r="F45" s="214">
        <v>0.129</v>
      </c>
    </row>
    <row r="46" spans="1:6" x14ac:dyDescent="0.2">
      <c r="A46" s="194" t="s">
        <v>124</v>
      </c>
      <c r="B46" s="194" t="s">
        <v>125</v>
      </c>
      <c r="C46" s="195" t="s">
        <v>126</v>
      </c>
      <c r="D46" s="203">
        <f t="shared" si="0"/>
        <v>0.184</v>
      </c>
      <c r="E46" s="214">
        <v>0.188</v>
      </c>
      <c r="F46" s="214">
        <v>0.184</v>
      </c>
    </row>
    <row r="47" spans="1:6" x14ac:dyDescent="0.2">
      <c r="A47" s="194" t="s">
        <v>127</v>
      </c>
      <c r="B47" s="194" t="s">
        <v>128</v>
      </c>
      <c r="C47" s="195" t="s">
        <v>129</v>
      </c>
      <c r="D47" s="203">
        <f t="shared" si="0"/>
        <v>0.13500000000000001</v>
      </c>
      <c r="E47" s="214">
        <v>0.154</v>
      </c>
      <c r="F47" s="214">
        <v>0.13500000000000001</v>
      </c>
    </row>
    <row r="48" spans="1:6" x14ac:dyDescent="0.2">
      <c r="A48" s="194" t="s">
        <v>130</v>
      </c>
      <c r="B48" s="194" t="s">
        <v>131</v>
      </c>
      <c r="C48" s="195" t="s">
        <v>132</v>
      </c>
      <c r="D48" s="203">
        <f t="shared" si="0"/>
        <v>0.20899999999999999</v>
      </c>
      <c r="E48" s="214">
        <v>0.21099999999999999</v>
      </c>
      <c r="F48" s="214">
        <v>0.20899999999999999</v>
      </c>
    </row>
    <row r="49" spans="1:6" x14ac:dyDescent="0.2">
      <c r="A49" s="194" t="s">
        <v>133</v>
      </c>
      <c r="B49" s="194" t="s">
        <v>134</v>
      </c>
      <c r="C49" s="195" t="s">
        <v>135</v>
      </c>
      <c r="D49" s="203">
        <f t="shared" si="0"/>
        <v>0.20300000000000001</v>
      </c>
      <c r="E49" s="214">
        <v>0.19</v>
      </c>
      <c r="F49" s="214">
        <v>0.20300000000000001</v>
      </c>
    </row>
    <row r="50" spans="1:6" x14ac:dyDescent="0.2">
      <c r="A50" s="194" t="s">
        <v>136</v>
      </c>
      <c r="B50" s="194" t="s">
        <v>137</v>
      </c>
      <c r="C50" s="195" t="s">
        <v>138</v>
      </c>
      <c r="D50" s="203">
        <f t="shared" si="0"/>
        <v>0.192</v>
      </c>
      <c r="E50" s="214">
        <v>0.18</v>
      </c>
      <c r="F50" s="214">
        <v>0.192</v>
      </c>
    </row>
    <row r="51" spans="1:6" x14ac:dyDescent="0.2">
      <c r="A51" s="194" t="s">
        <v>139</v>
      </c>
      <c r="B51" s="194" t="s">
        <v>140</v>
      </c>
      <c r="C51" s="195" t="s">
        <v>141</v>
      </c>
      <c r="D51" s="203">
        <f t="shared" si="0"/>
        <v>0.21</v>
      </c>
      <c r="E51" s="214">
        <v>0.22500000000000001</v>
      </c>
      <c r="F51" s="214">
        <v>0.21</v>
      </c>
    </row>
    <row r="52" spans="1:6" x14ac:dyDescent="0.2">
      <c r="A52" s="194" t="s">
        <v>142</v>
      </c>
      <c r="B52" s="194" t="s">
        <v>143</v>
      </c>
      <c r="C52" s="195" t="s">
        <v>144</v>
      </c>
      <c r="D52" s="203">
        <f t="shared" si="0"/>
        <v>0.17199999999999999</v>
      </c>
      <c r="E52" s="214">
        <v>0.192</v>
      </c>
      <c r="F52" s="214">
        <v>0.17199999999999999</v>
      </c>
    </row>
    <row r="53" spans="1:6" x14ac:dyDescent="0.2">
      <c r="A53" s="194" t="s">
        <v>145</v>
      </c>
      <c r="B53" s="194" t="s">
        <v>146</v>
      </c>
      <c r="C53" s="195" t="s">
        <v>147</v>
      </c>
      <c r="D53" s="203">
        <f t="shared" si="0"/>
        <v>0.152</v>
      </c>
      <c r="E53" s="214">
        <v>0.17</v>
      </c>
      <c r="F53" s="214">
        <v>0.152</v>
      </c>
    </row>
    <row r="54" spans="1:6" x14ac:dyDescent="0.2">
      <c r="A54" s="194" t="s">
        <v>148</v>
      </c>
      <c r="B54" s="194" t="s">
        <v>149</v>
      </c>
      <c r="C54" s="195" t="s">
        <v>150</v>
      </c>
      <c r="D54" s="203">
        <f t="shared" si="0"/>
        <v>0.17599999999999999</v>
      </c>
      <c r="E54" s="214">
        <v>0.20100000000000001</v>
      </c>
      <c r="F54" s="214">
        <v>0.17599999999999999</v>
      </c>
    </row>
    <row r="55" spans="1:6" x14ac:dyDescent="0.2">
      <c r="A55" s="194" t="s">
        <v>151</v>
      </c>
      <c r="B55" s="194" t="s">
        <v>152</v>
      </c>
      <c r="C55" s="195" t="s">
        <v>153</v>
      </c>
      <c r="D55" s="203">
        <f t="shared" si="0"/>
        <v>0.19400000000000001</v>
      </c>
      <c r="E55" s="214">
        <v>0.17599999999999999</v>
      </c>
      <c r="F55" s="214">
        <v>0.19400000000000001</v>
      </c>
    </row>
    <row r="56" spans="1:6" x14ac:dyDescent="0.2">
      <c r="A56" s="194" t="s">
        <v>154</v>
      </c>
      <c r="B56" s="194" t="s">
        <v>155</v>
      </c>
      <c r="C56" s="195" t="s">
        <v>156</v>
      </c>
      <c r="D56" s="203">
        <f t="shared" si="0"/>
        <v>0.16300000000000001</v>
      </c>
      <c r="E56" s="214">
        <v>0.16500000000000001</v>
      </c>
      <c r="F56" s="214">
        <v>0.16300000000000001</v>
      </c>
    </row>
    <row r="57" spans="1:6" x14ac:dyDescent="0.2">
      <c r="A57" s="194" t="s">
        <v>450</v>
      </c>
      <c r="B57" s="194" t="s">
        <v>451</v>
      </c>
      <c r="C57" s="195" t="s">
        <v>452</v>
      </c>
      <c r="D57" s="203" t="str">
        <f t="shared" si="0"/>
        <v>-</v>
      </c>
      <c r="E57" s="214" t="s">
        <v>453</v>
      </c>
      <c r="F57" s="214" t="s">
        <v>453</v>
      </c>
    </row>
    <row r="58" spans="1:6" x14ac:dyDescent="0.2">
      <c r="A58" s="194" t="s">
        <v>157</v>
      </c>
      <c r="B58" s="194" t="s">
        <v>158</v>
      </c>
      <c r="C58" s="195" t="s">
        <v>159</v>
      </c>
      <c r="D58" s="203">
        <f t="shared" si="0"/>
        <v>0.15</v>
      </c>
      <c r="E58" s="214">
        <v>0.159</v>
      </c>
      <c r="F58" s="214">
        <v>0.15</v>
      </c>
    </row>
    <row r="59" spans="1:6" x14ac:dyDescent="0.2">
      <c r="A59" s="194" t="s">
        <v>160</v>
      </c>
      <c r="B59" s="194" t="s">
        <v>161</v>
      </c>
      <c r="C59" s="195" t="s">
        <v>162</v>
      </c>
      <c r="D59" s="203">
        <f t="shared" si="0"/>
        <v>0.19700000000000001</v>
      </c>
      <c r="E59" s="214">
        <v>0.184</v>
      </c>
      <c r="F59" s="214">
        <v>0.19700000000000001</v>
      </c>
    </row>
    <row r="60" spans="1:6" x14ac:dyDescent="0.2">
      <c r="A60" s="194" t="s">
        <v>163</v>
      </c>
      <c r="B60" s="194" t="s">
        <v>164</v>
      </c>
      <c r="C60" s="195" t="s">
        <v>165</v>
      </c>
      <c r="D60" s="203">
        <f t="shared" si="0"/>
        <v>0.14599999999999999</v>
      </c>
      <c r="E60" s="214">
        <v>0.158</v>
      </c>
      <c r="F60" s="214">
        <v>0.14599999999999999</v>
      </c>
    </row>
    <row r="61" spans="1:6" x14ac:dyDescent="0.2">
      <c r="A61" s="194" t="s">
        <v>166</v>
      </c>
      <c r="B61" s="194" t="s">
        <v>167</v>
      </c>
      <c r="C61" s="195" t="s">
        <v>168</v>
      </c>
      <c r="D61" s="203">
        <f t="shared" si="0"/>
        <v>0.20100000000000001</v>
      </c>
      <c r="E61" s="214">
        <v>0.21</v>
      </c>
      <c r="F61" s="214">
        <v>0.20100000000000001</v>
      </c>
    </row>
    <row r="62" spans="1:6" x14ac:dyDescent="0.2">
      <c r="A62" s="194" t="s">
        <v>169</v>
      </c>
      <c r="B62" s="194" t="s">
        <v>170</v>
      </c>
      <c r="C62" s="195" t="s">
        <v>171</v>
      </c>
      <c r="D62" s="203">
        <f t="shared" si="0"/>
        <v>0.19400000000000001</v>
      </c>
      <c r="E62" s="214">
        <v>0.185</v>
      </c>
      <c r="F62" s="214">
        <v>0.19400000000000001</v>
      </c>
    </row>
    <row r="63" spans="1:6" x14ac:dyDescent="0.2">
      <c r="A63" s="194" t="s">
        <v>172</v>
      </c>
      <c r="B63" s="194" t="s">
        <v>173</v>
      </c>
      <c r="C63" s="195" t="s">
        <v>174</v>
      </c>
      <c r="D63" s="203">
        <f t="shared" si="0"/>
        <v>0.24099999999999999</v>
      </c>
      <c r="E63" s="214">
        <v>0.23799999999999999</v>
      </c>
      <c r="F63" s="214">
        <v>0.24099999999999999</v>
      </c>
    </row>
    <row r="64" spans="1:6" x14ac:dyDescent="0.2">
      <c r="A64" s="194" t="s">
        <v>175</v>
      </c>
      <c r="B64" s="194" t="s">
        <v>176</v>
      </c>
      <c r="C64" s="195" t="s">
        <v>177</v>
      </c>
      <c r="D64" s="203">
        <f t="shared" si="0"/>
        <v>0.19400000000000001</v>
      </c>
      <c r="E64" s="214">
        <v>0.20300000000000001</v>
      </c>
      <c r="F64" s="214">
        <v>0.19400000000000001</v>
      </c>
    </row>
    <row r="65" spans="1:6" x14ac:dyDescent="0.2">
      <c r="A65" s="194" t="s">
        <v>178</v>
      </c>
      <c r="B65" s="194" t="s">
        <v>179</v>
      </c>
      <c r="C65" s="195" t="s">
        <v>180</v>
      </c>
      <c r="D65" s="203">
        <f t="shared" si="0"/>
        <v>0.20699999999999999</v>
      </c>
      <c r="E65" s="214">
        <v>0.218</v>
      </c>
      <c r="F65" s="214">
        <v>0.20699999999999999</v>
      </c>
    </row>
    <row r="66" spans="1:6" x14ac:dyDescent="0.2">
      <c r="A66" s="194" t="s">
        <v>181</v>
      </c>
      <c r="B66" s="194" t="s">
        <v>182</v>
      </c>
      <c r="C66" s="195" t="s">
        <v>183</v>
      </c>
      <c r="D66" s="203">
        <f t="shared" si="0"/>
        <v>0.21299999999999999</v>
      </c>
      <c r="E66" s="214">
        <v>0.21</v>
      </c>
      <c r="F66" s="214">
        <v>0.21299999999999999</v>
      </c>
    </row>
    <row r="67" spans="1:6" x14ac:dyDescent="0.2">
      <c r="A67" s="194" t="s">
        <v>184</v>
      </c>
      <c r="B67" s="194" t="s">
        <v>185</v>
      </c>
      <c r="C67" s="195" t="s">
        <v>186</v>
      </c>
      <c r="D67" s="203">
        <f t="shared" si="0"/>
        <v>0.17199999999999999</v>
      </c>
      <c r="E67" s="214">
        <v>0.184</v>
      </c>
      <c r="F67" s="214">
        <v>0.17199999999999999</v>
      </c>
    </row>
    <row r="68" spans="1:6" x14ac:dyDescent="0.2">
      <c r="A68" s="194" t="s">
        <v>187</v>
      </c>
      <c r="B68" s="194" t="s">
        <v>188</v>
      </c>
      <c r="C68" s="195" t="s">
        <v>189</v>
      </c>
      <c r="D68" s="203">
        <f t="shared" si="0"/>
        <v>0.19</v>
      </c>
      <c r="E68" s="214">
        <v>0.19400000000000001</v>
      </c>
      <c r="F68" s="214">
        <v>0.19</v>
      </c>
    </row>
    <row r="69" spans="1:6" x14ac:dyDescent="0.2">
      <c r="A69" s="194" t="s">
        <v>190</v>
      </c>
      <c r="B69" s="194" t="s">
        <v>191</v>
      </c>
      <c r="C69" s="195" t="s">
        <v>192</v>
      </c>
      <c r="D69" s="203">
        <f t="shared" si="0"/>
        <v>0.188</v>
      </c>
      <c r="E69" s="214">
        <v>0.17100000000000001</v>
      </c>
      <c r="F69" s="214">
        <v>0.188</v>
      </c>
    </row>
    <row r="70" spans="1:6" x14ac:dyDescent="0.2">
      <c r="A70" s="194" t="s">
        <v>193</v>
      </c>
      <c r="B70" s="194" t="s">
        <v>194</v>
      </c>
      <c r="C70" s="195" t="s">
        <v>195</v>
      </c>
      <c r="D70" s="203">
        <f t="shared" ref="D70:D133" si="1">F70</f>
        <v>0.19</v>
      </c>
      <c r="E70" s="214">
        <v>0.193</v>
      </c>
      <c r="F70" s="214">
        <v>0.19</v>
      </c>
    </row>
    <row r="71" spans="1:6" x14ac:dyDescent="0.2">
      <c r="A71" s="194" t="s">
        <v>196</v>
      </c>
      <c r="B71" s="194" t="s">
        <v>197</v>
      </c>
      <c r="C71" s="195" t="s">
        <v>198</v>
      </c>
      <c r="D71" s="203">
        <f t="shared" si="1"/>
        <v>0.23899999999999999</v>
      </c>
      <c r="E71" s="214">
        <v>0.24</v>
      </c>
      <c r="F71" s="214">
        <v>0.23899999999999999</v>
      </c>
    </row>
    <row r="72" spans="1:6" x14ac:dyDescent="0.2">
      <c r="A72" s="194" t="s">
        <v>199</v>
      </c>
      <c r="B72" s="194" t="s">
        <v>200</v>
      </c>
      <c r="C72" s="195" t="s">
        <v>201</v>
      </c>
      <c r="D72" s="203">
        <f t="shared" si="1"/>
        <v>0.23200000000000001</v>
      </c>
      <c r="E72" s="214">
        <v>0.23100000000000001</v>
      </c>
      <c r="F72" s="214">
        <v>0.23200000000000001</v>
      </c>
    </row>
    <row r="73" spans="1:6" x14ac:dyDescent="0.2">
      <c r="A73" s="194" t="s">
        <v>202</v>
      </c>
      <c r="B73" s="194" t="s">
        <v>203</v>
      </c>
      <c r="C73" s="195" t="s">
        <v>204</v>
      </c>
      <c r="D73" s="203">
        <f t="shared" si="1"/>
        <v>0.216</v>
      </c>
      <c r="E73" s="214">
        <v>0.20300000000000001</v>
      </c>
      <c r="F73" s="214">
        <v>0.216</v>
      </c>
    </row>
    <row r="74" spans="1:6" x14ac:dyDescent="0.2">
      <c r="A74" s="194" t="s">
        <v>205</v>
      </c>
      <c r="B74" s="194" t="s">
        <v>206</v>
      </c>
      <c r="C74" s="195" t="s">
        <v>207</v>
      </c>
      <c r="D74" s="203">
        <f t="shared" si="1"/>
        <v>0.2</v>
      </c>
      <c r="E74" s="214">
        <v>0.19900000000000001</v>
      </c>
      <c r="F74" s="214">
        <v>0.2</v>
      </c>
    </row>
    <row r="75" spans="1:6" x14ac:dyDescent="0.2">
      <c r="A75" s="194" t="s">
        <v>208</v>
      </c>
      <c r="B75" s="194" t="s">
        <v>209</v>
      </c>
      <c r="C75" s="195" t="s">
        <v>210</v>
      </c>
      <c r="D75" s="203">
        <f t="shared" si="1"/>
        <v>0.191</v>
      </c>
      <c r="E75" s="214">
        <v>0.19800000000000001</v>
      </c>
      <c r="F75" s="214">
        <v>0.191</v>
      </c>
    </row>
    <row r="76" spans="1:6" x14ac:dyDescent="0.2">
      <c r="A76" s="194" t="s">
        <v>211</v>
      </c>
      <c r="B76" s="194" t="s">
        <v>212</v>
      </c>
      <c r="C76" s="195" t="s">
        <v>213</v>
      </c>
      <c r="D76" s="203">
        <f t="shared" si="1"/>
        <v>0.217</v>
      </c>
      <c r="E76" s="214">
        <v>0.19400000000000001</v>
      </c>
      <c r="F76" s="214">
        <v>0.217</v>
      </c>
    </row>
    <row r="77" spans="1:6" x14ac:dyDescent="0.2">
      <c r="A77" s="194" t="s">
        <v>214</v>
      </c>
      <c r="B77" s="194" t="s">
        <v>215</v>
      </c>
      <c r="C77" s="195" t="s">
        <v>216</v>
      </c>
      <c r="D77" s="203">
        <f t="shared" si="1"/>
        <v>0.193</v>
      </c>
      <c r="E77" s="214">
        <v>0.186</v>
      </c>
      <c r="F77" s="214">
        <v>0.193</v>
      </c>
    </row>
    <row r="78" spans="1:6" x14ac:dyDescent="0.2">
      <c r="A78" s="194" t="s">
        <v>217</v>
      </c>
      <c r="B78" s="194" t="s">
        <v>218</v>
      </c>
      <c r="C78" s="195" t="s">
        <v>219</v>
      </c>
      <c r="D78" s="203">
        <f t="shared" si="1"/>
        <v>0.21</v>
      </c>
      <c r="E78" s="214">
        <v>0.20300000000000001</v>
      </c>
      <c r="F78" s="214">
        <v>0.21</v>
      </c>
    </row>
    <row r="79" spans="1:6" x14ac:dyDescent="0.2">
      <c r="A79" s="194" t="s">
        <v>220</v>
      </c>
      <c r="B79" s="194" t="s">
        <v>221</v>
      </c>
      <c r="C79" s="195" t="s">
        <v>222</v>
      </c>
      <c r="D79" s="203">
        <f t="shared" si="1"/>
        <v>0.189</v>
      </c>
      <c r="E79" s="214">
        <v>0.19400000000000001</v>
      </c>
      <c r="F79" s="214">
        <v>0.189</v>
      </c>
    </row>
    <row r="80" spans="1:6" x14ac:dyDescent="0.2">
      <c r="A80" s="194" t="s">
        <v>223</v>
      </c>
      <c r="B80" s="194" t="s">
        <v>224</v>
      </c>
      <c r="C80" s="195" t="s">
        <v>225</v>
      </c>
      <c r="D80" s="203">
        <f t="shared" si="1"/>
        <v>0.219</v>
      </c>
      <c r="E80" s="214">
        <v>0.216</v>
      </c>
      <c r="F80" s="214">
        <v>0.219</v>
      </c>
    </row>
    <row r="81" spans="1:6" x14ac:dyDescent="0.2">
      <c r="A81" s="194" t="s">
        <v>226</v>
      </c>
      <c r="B81" s="194" t="s">
        <v>227</v>
      </c>
      <c r="C81" s="195" t="s">
        <v>228</v>
      </c>
      <c r="D81" s="203">
        <f t="shared" si="1"/>
        <v>0.223</v>
      </c>
      <c r="E81" s="214">
        <v>0.249</v>
      </c>
      <c r="F81" s="214">
        <v>0.223</v>
      </c>
    </row>
    <row r="82" spans="1:6" x14ac:dyDescent="0.2">
      <c r="A82" s="194" t="s">
        <v>229</v>
      </c>
      <c r="B82" s="194" t="s">
        <v>230</v>
      </c>
      <c r="C82" s="195" t="s">
        <v>231</v>
      </c>
      <c r="D82" s="203">
        <f t="shared" si="1"/>
        <v>0.193</v>
      </c>
      <c r="E82" s="214">
        <v>0.22</v>
      </c>
      <c r="F82" s="214">
        <v>0.193</v>
      </c>
    </row>
    <row r="83" spans="1:6" x14ac:dyDescent="0.2">
      <c r="A83" s="194" t="s">
        <v>232</v>
      </c>
      <c r="B83" s="194" t="s">
        <v>233</v>
      </c>
      <c r="C83" s="195" t="s">
        <v>234</v>
      </c>
      <c r="D83" s="203">
        <f t="shared" si="1"/>
        <v>0.23</v>
      </c>
      <c r="E83" s="214">
        <v>0.245</v>
      </c>
      <c r="F83" s="214">
        <v>0.23</v>
      </c>
    </row>
    <row r="84" spans="1:6" x14ac:dyDescent="0.2">
      <c r="A84" s="194" t="s">
        <v>235</v>
      </c>
      <c r="B84" s="194" t="s">
        <v>236</v>
      </c>
      <c r="C84" s="195" t="s">
        <v>237</v>
      </c>
      <c r="D84" s="203">
        <f t="shared" si="1"/>
        <v>0.214</v>
      </c>
      <c r="E84" s="214">
        <v>0.23899999999999999</v>
      </c>
      <c r="F84" s="214">
        <v>0.214</v>
      </c>
    </row>
    <row r="85" spans="1:6" x14ac:dyDescent="0.2">
      <c r="A85" s="194" t="s">
        <v>238</v>
      </c>
      <c r="B85" s="194" t="s">
        <v>239</v>
      </c>
      <c r="C85" s="195" t="s">
        <v>240</v>
      </c>
      <c r="D85" s="203">
        <f t="shared" si="1"/>
        <v>0.23400000000000001</v>
      </c>
      <c r="E85" s="214">
        <v>0.24299999999999999</v>
      </c>
      <c r="F85" s="214">
        <v>0.23400000000000001</v>
      </c>
    </row>
    <row r="86" spans="1:6" x14ac:dyDescent="0.2">
      <c r="A86" s="194" t="s">
        <v>241</v>
      </c>
      <c r="B86" s="194" t="s">
        <v>242</v>
      </c>
      <c r="C86" s="195" t="s">
        <v>243</v>
      </c>
      <c r="D86" s="203">
        <f t="shared" si="1"/>
        <v>0.20399999999999999</v>
      </c>
      <c r="E86" s="214">
        <v>0.20599999999999999</v>
      </c>
      <c r="F86" s="214">
        <v>0.20399999999999999</v>
      </c>
    </row>
    <row r="87" spans="1:6" x14ac:dyDescent="0.2">
      <c r="A87" s="194" t="s">
        <v>244</v>
      </c>
      <c r="B87" s="194" t="s">
        <v>245</v>
      </c>
      <c r="C87" s="195" t="s">
        <v>246</v>
      </c>
      <c r="D87" s="203">
        <f t="shared" si="1"/>
        <v>0.22500000000000001</v>
      </c>
      <c r="E87" s="214">
        <v>0.22600000000000001</v>
      </c>
      <c r="F87" s="214">
        <v>0.22500000000000001</v>
      </c>
    </row>
    <row r="88" spans="1:6" x14ac:dyDescent="0.2">
      <c r="A88" s="194" t="s">
        <v>247</v>
      </c>
      <c r="B88" s="194" t="s">
        <v>248</v>
      </c>
      <c r="C88" s="195" t="s">
        <v>249</v>
      </c>
      <c r="D88" s="203">
        <f t="shared" si="1"/>
        <v>0.24299999999999999</v>
      </c>
      <c r="E88" s="214">
        <v>0.25700000000000001</v>
      </c>
      <c r="F88" s="214">
        <v>0.24299999999999999</v>
      </c>
    </row>
    <row r="89" spans="1:6" x14ac:dyDescent="0.2">
      <c r="A89" s="194" t="s">
        <v>250</v>
      </c>
      <c r="B89" s="194" t="s">
        <v>251</v>
      </c>
      <c r="C89" s="195" t="s">
        <v>252</v>
      </c>
      <c r="D89" s="203">
        <f t="shared" si="1"/>
        <v>0.14599999999999999</v>
      </c>
      <c r="E89" s="214">
        <v>0.16300000000000001</v>
      </c>
      <c r="F89" s="214">
        <v>0.14599999999999999</v>
      </c>
    </row>
    <row r="90" spans="1:6" x14ac:dyDescent="0.2">
      <c r="A90" s="194" t="s">
        <v>253</v>
      </c>
      <c r="B90" s="194" t="s">
        <v>254</v>
      </c>
      <c r="C90" s="195" t="s">
        <v>255</v>
      </c>
      <c r="D90" s="203">
        <f t="shared" si="1"/>
        <v>0.23</v>
      </c>
      <c r="E90" s="214">
        <v>0.23200000000000001</v>
      </c>
      <c r="F90" s="214">
        <v>0.23</v>
      </c>
    </row>
    <row r="91" spans="1:6" x14ac:dyDescent="0.2">
      <c r="A91" s="194" t="s">
        <v>256</v>
      </c>
      <c r="B91" s="194" t="s">
        <v>257</v>
      </c>
      <c r="C91" s="195" t="s">
        <v>258</v>
      </c>
      <c r="D91" s="203">
        <f t="shared" si="1"/>
        <v>0.24099999999999999</v>
      </c>
      <c r="E91" s="214">
        <v>0.24399999999999999</v>
      </c>
      <c r="F91" s="214">
        <v>0.24099999999999999</v>
      </c>
    </row>
    <row r="92" spans="1:6" x14ac:dyDescent="0.2">
      <c r="A92" s="194" t="s">
        <v>259</v>
      </c>
      <c r="B92" s="194" t="s">
        <v>260</v>
      </c>
      <c r="C92" s="195" t="s">
        <v>261</v>
      </c>
      <c r="D92" s="203">
        <f t="shared" si="1"/>
        <v>0.20499999999999999</v>
      </c>
      <c r="E92" s="214">
        <v>0.218</v>
      </c>
      <c r="F92" s="214">
        <v>0.20499999999999999</v>
      </c>
    </row>
    <row r="93" spans="1:6" x14ac:dyDescent="0.2">
      <c r="A93" s="194" t="s">
        <v>262</v>
      </c>
      <c r="B93" s="194" t="s">
        <v>263</v>
      </c>
      <c r="C93" s="195" t="s">
        <v>264</v>
      </c>
      <c r="D93" s="203">
        <f t="shared" si="1"/>
        <v>0.17599999999999999</v>
      </c>
      <c r="E93" s="214">
        <v>0.191</v>
      </c>
      <c r="F93" s="214">
        <v>0.17599999999999999</v>
      </c>
    </row>
    <row r="94" spans="1:6" x14ac:dyDescent="0.2">
      <c r="A94" s="194" t="s">
        <v>265</v>
      </c>
      <c r="B94" s="194" t="s">
        <v>266</v>
      </c>
      <c r="C94" s="195" t="s">
        <v>267</v>
      </c>
      <c r="D94" s="203">
        <f t="shared" si="1"/>
        <v>0.185</v>
      </c>
      <c r="E94" s="214">
        <v>0.19600000000000001</v>
      </c>
      <c r="F94" s="214">
        <v>0.185</v>
      </c>
    </row>
    <row r="95" spans="1:6" x14ac:dyDescent="0.2">
      <c r="A95" s="194" t="s">
        <v>268</v>
      </c>
      <c r="B95" s="194" t="s">
        <v>269</v>
      </c>
      <c r="C95" s="195" t="s">
        <v>270</v>
      </c>
      <c r="D95" s="203">
        <f t="shared" si="1"/>
        <v>0.19600000000000001</v>
      </c>
      <c r="E95" s="214">
        <v>0.19700000000000001</v>
      </c>
      <c r="F95" s="214">
        <v>0.19600000000000001</v>
      </c>
    </row>
    <row r="96" spans="1:6" x14ac:dyDescent="0.2">
      <c r="A96" s="194" t="s">
        <v>271</v>
      </c>
      <c r="B96" s="194" t="s">
        <v>272</v>
      </c>
      <c r="C96" s="195" t="s">
        <v>273</v>
      </c>
      <c r="D96" s="203">
        <f t="shared" si="1"/>
        <v>0.20100000000000001</v>
      </c>
      <c r="E96" s="214">
        <v>0.19600000000000001</v>
      </c>
      <c r="F96" s="214">
        <v>0.20100000000000001</v>
      </c>
    </row>
    <row r="97" spans="1:6" x14ac:dyDescent="0.2">
      <c r="A97" s="194" t="s">
        <v>444</v>
      </c>
      <c r="B97" s="194" t="s">
        <v>445</v>
      </c>
      <c r="C97" s="195" t="s">
        <v>446</v>
      </c>
      <c r="D97" s="203" t="str">
        <f t="shared" si="1"/>
        <v>-</v>
      </c>
      <c r="E97" s="214" t="s">
        <v>453</v>
      </c>
      <c r="F97" s="214" t="s">
        <v>453</v>
      </c>
    </row>
    <row r="98" spans="1:6" x14ac:dyDescent="0.2">
      <c r="A98" s="194" t="s">
        <v>274</v>
      </c>
      <c r="B98" s="194" t="s">
        <v>275</v>
      </c>
      <c r="C98" s="195" t="s">
        <v>276</v>
      </c>
      <c r="D98" s="203">
        <f t="shared" si="1"/>
        <v>0.251</v>
      </c>
      <c r="E98" s="214">
        <v>0.26900000000000002</v>
      </c>
      <c r="F98" s="214">
        <v>0.251</v>
      </c>
    </row>
    <row r="99" spans="1:6" x14ac:dyDescent="0.2">
      <c r="A99" s="194" t="s">
        <v>277</v>
      </c>
      <c r="B99" s="194" t="s">
        <v>278</v>
      </c>
      <c r="C99" s="195" t="s">
        <v>279</v>
      </c>
      <c r="D99" s="203">
        <f t="shared" si="1"/>
        <v>0.185</v>
      </c>
      <c r="E99" s="214">
        <v>0.187</v>
      </c>
      <c r="F99" s="214">
        <v>0.185</v>
      </c>
    </row>
    <row r="100" spans="1:6" x14ac:dyDescent="0.2">
      <c r="A100" s="194" t="s">
        <v>280</v>
      </c>
      <c r="B100" s="194" t="s">
        <v>281</v>
      </c>
      <c r="C100" s="195" t="s">
        <v>282</v>
      </c>
      <c r="D100" s="203">
        <f t="shared" si="1"/>
        <v>0.24299999999999999</v>
      </c>
      <c r="E100" s="214">
        <v>0.221</v>
      </c>
      <c r="F100" s="214">
        <v>0.24299999999999999</v>
      </c>
    </row>
    <row r="101" spans="1:6" x14ac:dyDescent="0.2">
      <c r="A101" s="194" t="s">
        <v>283</v>
      </c>
      <c r="B101" s="194" t="s">
        <v>284</v>
      </c>
      <c r="C101" s="195" t="s">
        <v>285</v>
      </c>
      <c r="D101" s="203">
        <f t="shared" si="1"/>
        <v>0.24199999999999999</v>
      </c>
      <c r="E101" s="214">
        <v>0.22800000000000001</v>
      </c>
      <c r="F101" s="214">
        <v>0.24199999999999999</v>
      </c>
    </row>
    <row r="102" spans="1:6" x14ac:dyDescent="0.2">
      <c r="A102" s="194" t="s">
        <v>286</v>
      </c>
      <c r="B102" s="194" t="s">
        <v>287</v>
      </c>
      <c r="C102" s="195" t="s">
        <v>288</v>
      </c>
      <c r="D102" s="203">
        <f t="shared" si="1"/>
        <v>0.17299999999999999</v>
      </c>
      <c r="E102" s="214">
        <v>0.16</v>
      </c>
      <c r="F102" s="214">
        <v>0.17299999999999999</v>
      </c>
    </row>
    <row r="103" spans="1:6" x14ac:dyDescent="0.2">
      <c r="A103" s="194" t="s">
        <v>289</v>
      </c>
      <c r="B103" s="194" t="s">
        <v>290</v>
      </c>
      <c r="C103" s="195" t="s">
        <v>291</v>
      </c>
      <c r="D103" s="203">
        <f t="shared" si="1"/>
        <v>0.22500000000000001</v>
      </c>
      <c r="E103" s="214">
        <v>0.21099999999999999</v>
      </c>
      <c r="F103" s="214">
        <v>0.22500000000000001</v>
      </c>
    </row>
    <row r="104" spans="1:6" x14ac:dyDescent="0.2">
      <c r="A104" s="194" t="s">
        <v>292</v>
      </c>
      <c r="B104" s="194" t="s">
        <v>293</v>
      </c>
      <c r="C104" s="195" t="s">
        <v>294</v>
      </c>
      <c r="D104" s="203">
        <f t="shared" si="1"/>
        <v>0.219</v>
      </c>
      <c r="E104" s="214">
        <v>0.222</v>
      </c>
      <c r="F104" s="214">
        <v>0.219</v>
      </c>
    </row>
    <row r="105" spans="1:6" x14ac:dyDescent="0.2">
      <c r="A105" s="194" t="s">
        <v>295</v>
      </c>
      <c r="B105" s="194" t="s">
        <v>296</v>
      </c>
      <c r="C105" s="195" t="s">
        <v>297</v>
      </c>
      <c r="D105" s="203">
        <f t="shared" si="1"/>
        <v>0.224</v>
      </c>
      <c r="E105" s="214">
        <v>0.219</v>
      </c>
      <c r="F105" s="214">
        <v>0.224</v>
      </c>
    </row>
    <row r="106" spans="1:6" x14ac:dyDescent="0.2">
      <c r="A106" s="194" t="s">
        <v>298</v>
      </c>
      <c r="B106" s="194" t="s">
        <v>299</v>
      </c>
      <c r="C106" s="195" t="s">
        <v>300</v>
      </c>
      <c r="D106" s="203">
        <f t="shared" si="1"/>
        <v>0.24399999999999999</v>
      </c>
      <c r="E106" s="214">
        <v>0.24399999999999999</v>
      </c>
      <c r="F106" s="214">
        <v>0.24399999999999999</v>
      </c>
    </row>
    <row r="107" spans="1:6" x14ac:dyDescent="0.2">
      <c r="A107" s="194" t="s">
        <v>301</v>
      </c>
      <c r="B107" s="194" t="s">
        <v>302</v>
      </c>
      <c r="C107" s="195" t="s">
        <v>303</v>
      </c>
      <c r="D107" s="203">
        <f t="shared" si="1"/>
        <v>0.246</v>
      </c>
      <c r="E107" s="214">
        <v>0.25</v>
      </c>
      <c r="F107" s="214">
        <v>0.246</v>
      </c>
    </row>
    <row r="108" spans="1:6" x14ac:dyDescent="0.2">
      <c r="A108" s="194" t="s">
        <v>304</v>
      </c>
      <c r="B108" s="194" t="s">
        <v>305</v>
      </c>
      <c r="C108" s="195" t="s">
        <v>306</v>
      </c>
      <c r="D108" s="203">
        <f t="shared" si="1"/>
        <v>0.252</v>
      </c>
      <c r="E108" s="214">
        <v>0.26800000000000002</v>
      </c>
      <c r="F108" s="214">
        <v>0.252</v>
      </c>
    </row>
    <row r="109" spans="1:6" x14ac:dyDescent="0.2">
      <c r="A109" s="194" t="s">
        <v>307</v>
      </c>
      <c r="B109" s="194" t="s">
        <v>308</v>
      </c>
      <c r="C109" s="195" t="s">
        <v>309</v>
      </c>
      <c r="D109" s="203">
        <f t="shared" si="1"/>
        <v>0.20699999999999999</v>
      </c>
      <c r="E109" s="214">
        <v>0.25700000000000001</v>
      </c>
      <c r="F109" s="214">
        <v>0.20699999999999999</v>
      </c>
    </row>
    <row r="110" spans="1:6" x14ac:dyDescent="0.2">
      <c r="A110" s="194" t="s">
        <v>310</v>
      </c>
      <c r="B110" s="194" t="s">
        <v>311</v>
      </c>
      <c r="C110" s="195" t="s">
        <v>312</v>
      </c>
      <c r="D110" s="203">
        <f t="shared" si="1"/>
        <v>0.23300000000000001</v>
      </c>
      <c r="E110" s="214">
        <v>0.23599999999999999</v>
      </c>
      <c r="F110" s="214">
        <v>0.23300000000000001</v>
      </c>
    </row>
    <row r="111" spans="1:6" x14ac:dyDescent="0.2">
      <c r="A111" s="194" t="s">
        <v>313</v>
      </c>
      <c r="B111" s="194" t="s">
        <v>314</v>
      </c>
      <c r="C111" s="195" t="s">
        <v>315</v>
      </c>
      <c r="D111" s="203">
        <f t="shared" si="1"/>
        <v>0.20399999999999999</v>
      </c>
      <c r="E111" s="214">
        <v>0.20699999999999999</v>
      </c>
      <c r="F111" s="214">
        <v>0.20399999999999999</v>
      </c>
    </row>
    <row r="112" spans="1:6" x14ac:dyDescent="0.2">
      <c r="A112" s="194" t="s">
        <v>316</v>
      </c>
      <c r="B112" s="194" t="s">
        <v>317</v>
      </c>
      <c r="C112" s="195" t="s">
        <v>318</v>
      </c>
      <c r="D112" s="203">
        <f t="shared" si="1"/>
        <v>0.19700000000000001</v>
      </c>
      <c r="E112" s="214">
        <v>0.20399999999999999</v>
      </c>
      <c r="F112" s="214">
        <v>0.19700000000000001</v>
      </c>
    </row>
    <row r="113" spans="1:6" x14ac:dyDescent="0.2">
      <c r="A113" s="194" t="s">
        <v>319</v>
      </c>
      <c r="B113" s="194" t="s">
        <v>320</v>
      </c>
      <c r="C113" s="195" t="s">
        <v>321</v>
      </c>
      <c r="D113" s="203">
        <f t="shared" si="1"/>
        <v>0.19800000000000001</v>
      </c>
      <c r="E113" s="214">
        <v>0.20699999999999999</v>
      </c>
      <c r="F113" s="214">
        <v>0.19800000000000001</v>
      </c>
    </row>
    <row r="114" spans="1:6" x14ac:dyDescent="0.2">
      <c r="A114" s="194" t="s">
        <v>322</v>
      </c>
      <c r="B114" s="194" t="s">
        <v>323</v>
      </c>
      <c r="C114" s="195" t="s">
        <v>324</v>
      </c>
      <c r="D114" s="203">
        <f t="shared" si="1"/>
        <v>0.24399999999999999</v>
      </c>
      <c r="E114" s="214">
        <v>0.23</v>
      </c>
      <c r="F114" s="214">
        <v>0.24399999999999999</v>
      </c>
    </row>
    <row r="115" spans="1:6" x14ac:dyDescent="0.2">
      <c r="A115" s="194" t="s">
        <v>325</v>
      </c>
      <c r="B115" s="194" t="s">
        <v>326</v>
      </c>
      <c r="C115" s="195" t="s">
        <v>327</v>
      </c>
      <c r="D115" s="203">
        <f t="shared" si="1"/>
        <v>0.218</v>
      </c>
      <c r="E115" s="214">
        <v>0.22500000000000001</v>
      </c>
      <c r="F115" s="214">
        <v>0.218</v>
      </c>
    </row>
    <row r="116" spans="1:6" x14ac:dyDescent="0.2">
      <c r="A116" s="194" t="s">
        <v>328</v>
      </c>
      <c r="B116" s="194" t="s">
        <v>329</v>
      </c>
      <c r="C116" s="195" t="s">
        <v>330</v>
      </c>
      <c r="D116" s="203">
        <f t="shared" si="1"/>
        <v>0.20699999999999999</v>
      </c>
      <c r="E116" s="214">
        <v>0.217</v>
      </c>
      <c r="F116" s="214">
        <v>0.20699999999999999</v>
      </c>
    </row>
    <row r="117" spans="1:6" x14ac:dyDescent="0.2">
      <c r="A117" s="194" t="s">
        <v>331</v>
      </c>
      <c r="B117" s="194" t="s">
        <v>332</v>
      </c>
      <c r="C117" s="195" t="s">
        <v>333</v>
      </c>
      <c r="D117" s="203">
        <f t="shared" si="1"/>
        <v>0.17599999999999999</v>
      </c>
      <c r="E117" s="214">
        <v>0.152</v>
      </c>
      <c r="F117" s="214">
        <v>0.17599999999999999</v>
      </c>
    </row>
    <row r="118" spans="1:6" x14ac:dyDescent="0.2">
      <c r="A118" s="194" t="s">
        <v>334</v>
      </c>
      <c r="B118" s="194" t="s">
        <v>335</v>
      </c>
      <c r="C118" s="195" t="s">
        <v>336</v>
      </c>
      <c r="D118" s="203">
        <f t="shared" si="1"/>
        <v>0.23899999999999999</v>
      </c>
      <c r="E118" s="214">
        <v>0.24</v>
      </c>
      <c r="F118" s="214">
        <v>0.23899999999999999</v>
      </c>
    </row>
    <row r="119" spans="1:6" x14ac:dyDescent="0.2">
      <c r="A119" s="194" t="s">
        <v>337</v>
      </c>
      <c r="B119" s="194" t="s">
        <v>338</v>
      </c>
      <c r="C119" s="195" t="s">
        <v>339</v>
      </c>
      <c r="D119" s="203">
        <f t="shared" si="1"/>
        <v>0.23599999999999999</v>
      </c>
      <c r="E119" s="214">
        <v>0.251</v>
      </c>
      <c r="F119" s="214">
        <v>0.23599999999999999</v>
      </c>
    </row>
    <row r="120" spans="1:6" x14ac:dyDescent="0.2">
      <c r="A120" s="194" t="s">
        <v>340</v>
      </c>
      <c r="B120" s="194" t="s">
        <v>341</v>
      </c>
      <c r="C120" s="195" t="s">
        <v>342</v>
      </c>
      <c r="D120" s="203">
        <f t="shared" si="1"/>
        <v>0.20499999999999999</v>
      </c>
      <c r="E120" s="214">
        <v>0.20499999999999999</v>
      </c>
      <c r="F120" s="214">
        <v>0.20499999999999999</v>
      </c>
    </row>
    <row r="121" spans="1:6" x14ac:dyDescent="0.2">
      <c r="A121" s="194" t="s">
        <v>343</v>
      </c>
      <c r="B121" s="194" t="s">
        <v>344</v>
      </c>
      <c r="C121" s="195" t="s">
        <v>345</v>
      </c>
      <c r="D121" s="203">
        <f t="shared" si="1"/>
        <v>0.27500000000000002</v>
      </c>
      <c r="E121" s="214">
        <v>0.25700000000000001</v>
      </c>
      <c r="F121" s="214">
        <v>0.27500000000000002</v>
      </c>
    </row>
    <row r="122" spans="1:6" x14ac:dyDescent="0.2">
      <c r="A122" s="194" t="s">
        <v>346</v>
      </c>
      <c r="B122" s="194" t="s">
        <v>347</v>
      </c>
      <c r="C122" s="195" t="s">
        <v>348</v>
      </c>
      <c r="D122" s="203">
        <f t="shared" si="1"/>
        <v>0.215</v>
      </c>
      <c r="E122" s="214">
        <v>0.23599999999999999</v>
      </c>
      <c r="F122" s="214">
        <v>0.215</v>
      </c>
    </row>
    <row r="123" spans="1:6" x14ac:dyDescent="0.2">
      <c r="A123" s="194" t="s">
        <v>349</v>
      </c>
      <c r="B123" s="194" t="s">
        <v>350</v>
      </c>
      <c r="C123" s="195" t="s">
        <v>351</v>
      </c>
      <c r="D123" s="203">
        <f t="shared" si="1"/>
        <v>0.124</v>
      </c>
      <c r="E123" s="214">
        <v>0.123</v>
      </c>
      <c r="F123" s="214">
        <v>0.124</v>
      </c>
    </row>
    <row r="124" spans="1:6" x14ac:dyDescent="0.2">
      <c r="A124" s="194" t="s">
        <v>352</v>
      </c>
      <c r="B124" s="194" t="s">
        <v>353</v>
      </c>
      <c r="C124" s="195" t="s">
        <v>354</v>
      </c>
      <c r="D124" s="203">
        <f t="shared" si="1"/>
        <v>0.26</v>
      </c>
      <c r="E124" s="214">
        <v>0.27800000000000002</v>
      </c>
      <c r="F124" s="214">
        <v>0.26</v>
      </c>
    </row>
    <row r="125" spans="1:6" x14ac:dyDescent="0.2">
      <c r="A125" s="194" t="s">
        <v>355</v>
      </c>
      <c r="B125" s="194" t="s">
        <v>356</v>
      </c>
      <c r="C125" s="195" t="s">
        <v>357</v>
      </c>
      <c r="D125" s="203">
        <f t="shared" si="1"/>
        <v>0.19900000000000001</v>
      </c>
      <c r="E125" s="214">
        <v>0.19500000000000001</v>
      </c>
      <c r="F125" s="214">
        <v>0.19900000000000001</v>
      </c>
    </row>
    <row r="126" spans="1:6" x14ac:dyDescent="0.2">
      <c r="A126" s="194" t="s">
        <v>358</v>
      </c>
      <c r="B126" s="194" t="s">
        <v>359</v>
      </c>
      <c r="C126" s="195" t="s">
        <v>360</v>
      </c>
      <c r="D126" s="203">
        <f t="shared" si="1"/>
        <v>0.26</v>
      </c>
      <c r="E126" s="214">
        <v>0.253</v>
      </c>
      <c r="F126" s="214">
        <v>0.26</v>
      </c>
    </row>
    <row r="127" spans="1:6" x14ac:dyDescent="0.2">
      <c r="A127" s="194" t="s">
        <v>361</v>
      </c>
      <c r="B127" s="194" t="s">
        <v>362</v>
      </c>
      <c r="C127" s="195" t="s">
        <v>363</v>
      </c>
      <c r="D127" s="203">
        <f t="shared" si="1"/>
        <v>0.22600000000000001</v>
      </c>
      <c r="E127" s="214">
        <v>0.23400000000000001</v>
      </c>
      <c r="F127" s="214">
        <v>0.22600000000000001</v>
      </c>
    </row>
    <row r="128" spans="1:6" x14ac:dyDescent="0.2">
      <c r="A128" s="194" t="s">
        <v>364</v>
      </c>
      <c r="B128" s="194" t="s">
        <v>365</v>
      </c>
      <c r="C128" s="195" t="s">
        <v>366</v>
      </c>
      <c r="D128" s="203">
        <f t="shared" si="1"/>
        <v>0.20300000000000001</v>
      </c>
      <c r="E128" s="214">
        <v>0.2</v>
      </c>
      <c r="F128" s="214">
        <v>0.20300000000000001</v>
      </c>
    </row>
    <row r="129" spans="1:6" x14ac:dyDescent="0.2">
      <c r="A129" s="194" t="s">
        <v>367</v>
      </c>
      <c r="B129" s="194" t="s">
        <v>368</v>
      </c>
      <c r="C129" s="195" t="s">
        <v>369</v>
      </c>
      <c r="D129" s="203">
        <f t="shared" si="1"/>
        <v>0.25</v>
      </c>
      <c r="E129" s="214">
        <v>0.26100000000000001</v>
      </c>
      <c r="F129" s="214">
        <v>0.25</v>
      </c>
    </row>
    <row r="130" spans="1:6" x14ac:dyDescent="0.2">
      <c r="A130" s="194" t="s">
        <v>370</v>
      </c>
      <c r="B130" s="194">
        <v>11</v>
      </c>
      <c r="C130" s="195" t="s">
        <v>371</v>
      </c>
      <c r="D130" s="203">
        <f t="shared" si="1"/>
        <v>0.14799999999999999</v>
      </c>
      <c r="E130" s="214">
        <v>0.159</v>
      </c>
      <c r="F130" s="214">
        <v>0.14799999999999999</v>
      </c>
    </row>
    <row r="131" spans="1:6" x14ac:dyDescent="0.2">
      <c r="A131" s="194" t="s">
        <v>372</v>
      </c>
      <c r="B131" s="194">
        <v>12</v>
      </c>
      <c r="C131" s="195" t="s">
        <v>373</v>
      </c>
      <c r="D131" s="203">
        <f t="shared" si="1"/>
        <v>0.157</v>
      </c>
      <c r="E131" s="214">
        <v>0.16300000000000001</v>
      </c>
      <c r="F131" s="214">
        <v>0.157</v>
      </c>
    </row>
    <row r="132" spans="1:6" x14ac:dyDescent="0.2">
      <c r="A132" s="194" t="s">
        <v>374</v>
      </c>
      <c r="B132" s="194">
        <v>16</v>
      </c>
      <c r="C132" s="195" t="s">
        <v>375</v>
      </c>
      <c r="D132" s="203">
        <f t="shared" si="1"/>
        <v>0.20200000000000001</v>
      </c>
      <c r="E132" s="214">
        <v>0.20300000000000001</v>
      </c>
      <c r="F132" s="214">
        <v>0.20200000000000001</v>
      </c>
    </row>
    <row r="133" spans="1:6" x14ac:dyDescent="0.2">
      <c r="A133" s="194" t="s">
        <v>376</v>
      </c>
      <c r="B133" s="194">
        <v>17</v>
      </c>
      <c r="C133" s="195" t="s">
        <v>377</v>
      </c>
      <c r="D133" s="203">
        <f t="shared" si="1"/>
        <v>0.17599999999999999</v>
      </c>
      <c r="E133" s="214">
        <v>0.18</v>
      </c>
      <c r="F133" s="214">
        <v>0.17599999999999999</v>
      </c>
    </row>
    <row r="134" spans="1:6" x14ac:dyDescent="0.2">
      <c r="A134" s="194" t="s">
        <v>378</v>
      </c>
      <c r="B134" s="194">
        <v>18</v>
      </c>
      <c r="C134" s="195" t="s">
        <v>379</v>
      </c>
      <c r="D134" s="203">
        <f t="shared" ref="D134:D166" si="2">F134</f>
        <v>0.155</v>
      </c>
      <c r="E134" s="214">
        <v>0.158</v>
      </c>
      <c r="F134" s="214">
        <v>0.155</v>
      </c>
    </row>
    <row r="135" spans="1:6" x14ac:dyDescent="0.2">
      <c r="A135" s="194" t="s">
        <v>380</v>
      </c>
      <c r="B135" s="194">
        <v>19</v>
      </c>
      <c r="C135" s="195" t="s">
        <v>381</v>
      </c>
      <c r="D135" s="203">
        <f t="shared" si="2"/>
        <v>0.14799999999999999</v>
      </c>
      <c r="E135" s="214">
        <v>0.14899999999999999</v>
      </c>
      <c r="F135" s="214">
        <v>0.14799999999999999</v>
      </c>
    </row>
    <row r="136" spans="1:6" x14ac:dyDescent="0.2">
      <c r="A136" s="194" t="s">
        <v>382</v>
      </c>
      <c r="B136" s="194">
        <v>21</v>
      </c>
      <c r="C136" s="195" t="s">
        <v>383</v>
      </c>
      <c r="D136" s="203">
        <f t="shared" si="2"/>
        <v>0.158</v>
      </c>
      <c r="E136" s="214">
        <v>0.16600000000000001</v>
      </c>
      <c r="F136" s="214">
        <v>0.158</v>
      </c>
    </row>
    <row r="137" spans="1:6" x14ac:dyDescent="0.2">
      <c r="A137" s="194" t="s">
        <v>384</v>
      </c>
      <c r="B137" s="194">
        <v>22</v>
      </c>
      <c r="C137" s="195" t="s">
        <v>385</v>
      </c>
      <c r="D137" s="203">
        <f t="shared" si="2"/>
        <v>0.16700000000000001</v>
      </c>
      <c r="E137" s="214">
        <v>0.17199999999999999</v>
      </c>
      <c r="F137" s="214">
        <v>0.16700000000000001</v>
      </c>
    </row>
    <row r="138" spans="1:6" x14ac:dyDescent="0.2">
      <c r="A138" s="194" t="s">
        <v>386</v>
      </c>
      <c r="B138" s="194">
        <v>23</v>
      </c>
      <c r="C138" s="195" t="s">
        <v>387</v>
      </c>
      <c r="D138" s="203">
        <f t="shared" si="2"/>
        <v>0.17499999999999999</v>
      </c>
      <c r="E138" s="214">
        <v>0.17699999999999999</v>
      </c>
      <c r="F138" s="214">
        <v>0.17499999999999999</v>
      </c>
    </row>
    <row r="139" spans="1:6" x14ac:dyDescent="0.2">
      <c r="A139" s="194" t="s">
        <v>388</v>
      </c>
      <c r="B139" s="194">
        <v>24</v>
      </c>
      <c r="C139" s="195" t="s">
        <v>389</v>
      </c>
      <c r="D139" s="203">
        <f t="shared" si="2"/>
        <v>0.15</v>
      </c>
      <c r="E139" s="214">
        <v>0.14499999999999999</v>
      </c>
      <c r="F139" s="214">
        <v>0.15</v>
      </c>
    </row>
    <row r="140" spans="1:6" x14ac:dyDescent="0.2">
      <c r="A140" s="194" t="s">
        <v>390</v>
      </c>
      <c r="B140" s="194">
        <v>26</v>
      </c>
      <c r="C140" s="195" t="s">
        <v>391</v>
      </c>
      <c r="D140" s="203">
        <f t="shared" si="2"/>
        <v>0.14699999999999999</v>
      </c>
      <c r="E140" s="214">
        <v>0.14199999999999999</v>
      </c>
      <c r="F140" s="214">
        <v>0.14699999999999999</v>
      </c>
    </row>
    <row r="141" spans="1:6" x14ac:dyDescent="0.2">
      <c r="A141" s="194" t="s">
        <v>392</v>
      </c>
      <c r="B141" s="194">
        <v>29</v>
      </c>
      <c r="C141" s="195" t="s">
        <v>393</v>
      </c>
      <c r="D141" s="203">
        <f t="shared" si="2"/>
        <v>0.182</v>
      </c>
      <c r="E141" s="214">
        <v>0.183</v>
      </c>
      <c r="F141" s="214">
        <v>0.182</v>
      </c>
    </row>
    <row r="142" spans="1:6" x14ac:dyDescent="0.2">
      <c r="A142" s="194" t="s">
        <v>394</v>
      </c>
      <c r="B142" s="194">
        <v>30</v>
      </c>
      <c r="C142" s="195" t="s">
        <v>395</v>
      </c>
      <c r="D142" s="203">
        <f t="shared" si="2"/>
        <v>0.17899999999999999</v>
      </c>
      <c r="E142" s="214">
        <v>0.17499999999999999</v>
      </c>
      <c r="F142" s="214">
        <v>0.17899999999999999</v>
      </c>
    </row>
    <row r="143" spans="1:6" x14ac:dyDescent="0.2">
      <c r="A143" s="194" t="s">
        <v>396</v>
      </c>
      <c r="B143" s="194">
        <v>31</v>
      </c>
      <c r="C143" s="195" t="s">
        <v>397</v>
      </c>
      <c r="D143" s="203">
        <f t="shared" si="2"/>
        <v>0.16500000000000001</v>
      </c>
      <c r="E143" s="214">
        <v>0.159</v>
      </c>
      <c r="F143" s="214">
        <v>0.16500000000000001</v>
      </c>
    </row>
    <row r="144" spans="1:6" x14ac:dyDescent="0.2">
      <c r="A144" s="194" t="s">
        <v>398</v>
      </c>
      <c r="B144" s="194">
        <v>32</v>
      </c>
      <c r="C144" s="195" t="s">
        <v>399</v>
      </c>
      <c r="D144" s="203">
        <f t="shared" si="2"/>
        <v>0.2</v>
      </c>
      <c r="E144" s="214">
        <v>0.19400000000000001</v>
      </c>
      <c r="F144" s="214">
        <v>0.2</v>
      </c>
    </row>
    <row r="145" spans="1:6" x14ac:dyDescent="0.2">
      <c r="A145" s="194" t="s">
        <v>400</v>
      </c>
      <c r="B145" s="194">
        <v>33</v>
      </c>
      <c r="C145" s="195" t="s">
        <v>401</v>
      </c>
      <c r="D145" s="203">
        <f t="shared" si="2"/>
        <v>0.186</v>
      </c>
      <c r="E145" s="214">
        <v>0.192</v>
      </c>
      <c r="F145" s="214">
        <v>0.186</v>
      </c>
    </row>
    <row r="146" spans="1:6" x14ac:dyDescent="0.2">
      <c r="A146" s="194" t="s">
        <v>402</v>
      </c>
      <c r="B146" s="194">
        <v>34</v>
      </c>
      <c r="C146" s="195" t="s">
        <v>403</v>
      </c>
      <c r="D146" s="203">
        <f t="shared" si="2"/>
        <v>0.17199999999999999</v>
      </c>
      <c r="E146" s="214">
        <v>0.17499999999999999</v>
      </c>
      <c r="F146" s="214">
        <v>0.17199999999999999</v>
      </c>
    </row>
    <row r="147" spans="1:6" x14ac:dyDescent="0.2">
      <c r="A147" s="194" t="s">
        <v>404</v>
      </c>
      <c r="B147" s="194">
        <v>36</v>
      </c>
      <c r="C147" s="195" t="s">
        <v>405</v>
      </c>
      <c r="D147" s="203">
        <f t="shared" si="2"/>
        <v>0.154</v>
      </c>
      <c r="E147" s="214">
        <v>0.14699999999999999</v>
      </c>
      <c r="F147" s="214">
        <v>0.154</v>
      </c>
    </row>
    <row r="148" spans="1:6" x14ac:dyDescent="0.2">
      <c r="A148" s="194" t="s">
        <v>406</v>
      </c>
      <c r="B148" s="194">
        <v>37</v>
      </c>
      <c r="C148" s="195" t="s">
        <v>407</v>
      </c>
      <c r="D148" s="203">
        <f t="shared" si="2"/>
        <v>0.17499999999999999</v>
      </c>
      <c r="E148" s="214">
        <v>0.17699999999999999</v>
      </c>
      <c r="F148" s="214">
        <v>0.17499999999999999</v>
      </c>
    </row>
    <row r="149" spans="1:6" x14ac:dyDescent="0.2">
      <c r="A149" s="194" t="s">
        <v>408</v>
      </c>
      <c r="B149" s="194">
        <v>38</v>
      </c>
      <c r="C149" s="195" t="s">
        <v>409</v>
      </c>
      <c r="D149" s="203">
        <f t="shared" si="2"/>
        <v>0.152</v>
      </c>
      <c r="E149" s="214">
        <v>0.156</v>
      </c>
      <c r="F149" s="214">
        <v>0.152</v>
      </c>
    </row>
    <row r="150" spans="1:6" x14ac:dyDescent="0.2">
      <c r="A150" s="194" t="s">
        <v>410</v>
      </c>
      <c r="B150" s="194">
        <v>40</v>
      </c>
      <c r="C150" s="195" t="s">
        <v>411</v>
      </c>
      <c r="D150" s="203">
        <f t="shared" si="2"/>
        <v>0.159</v>
      </c>
      <c r="E150" s="214">
        <v>0.17100000000000001</v>
      </c>
      <c r="F150" s="214">
        <v>0.159</v>
      </c>
    </row>
    <row r="151" spans="1:6" x14ac:dyDescent="0.2">
      <c r="A151" s="194" t="s">
        <v>412</v>
      </c>
      <c r="B151" s="194">
        <v>41</v>
      </c>
      <c r="C151" s="195" t="s">
        <v>413</v>
      </c>
      <c r="D151" s="203">
        <f t="shared" si="2"/>
        <v>0.186</v>
      </c>
      <c r="E151" s="214">
        <v>0.192</v>
      </c>
      <c r="F151" s="214">
        <v>0.186</v>
      </c>
    </row>
    <row r="152" spans="1:6" x14ac:dyDescent="0.2">
      <c r="A152" s="194" t="s">
        <v>414</v>
      </c>
      <c r="B152" s="194">
        <v>42</v>
      </c>
      <c r="C152" s="195" t="s">
        <v>415</v>
      </c>
      <c r="D152" s="203">
        <f t="shared" si="2"/>
        <v>0.16900000000000001</v>
      </c>
      <c r="E152" s="214">
        <v>0.16</v>
      </c>
      <c r="F152" s="214">
        <v>0.16900000000000001</v>
      </c>
    </row>
    <row r="153" spans="1:6" x14ac:dyDescent="0.2">
      <c r="A153" s="194" t="s">
        <v>416</v>
      </c>
      <c r="B153" s="194">
        <v>43</v>
      </c>
      <c r="C153" s="195" t="s">
        <v>417</v>
      </c>
      <c r="D153" s="203">
        <f t="shared" si="2"/>
        <v>0.128</v>
      </c>
      <c r="E153" s="214">
        <v>0.14399999999999999</v>
      </c>
      <c r="F153" s="214">
        <v>0.128</v>
      </c>
    </row>
    <row r="154" spans="1:6" x14ac:dyDescent="0.2">
      <c r="A154" s="194" t="s">
        <v>418</v>
      </c>
      <c r="B154" s="194">
        <v>44</v>
      </c>
      <c r="C154" s="195" t="s">
        <v>419</v>
      </c>
      <c r="D154" s="203">
        <f t="shared" si="2"/>
        <v>0.16500000000000001</v>
      </c>
      <c r="E154" s="214">
        <v>0.17499999999999999</v>
      </c>
      <c r="F154" s="214">
        <v>0.16500000000000001</v>
      </c>
    </row>
    <row r="155" spans="1:6" x14ac:dyDescent="0.2">
      <c r="A155" s="194" t="s">
        <v>420</v>
      </c>
      <c r="B155" s="194">
        <v>45</v>
      </c>
      <c r="C155" s="195" t="s">
        <v>421</v>
      </c>
      <c r="D155" s="203">
        <f t="shared" si="2"/>
        <v>0.14699999999999999</v>
      </c>
      <c r="E155" s="214">
        <v>0.156</v>
      </c>
      <c r="F155" s="214">
        <v>0.14699999999999999</v>
      </c>
    </row>
    <row r="156" spans="1:6" x14ac:dyDescent="0.2">
      <c r="A156" s="194" t="s">
        <v>422</v>
      </c>
      <c r="B156" s="194">
        <v>47</v>
      </c>
      <c r="C156" s="195" t="s">
        <v>423</v>
      </c>
      <c r="D156" s="203">
        <f t="shared" si="2"/>
        <v>0.17599999999999999</v>
      </c>
      <c r="E156" s="214">
        <v>0.182</v>
      </c>
      <c r="F156" s="214">
        <v>0.17599999999999999</v>
      </c>
    </row>
    <row r="157" spans="1:6" x14ac:dyDescent="0.2">
      <c r="A157" s="152" t="s">
        <v>489</v>
      </c>
      <c r="B157" s="152"/>
      <c r="C157" s="152" t="s">
        <v>428</v>
      </c>
      <c r="D157" s="203">
        <f t="shared" si="2"/>
        <v>0.20899999999999999</v>
      </c>
      <c r="E157" s="214">
        <v>0.221</v>
      </c>
      <c r="F157" s="214">
        <v>0.20899999999999999</v>
      </c>
    </row>
    <row r="158" spans="1:6" x14ac:dyDescent="0.2">
      <c r="A158" s="152" t="s">
        <v>490</v>
      </c>
      <c r="B158" s="152"/>
      <c r="C158" s="152" t="s">
        <v>429</v>
      </c>
      <c r="D158" s="203">
        <f t="shared" si="2"/>
        <v>0.19600000000000001</v>
      </c>
      <c r="E158" s="214">
        <v>0.19800000000000001</v>
      </c>
      <c r="F158" s="214">
        <v>0.19600000000000001</v>
      </c>
    </row>
    <row r="159" spans="1:6" x14ac:dyDescent="0.2">
      <c r="A159" s="152" t="s">
        <v>491</v>
      </c>
      <c r="B159" s="152"/>
      <c r="C159" s="152" t="s">
        <v>734</v>
      </c>
      <c r="D159" s="203">
        <f t="shared" si="2"/>
        <v>0.19</v>
      </c>
      <c r="E159" s="214">
        <v>0.192</v>
      </c>
      <c r="F159" s="214">
        <v>0.19</v>
      </c>
    </row>
    <row r="160" spans="1:6" x14ac:dyDescent="0.2">
      <c r="A160" s="152" t="s">
        <v>492</v>
      </c>
      <c r="B160" s="152"/>
      <c r="C160" s="152" t="s">
        <v>431</v>
      </c>
      <c r="D160" s="203">
        <f t="shared" si="2"/>
        <v>0.183</v>
      </c>
      <c r="E160" s="214">
        <v>0.184</v>
      </c>
      <c r="F160" s="214">
        <v>0.183</v>
      </c>
    </row>
    <row r="161" spans="1:6" x14ac:dyDescent="0.2">
      <c r="A161" s="152" t="s">
        <v>493</v>
      </c>
      <c r="B161" s="152"/>
      <c r="C161" s="152" t="s">
        <v>432</v>
      </c>
      <c r="D161" s="203">
        <f t="shared" si="2"/>
        <v>0.20599999999999999</v>
      </c>
      <c r="E161" s="214">
        <v>0.21199999999999999</v>
      </c>
      <c r="F161" s="214">
        <v>0.20599999999999999</v>
      </c>
    </row>
    <row r="162" spans="1:6" x14ac:dyDescent="0.2">
      <c r="A162" s="152" t="s">
        <v>494</v>
      </c>
      <c r="B162" s="152"/>
      <c r="C162" s="152" t="s">
        <v>735</v>
      </c>
      <c r="D162" s="203">
        <f t="shared" si="2"/>
        <v>0.17100000000000001</v>
      </c>
      <c r="E162" s="214">
        <v>0.17199999999999999</v>
      </c>
      <c r="F162" s="214">
        <v>0.17100000000000001</v>
      </c>
    </row>
    <row r="163" spans="1:6" x14ac:dyDescent="0.2">
      <c r="A163" s="152" t="s">
        <v>495</v>
      </c>
      <c r="B163" s="152"/>
      <c r="C163" s="152" t="s">
        <v>427</v>
      </c>
      <c r="D163" s="203">
        <f t="shared" si="2"/>
        <v>0.224</v>
      </c>
      <c r="E163" s="214">
        <v>0.22500000000000001</v>
      </c>
      <c r="F163" s="214">
        <v>0.224</v>
      </c>
    </row>
    <row r="164" spans="1:6" x14ac:dyDescent="0.2">
      <c r="A164" s="152" t="s">
        <v>496</v>
      </c>
      <c r="B164" s="152"/>
      <c r="C164" s="152" t="s">
        <v>426</v>
      </c>
      <c r="D164" s="203">
        <f t="shared" si="2"/>
        <v>0.16</v>
      </c>
      <c r="E164" s="214">
        <v>0.16500000000000001</v>
      </c>
      <c r="F164" s="214">
        <v>0.16</v>
      </c>
    </row>
    <row r="165" spans="1:6" x14ac:dyDescent="0.2">
      <c r="A165" s="152" t="s">
        <v>497</v>
      </c>
      <c r="B165" s="152"/>
      <c r="C165" s="152" t="s">
        <v>433</v>
      </c>
      <c r="D165" s="203">
        <f t="shared" si="2"/>
        <v>0.16500000000000001</v>
      </c>
      <c r="E165" s="214">
        <v>0.16600000000000001</v>
      </c>
      <c r="F165" s="214">
        <v>0.16500000000000001</v>
      </c>
    </row>
    <row r="166" spans="1:6" x14ac:dyDescent="0.2">
      <c r="A166" s="197" t="s">
        <v>498</v>
      </c>
      <c r="B166" s="198">
        <v>64</v>
      </c>
      <c r="C166" s="199" t="s">
        <v>424</v>
      </c>
      <c r="D166" s="204">
        <f t="shared" si="2"/>
        <v>0.189</v>
      </c>
      <c r="E166" s="397">
        <v>0.192</v>
      </c>
      <c r="F166" s="397">
        <v>0.189</v>
      </c>
    </row>
    <row r="168" spans="1:6" x14ac:dyDescent="0.2">
      <c r="A168" s="215" t="s">
        <v>707</v>
      </c>
    </row>
    <row r="169" spans="1:6" x14ac:dyDescent="0.2">
      <c r="A169" s="216" t="s">
        <v>871</v>
      </c>
    </row>
    <row r="170" spans="1:6" x14ac:dyDescent="0.2">
      <c r="A170" s="217"/>
    </row>
  </sheetData>
  <mergeCells count="1">
    <mergeCell ref="E3:F3"/>
  </mergeCell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00B050"/>
  </sheetPr>
  <dimension ref="A1:F171"/>
  <sheetViews>
    <sheetView workbookViewId="0">
      <selection activeCell="C162" sqref="C162"/>
    </sheetView>
  </sheetViews>
  <sheetFormatPr defaultRowHeight="12.75" x14ac:dyDescent="0.2"/>
  <cols>
    <col min="1" max="1" width="13.5546875" style="139" customWidth="1"/>
    <col min="2" max="2" width="13" style="139" customWidth="1"/>
    <col min="3" max="3" width="21.109375" style="139" bestFit="1" customWidth="1"/>
    <col min="4" max="4" width="8.5546875" style="139" bestFit="1" customWidth="1"/>
    <col min="5" max="5" width="12.77734375" style="139" customWidth="1"/>
    <col min="6" max="256" width="8.88671875" style="139"/>
    <col min="257" max="257" width="13.5546875" style="139" customWidth="1"/>
    <col min="258" max="258" width="13" style="139" customWidth="1"/>
    <col min="259" max="259" width="21.109375" style="139" bestFit="1" customWidth="1"/>
    <col min="260" max="260" width="8.5546875" style="139" bestFit="1" customWidth="1"/>
    <col min="261" max="261" width="12.77734375" style="139" customWidth="1"/>
    <col min="262" max="512" width="8.88671875" style="139"/>
    <col min="513" max="513" width="13.5546875" style="139" customWidth="1"/>
    <col min="514" max="514" width="13" style="139" customWidth="1"/>
    <col min="515" max="515" width="21.109375" style="139" bestFit="1" customWidth="1"/>
    <col min="516" max="516" width="8.5546875" style="139" bestFit="1" customWidth="1"/>
    <col min="517" max="517" width="12.77734375" style="139" customWidth="1"/>
    <col min="518" max="768" width="8.88671875" style="139"/>
    <col min="769" max="769" width="13.5546875" style="139" customWidth="1"/>
    <col min="770" max="770" width="13" style="139" customWidth="1"/>
    <col min="771" max="771" width="21.109375" style="139" bestFit="1" customWidth="1"/>
    <col min="772" max="772" width="8.5546875" style="139" bestFit="1" customWidth="1"/>
    <col min="773" max="773" width="12.77734375" style="139" customWidth="1"/>
    <col min="774" max="1024" width="8.88671875" style="139"/>
    <col min="1025" max="1025" width="13.5546875" style="139" customWidth="1"/>
    <col min="1026" max="1026" width="13" style="139" customWidth="1"/>
    <col min="1027" max="1027" width="21.109375" style="139" bestFit="1" customWidth="1"/>
    <col min="1028" max="1028" width="8.5546875" style="139" bestFit="1" customWidth="1"/>
    <col min="1029" max="1029" width="12.77734375" style="139" customWidth="1"/>
    <col min="1030" max="1280" width="8.88671875" style="139"/>
    <col min="1281" max="1281" width="13.5546875" style="139" customWidth="1"/>
    <col min="1282" max="1282" width="13" style="139" customWidth="1"/>
    <col min="1283" max="1283" width="21.109375" style="139" bestFit="1" customWidth="1"/>
    <col min="1284" max="1284" width="8.5546875" style="139" bestFit="1" customWidth="1"/>
    <col min="1285" max="1285" width="12.77734375" style="139" customWidth="1"/>
    <col min="1286" max="1536" width="8.88671875" style="139"/>
    <col min="1537" max="1537" width="13.5546875" style="139" customWidth="1"/>
    <col min="1538" max="1538" width="13" style="139" customWidth="1"/>
    <col min="1539" max="1539" width="21.109375" style="139" bestFit="1" customWidth="1"/>
    <col min="1540" max="1540" width="8.5546875" style="139" bestFit="1" customWidth="1"/>
    <col min="1541" max="1541" width="12.77734375" style="139" customWidth="1"/>
    <col min="1542" max="1792" width="8.88671875" style="139"/>
    <col min="1793" max="1793" width="13.5546875" style="139" customWidth="1"/>
    <col min="1794" max="1794" width="13" style="139" customWidth="1"/>
    <col min="1795" max="1795" width="21.109375" style="139" bestFit="1" customWidth="1"/>
    <col min="1796" max="1796" width="8.5546875" style="139" bestFit="1" customWidth="1"/>
    <col min="1797" max="1797" width="12.77734375" style="139" customWidth="1"/>
    <col min="1798" max="2048" width="8.88671875" style="139"/>
    <col min="2049" max="2049" width="13.5546875" style="139" customWidth="1"/>
    <col min="2050" max="2050" width="13" style="139" customWidth="1"/>
    <col min="2051" max="2051" width="21.109375" style="139" bestFit="1" customWidth="1"/>
    <col min="2052" max="2052" width="8.5546875" style="139" bestFit="1" customWidth="1"/>
    <col min="2053" max="2053" width="12.77734375" style="139" customWidth="1"/>
    <col min="2054" max="2304" width="8.88671875" style="139"/>
    <col min="2305" max="2305" width="13.5546875" style="139" customWidth="1"/>
    <col min="2306" max="2306" width="13" style="139" customWidth="1"/>
    <col min="2307" max="2307" width="21.109375" style="139" bestFit="1" customWidth="1"/>
    <col min="2308" max="2308" width="8.5546875" style="139" bestFit="1" customWidth="1"/>
    <col min="2309" max="2309" width="12.77734375" style="139" customWidth="1"/>
    <col min="2310" max="2560" width="8.88671875" style="139"/>
    <col min="2561" max="2561" width="13.5546875" style="139" customWidth="1"/>
    <col min="2562" max="2562" width="13" style="139" customWidth="1"/>
    <col min="2563" max="2563" width="21.109375" style="139" bestFit="1" customWidth="1"/>
    <col min="2564" max="2564" width="8.5546875" style="139" bestFit="1" customWidth="1"/>
    <col min="2565" max="2565" width="12.77734375" style="139" customWidth="1"/>
    <col min="2566" max="2816" width="8.88671875" style="139"/>
    <col min="2817" max="2817" width="13.5546875" style="139" customWidth="1"/>
    <col min="2818" max="2818" width="13" style="139" customWidth="1"/>
    <col min="2819" max="2819" width="21.109375" style="139" bestFit="1" customWidth="1"/>
    <col min="2820" max="2820" width="8.5546875" style="139" bestFit="1" customWidth="1"/>
    <col min="2821" max="2821" width="12.77734375" style="139" customWidth="1"/>
    <col min="2822" max="3072" width="8.88671875" style="139"/>
    <col min="3073" max="3073" width="13.5546875" style="139" customWidth="1"/>
    <col min="3074" max="3074" width="13" style="139" customWidth="1"/>
    <col min="3075" max="3075" width="21.109375" style="139" bestFit="1" customWidth="1"/>
    <col min="3076" max="3076" width="8.5546875" style="139" bestFit="1" customWidth="1"/>
    <col min="3077" max="3077" width="12.77734375" style="139" customWidth="1"/>
    <col min="3078" max="3328" width="8.88671875" style="139"/>
    <col min="3329" max="3329" width="13.5546875" style="139" customWidth="1"/>
    <col min="3330" max="3330" width="13" style="139" customWidth="1"/>
    <col min="3331" max="3331" width="21.109375" style="139" bestFit="1" customWidth="1"/>
    <col min="3332" max="3332" width="8.5546875" style="139" bestFit="1" customWidth="1"/>
    <col min="3333" max="3333" width="12.77734375" style="139" customWidth="1"/>
    <col min="3334" max="3584" width="8.88671875" style="139"/>
    <col min="3585" max="3585" width="13.5546875" style="139" customWidth="1"/>
    <col min="3586" max="3586" width="13" style="139" customWidth="1"/>
    <col min="3587" max="3587" width="21.109375" style="139" bestFit="1" customWidth="1"/>
    <col min="3588" max="3588" width="8.5546875" style="139" bestFit="1" customWidth="1"/>
    <col min="3589" max="3589" width="12.77734375" style="139" customWidth="1"/>
    <col min="3590" max="3840" width="8.88671875" style="139"/>
    <col min="3841" max="3841" width="13.5546875" style="139" customWidth="1"/>
    <col min="3842" max="3842" width="13" style="139" customWidth="1"/>
    <col min="3843" max="3843" width="21.109375" style="139" bestFit="1" customWidth="1"/>
    <col min="3844" max="3844" width="8.5546875" style="139" bestFit="1" customWidth="1"/>
    <col min="3845" max="3845" width="12.77734375" style="139" customWidth="1"/>
    <col min="3846" max="4096" width="8.88671875" style="139"/>
    <col min="4097" max="4097" width="13.5546875" style="139" customWidth="1"/>
    <col min="4098" max="4098" width="13" style="139" customWidth="1"/>
    <col min="4099" max="4099" width="21.109375" style="139" bestFit="1" customWidth="1"/>
    <col min="4100" max="4100" width="8.5546875" style="139" bestFit="1" customWidth="1"/>
    <col min="4101" max="4101" width="12.77734375" style="139" customWidth="1"/>
    <col min="4102" max="4352" width="8.88671875" style="139"/>
    <col min="4353" max="4353" width="13.5546875" style="139" customWidth="1"/>
    <col min="4354" max="4354" width="13" style="139" customWidth="1"/>
    <col min="4355" max="4355" width="21.109375" style="139" bestFit="1" customWidth="1"/>
    <col min="4356" max="4356" width="8.5546875" style="139" bestFit="1" customWidth="1"/>
    <col min="4357" max="4357" width="12.77734375" style="139" customWidth="1"/>
    <col min="4358" max="4608" width="8.88671875" style="139"/>
    <col min="4609" max="4609" width="13.5546875" style="139" customWidth="1"/>
    <col min="4610" max="4610" width="13" style="139" customWidth="1"/>
    <col min="4611" max="4611" width="21.109375" style="139" bestFit="1" customWidth="1"/>
    <col min="4612" max="4612" width="8.5546875" style="139" bestFit="1" customWidth="1"/>
    <col min="4613" max="4613" width="12.77734375" style="139" customWidth="1"/>
    <col min="4614" max="4864" width="8.88671875" style="139"/>
    <col min="4865" max="4865" width="13.5546875" style="139" customWidth="1"/>
    <col min="4866" max="4866" width="13" style="139" customWidth="1"/>
    <col min="4867" max="4867" width="21.109375" style="139" bestFit="1" customWidth="1"/>
    <col min="4868" max="4868" width="8.5546875" style="139" bestFit="1" customWidth="1"/>
    <col min="4869" max="4869" width="12.77734375" style="139" customWidth="1"/>
    <col min="4870" max="5120" width="8.88671875" style="139"/>
    <col min="5121" max="5121" width="13.5546875" style="139" customWidth="1"/>
    <col min="5122" max="5122" width="13" style="139" customWidth="1"/>
    <col min="5123" max="5123" width="21.109375" style="139" bestFit="1" customWidth="1"/>
    <col min="5124" max="5124" width="8.5546875" style="139" bestFit="1" customWidth="1"/>
    <col min="5125" max="5125" width="12.77734375" style="139" customWidth="1"/>
    <col min="5126" max="5376" width="8.88671875" style="139"/>
    <col min="5377" max="5377" width="13.5546875" style="139" customWidth="1"/>
    <col min="5378" max="5378" width="13" style="139" customWidth="1"/>
    <col min="5379" max="5379" width="21.109375" style="139" bestFit="1" customWidth="1"/>
    <col min="5380" max="5380" width="8.5546875" style="139" bestFit="1" customWidth="1"/>
    <col min="5381" max="5381" width="12.77734375" style="139" customWidth="1"/>
    <col min="5382" max="5632" width="8.88671875" style="139"/>
    <col min="5633" max="5633" width="13.5546875" style="139" customWidth="1"/>
    <col min="5634" max="5634" width="13" style="139" customWidth="1"/>
    <col min="5635" max="5635" width="21.109375" style="139" bestFit="1" customWidth="1"/>
    <col min="5636" max="5636" width="8.5546875" style="139" bestFit="1" customWidth="1"/>
    <col min="5637" max="5637" width="12.77734375" style="139" customWidth="1"/>
    <col min="5638" max="5888" width="8.88671875" style="139"/>
    <col min="5889" max="5889" width="13.5546875" style="139" customWidth="1"/>
    <col min="5890" max="5890" width="13" style="139" customWidth="1"/>
    <col min="5891" max="5891" width="21.109375" style="139" bestFit="1" customWidth="1"/>
    <col min="5892" max="5892" width="8.5546875" style="139" bestFit="1" customWidth="1"/>
    <col min="5893" max="5893" width="12.77734375" style="139" customWidth="1"/>
    <col min="5894" max="6144" width="8.88671875" style="139"/>
    <col min="6145" max="6145" width="13.5546875" style="139" customWidth="1"/>
    <col min="6146" max="6146" width="13" style="139" customWidth="1"/>
    <col min="6147" max="6147" width="21.109375" style="139" bestFit="1" customWidth="1"/>
    <col min="6148" max="6148" width="8.5546875" style="139" bestFit="1" customWidth="1"/>
    <col min="6149" max="6149" width="12.77734375" style="139" customWidth="1"/>
    <col min="6150" max="6400" width="8.88671875" style="139"/>
    <col min="6401" max="6401" width="13.5546875" style="139" customWidth="1"/>
    <col min="6402" max="6402" width="13" style="139" customWidth="1"/>
    <col min="6403" max="6403" width="21.109375" style="139" bestFit="1" customWidth="1"/>
    <col min="6404" max="6404" width="8.5546875" style="139" bestFit="1" customWidth="1"/>
    <col min="6405" max="6405" width="12.77734375" style="139" customWidth="1"/>
    <col min="6406" max="6656" width="8.88671875" style="139"/>
    <col min="6657" max="6657" width="13.5546875" style="139" customWidth="1"/>
    <col min="6658" max="6658" width="13" style="139" customWidth="1"/>
    <col min="6659" max="6659" width="21.109375" style="139" bestFit="1" customWidth="1"/>
    <col min="6660" max="6660" width="8.5546875" style="139" bestFit="1" customWidth="1"/>
    <col min="6661" max="6661" width="12.77734375" style="139" customWidth="1"/>
    <col min="6662" max="6912" width="8.88671875" style="139"/>
    <col min="6913" max="6913" width="13.5546875" style="139" customWidth="1"/>
    <col min="6914" max="6914" width="13" style="139" customWidth="1"/>
    <col min="6915" max="6915" width="21.109375" style="139" bestFit="1" customWidth="1"/>
    <col min="6916" max="6916" width="8.5546875" style="139" bestFit="1" customWidth="1"/>
    <col min="6917" max="6917" width="12.77734375" style="139" customWidth="1"/>
    <col min="6918" max="7168" width="8.88671875" style="139"/>
    <col min="7169" max="7169" width="13.5546875" style="139" customWidth="1"/>
    <col min="7170" max="7170" width="13" style="139" customWidth="1"/>
    <col min="7171" max="7171" width="21.109375" style="139" bestFit="1" customWidth="1"/>
    <col min="7172" max="7172" width="8.5546875" style="139" bestFit="1" customWidth="1"/>
    <col min="7173" max="7173" width="12.77734375" style="139" customWidth="1"/>
    <col min="7174" max="7424" width="8.88671875" style="139"/>
    <col min="7425" max="7425" width="13.5546875" style="139" customWidth="1"/>
    <col min="7426" max="7426" width="13" style="139" customWidth="1"/>
    <col min="7427" max="7427" width="21.109375" style="139" bestFit="1" customWidth="1"/>
    <col min="7428" max="7428" width="8.5546875" style="139" bestFit="1" customWidth="1"/>
    <col min="7429" max="7429" width="12.77734375" style="139" customWidth="1"/>
    <col min="7430" max="7680" width="8.88671875" style="139"/>
    <col min="7681" max="7681" width="13.5546875" style="139" customWidth="1"/>
    <col min="7682" max="7682" width="13" style="139" customWidth="1"/>
    <col min="7683" max="7683" width="21.109375" style="139" bestFit="1" customWidth="1"/>
    <col min="7684" max="7684" width="8.5546875" style="139" bestFit="1" customWidth="1"/>
    <col min="7685" max="7685" width="12.77734375" style="139" customWidth="1"/>
    <col min="7686" max="7936" width="8.88671875" style="139"/>
    <col min="7937" max="7937" width="13.5546875" style="139" customWidth="1"/>
    <col min="7938" max="7938" width="13" style="139" customWidth="1"/>
    <col min="7939" max="7939" width="21.109375" style="139" bestFit="1" customWidth="1"/>
    <col min="7940" max="7940" width="8.5546875" style="139" bestFit="1" customWidth="1"/>
    <col min="7941" max="7941" width="12.77734375" style="139" customWidth="1"/>
    <col min="7942" max="8192" width="8.88671875" style="139"/>
    <col min="8193" max="8193" width="13.5546875" style="139" customWidth="1"/>
    <col min="8194" max="8194" width="13" style="139" customWidth="1"/>
    <col min="8195" max="8195" width="21.109375" style="139" bestFit="1" customWidth="1"/>
    <col min="8196" max="8196" width="8.5546875" style="139" bestFit="1" customWidth="1"/>
    <col min="8197" max="8197" width="12.77734375" style="139" customWidth="1"/>
    <col min="8198" max="8448" width="8.88671875" style="139"/>
    <col min="8449" max="8449" width="13.5546875" style="139" customWidth="1"/>
    <col min="8450" max="8450" width="13" style="139" customWidth="1"/>
    <col min="8451" max="8451" width="21.109375" style="139" bestFit="1" customWidth="1"/>
    <col min="8452" max="8452" width="8.5546875" style="139" bestFit="1" customWidth="1"/>
    <col min="8453" max="8453" width="12.77734375" style="139" customWidth="1"/>
    <col min="8454" max="8704" width="8.88671875" style="139"/>
    <col min="8705" max="8705" width="13.5546875" style="139" customWidth="1"/>
    <col min="8706" max="8706" width="13" style="139" customWidth="1"/>
    <col min="8707" max="8707" width="21.109375" style="139" bestFit="1" customWidth="1"/>
    <col min="8708" max="8708" width="8.5546875" style="139" bestFit="1" customWidth="1"/>
    <col min="8709" max="8709" width="12.77734375" style="139" customWidth="1"/>
    <col min="8710" max="8960" width="8.88671875" style="139"/>
    <col min="8961" max="8961" width="13.5546875" style="139" customWidth="1"/>
    <col min="8962" max="8962" width="13" style="139" customWidth="1"/>
    <col min="8963" max="8963" width="21.109375" style="139" bestFit="1" customWidth="1"/>
    <col min="8964" max="8964" width="8.5546875" style="139" bestFit="1" customWidth="1"/>
    <col min="8965" max="8965" width="12.77734375" style="139" customWidth="1"/>
    <col min="8966" max="9216" width="8.88671875" style="139"/>
    <col min="9217" max="9217" width="13.5546875" style="139" customWidth="1"/>
    <col min="9218" max="9218" width="13" style="139" customWidth="1"/>
    <col min="9219" max="9219" width="21.109375" style="139" bestFit="1" customWidth="1"/>
    <col min="9220" max="9220" width="8.5546875" style="139" bestFit="1" customWidth="1"/>
    <col min="9221" max="9221" width="12.77734375" style="139" customWidth="1"/>
    <col min="9222" max="9472" width="8.88671875" style="139"/>
    <col min="9473" max="9473" width="13.5546875" style="139" customWidth="1"/>
    <col min="9474" max="9474" width="13" style="139" customWidth="1"/>
    <col min="9475" max="9475" width="21.109375" style="139" bestFit="1" customWidth="1"/>
    <col min="9476" max="9476" width="8.5546875" style="139" bestFit="1" customWidth="1"/>
    <col min="9477" max="9477" width="12.77734375" style="139" customWidth="1"/>
    <col min="9478" max="9728" width="8.88671875" style="139"/>
    <col min="9729" max="9729" width="13.5546875" style="139" customWidth="1"/>
    <col min="9730" max="9730" width="13" style="139" customWidth="1"/>
    <col min="9731" max="9731" width="21.109375" style="139" bestFit="1" customWidth="1"/>
    <col min="9732" max="9732" width="8.5546875" style="139" bestFit="1" customWidth="1"/>
    <col min="9733" max="9733" width="12.77734375" style="139" customWidth="1"/>
    <col min="9734" max="9984" width="8.88671875" style="139"/>
    <col min="9985" max="9985" width="13.5546875" style="139" customWidth="1"/>
    <col min="9986" max="9986" width="13" style="139" customWidth="1"/>
    <col min="9987" max="9987" width="21.109375" style="139" bestFit="1" customWidth="1"/>
    <col min="9988" max="9988" width="8.5546875" style="139" bestFit="1" customWidth="1"/>
    <col min="9989" max="9989" width="12.77734375" style="139" customWidth="1"/>
    <col min="9990" max="10240" width="8.88671875" style="139"/>
    <col min="10241" max="10241" width="13.5546875" style="139" customWidth="1"/>
    <col min="10242" max="10242" width="13" style="139" customWidth="1"/>
    <col min="10243" max="10243" width="21.109375" style="139" bestFit="1" customWidth="1"/>
    <col min="10244" max="10244" width="8.5546875" style="139" bestFit="1" customWidth="1"/>
    <col min="10245" max="10245" width="12.77734375" style="139" customWidth="1"/>
    <col min="10246" max="10496" width="8.88671875" style="139"/>
    <col min="10497" max="10497" width="13.5546875" style="139" customWidth="1"/>
    <col min="10498" max="10498" width="13" style="139" customWidth="1"/>
    <col min="10499" max="10499" width="21.109375" style="139" bestFit="1" customWidth="1"/>
    <col min="10500" max="10500" width="8.5546875" style="139" bestFit="1" customWidth="1"/>
    <col min="10501" max="10501" width="12.77734375" style="139" customWidth="1"/>
    <col min="10502" max="10752" width="8.88671875" style="139"/>
    <col min="10753" max="10753" width="13.5546875" style="139" customWidth="1"/>
    <col min="10754" max="10754" width="13" style="139" customWidth="1"/>
    <col min="10755" max="10755" width="21.109375" style="139" bestFit="1" customWidth="1"/>
    <col min="10756" max="10756" width="8.5546875" style="139" bestFit="1" customWidth="1"/>
    <col min="10757" max="10757" width="12.77734375" style="139" customWidth="1"/>
    <col min="10758" max="11008" width="8.88671875" style="139"/>
    <col min="11009" max="11009" width="13.5546875" style="139" customWidth="1"/>
    <col min="11010" max="11010" width="13" style="139" customWidth="1"/>
    <col min="11011" max="11011" width="21.109375" style="139" bestFit="1" customWidth="1"/>
    <col min="11012" max="11012" width="8.5546875" style="139" bestFit="1" customWidth="1"/>
    <col min="11013" max="11013" width="12.77734375" style="139" customWidth="1"/>
    <col min="11014" max="11264" width="8.88671875" style="139"/>
    <col min="11265" max="11265" width="13.5546875" style="139" customWidth="1"/>
    <col min="11266" max="11266" width="13" style="139" customWidth="1"/>
    <col min="11267" max="11267" width="21.109375" style="139" bestFit="1" customWidth="1"/>
    <col min="11268" max="11268" width="8.5546875" style="139" bestFit="1" customWidth="1"/>
    <col min="11269" max="11269" width="12.77734375" style="139" customWidth="1"/>
    <col min="11270" max="11520" width="8.88671875" style="139"/>
    <col min="11521" max="11521" width="13.5546875" style="139" customWidth="1"/>
    <col min="11522" max="11522" width="13" style="139" customWidth="1"/>
    <col min="11523" max="11523" width="21.109375" style="139" bestFit="1" customWidth="1"/>
    <col min="11524" max="11524" width="8.5546875" style="139" bestFit="1" customWidth="1"/>
    <col min="11525" max="11525" width="12.77734375" style="139" customWidth="1"/>
    <col min="11526" max="11776" width="8.88671875" style="139"/>
    <col min="11777" max="11777" width="13.5546875" style="139" customWidth="1"/>
    <col min="11778" max="11778" width="13" style="139" customWidth="1"/>
    <col min="11779" max="11779" width="21.109375" style="139" bestFit="1" customWidth="1"/>
    <col min="11780" max="11780" width="8.5546875" style="139" bestFit="1" customWidth="1"/>
    <col min="11781" max="11781" width="12.77734375" style="139" customWidth="1"/>
    <col min="11782" max="12032" width="8.88671875" style="139"/>
    <col min="12033" max="12033" width="13.5546875" style="139" customWidth="1"/>
    <col min="12034" max="12034" width="13" style="139" customWidth="1"/>
    <col min="12035" max="12035" width="21.109375" style="139" bestFit="1" customWidth="1"/>
    <col min="12036" max="12036" width="8.5546875" style="139" bestFit="1" customWidth="1"/>
    <col min="12037" max="12037" width="12.77734375" style="139" customWidth="1"/>
    <col min="12038" max="12288" width="8.88671875" style="139"/>
    <col min="12289" max="12289" width="13.5546875" style="139" customWidth="1"/>
    <col min="12290" max="12290" width="13" style="139" customWidth="1"/>
    <col min="12291" max="12291" width="21.109375" style="139" bestFit="1" customWidth="1"/>
    <col min="12292" max="12292" width="8.5546875" style="139" bestFit="1" customWidth="1"/>
    <col min="12293" max="12293" width="12.77734375" style="139" customWidth="1"/>
    <col min="12294" max="12544" width="8.88671875" style="139"/>
    <col min="12545" max="12545" width="13.5546875" style="139" customWidth="1"/>
    <col min="12546" max="12546" width="13" style="139" customWidth="1"/>
    <col min="12547" max="12547" width="21.109375" style="139" bestFit="1" customWidth="1"/>
    <col min="12548" max="12548" width="8.5546875" style="139" bestFit="1" customWidth="1"/>
    <col min="12549" max="12549" width="12.77734375" style="139" customWidth="1"/>
    <col min="12550" max="12800" width="8.88671875" style="139"/>
    <col min="12801" max="12801" width="13.5546875" style="139" customWidth="1"/>
    <col min="12802" max="12802" width="13" style="139" customWidth="1"/>
    <col min="12803" max="12803" width="21.109375" style="139" bestFit="1" customWidth="1"/>
    <col min="12804" max="12804" width="8.5546875" style="139" bestFit="1" customWidth="1"/>
    <col min="12805" max="12805" width="12.77734375" style="139" customWidth="1"/>
    <col min="12806" max="13056" width="8.88671875" style="139"/>
    <col min="13057" max="13057" width="13.5546875" style="139" customWidth="1"/>
    <col min="13058" max="13058" width="13" style="139" customWidth="1"/>
    <col min="13059" max="13059" width="21.109375" style="139" bestFit="1" customWidth="1"/>
    <col min="13060" max="13060" width="8.5546875" style="139" bestFit="1" customWidth="1"/>
    <col min="13061" max="13061" width="12.77734375" style="139" customWidth="1"/>
    <col min="13062" max="13312" width="8.88671875" style="139"/>
    <col min="13313" max="13313" width="13.5546875" style="139" customWidth="1"/>
    <col min="13314" max="13314" width="13" style="139" customWidth="1"/>
    <col min="13315" max="13315" width="21.109375" style="139" bestFit="1" customWidth="1"/>
    <col min="13316" max="13316" width="8.5546875" style="139" bestFit="1" customWidth="1"/>
    <col min="13317" max="13317" width="12.77734375" style="139" customWidth="1"/>
    <col min="13318" max="13568" width="8.88671875" style="139"/>
    <col min="13569" max="13569" width="13.5546875" style="139" customWidth="1"/>
    <col min="13570" max="13570" width="13" style="139" customWidth="1"/>
    <col min="13571" max="13571" width="21.109375" style="139" bestFit="1" customWidth="1"/>
    <col min="13572" max="13572" width="8.5546875" style="139" bestFit="1" customWidth="1"/>
    <col min="13573" max="13573" width="12.77734375" style="139" customWidth="1"/>
    <col min="13574" max="13824" width="8.88671875" style="139"/>
    <col min="13825" max="13825" width="13.5546875" style="139" customWidth="1"/>
    <col min="13826" max="13826" width="13" style="139" customWidth="1"/>
    <col min="13827" max="13827" width="21.109375" style="139" bestFit="1" customWidth="1"/>
    <col min="13828" max="13828" width="8.5546875" style="139" bestFit="1" customWidth="1"/>
    <col min="13829" max="13829" width="12.77734375" style="139" customWidth="1"/>
    <col min="13830" max="14080" width="8.88671875" style="139"/>
    <col min="14081" max="14081" width="13.5546875" style="139" customWidth="1"/>
    <col min="14082" max="14082" width="13" style="139" customWidth="1"/>
    <col min="14083" max="14083" width="21.109375" style="139" bestFit="1" customWidth="1"/>
    <col min="14084" max="14084" width="8.5546875" style="139" bestFit="1" customWidth="1"/>
    <col min="14085" max="14085" width="12.77734375" style="139" customWidth="1"/>
    <col min="14086" max="14336" width="8.88671875" style="139"/>
    <col min="14337" max="14337" width="13.5546875" style="139" customWidth="1"/>
    <col min="14338" max="14338" width="13" style="139" customWidth="1"/>
    <col min="14339" max="14339" width="21.109375" style="139" bestFit="1" customWidth="1"/>
    <col min="14340" max="14340" width="8.5546875" style="139" bestFit="1" customWidth="1"/>
    <col min="14341" max="14341" width="12.77734375" style="139" customWidth="1"/>
    <col min="14342" max="14592" width="8.88671875" style="139"/>
    <col min="14593" max="14593" width="13.5546875" style="139" customWidth="1"/>
    <col min="14594" max="14594" width="13" style="139" customWidth="1"/>
    <col min="14595" max="14595" width="21.109375" style="139" bestFit="1" customWidth="1"/>
    <col min="14596" max="14596" width="8.5546875" style="139" bestFit="1" customWidth="1"/>
    <col min="14597" max="14597" width="12.77734375" style="139" customWidth="1"/>
    <col min="14598" max="14848" width="8.88671875" style="139"/>
    <col min="14849" max="14849" width="13.5546875" style="139" customWidth="1"/>
    <col min="14850" max="14850" width="13" style="139" customWidth="1"/>
    <col min="14851" max="14851" width="21.109375" style="139" bestFit="1" customWidth="1"/>
    <col min="14852" max="14852" width="8.5546875" style="139" bestFit="1" customWidth="1"/>
    <col min="14853" max="14853" width="12.77734375" style="139" customWidth="1"/>
    <col min="14854" max="15104" width="8.88671875" style="139"/>
    <col min="15105" max="15105" width="13.5546875" style="139" customWidth="1"/>
    <col min="15106" max="15106" width="13" style="139" customWidth="1"/>
    <col min="15107" max="15107" width="21.109375" style="139" bestFit="1" customWidth="1"/>
    <col min="15108" max="15108" width="8.5546875" style="139" bestFit="1" customWidth="1"/>
    <col min="15109" max="15109" width="12.77734375" style="139" customWidth="1"/>
    <col min="15110" max="15360" width="8.88671875" style="139"/>
    <col min="15361" max="15361" width="13.5546875" style="139" customWidth="1"/>
    <col min="15362" max="15362" width="13" style="139" customWidth="1"/>
    <col min="15363" max="15363" width="21.109375" style="139" bestFit="1" customWidth="1"/>
    <col min="15364" max="15364" width="8.5546875" style="139" bestFit="1" customWidth="1"/>
    <col min="15365" max="15365" width="12.77734375" style="139" customWidth="1"/>
    <col min="15366" max="15616" width="8.88671875" style="139"/>
    <col min="15617" max="15617" width="13.5546875" style="139" customWidth="1"/>
    <col min="15618" max="15618" width="13" style="139" customWidth="1"/>
    <col min="15619" max="15619" width="21.109375" style="139" bestFit="1" customWidth="1"/>
    <col min="15620" max="15620" width="8.5546875" style="139" bestFit="1" customWidth="1"/>
    <col min="15621" max="15621" width="12.77734375" style="139" customWidth="1"/>
    <col min="15622" max="15872" width="8.88671875" style="139"/>
    <col min="15873" max="15873" width="13.5546875" style="139" customWidth="1"/>
    <col min="15874" max="15874" width="13" style="139" customWidth="1"/>
    <col min="15875" max="15875" width="21.109375" style="139" bestFit="1" customWidth="1"/>
    <col min="15876" max="15876" width="8.5546875" style="139" bestFit="1" customWidth="1"/>
    <col min="15877" max="15877" width="12.77734375" style="139" customWidth="1"/>
    <col min="15878" max="16128" width="8.88671875" style="139"/>
    <col min="16129" max="16129" width="13.5546875" style="139" customWidth="1"/>
    <col min="16130" max="16130" width="13" style="139" customWidth="1"/>
    <col min="16131" max="16131" width="21.109375" style="139" bestFit="1" customWidth="1"/>
    <col min="16132" max="16132" width="8.5546875" style="139" bestFit="1" customWidth="1"/>
    <col min="16133" max="16133" width="12.77734375" style="139" customWidth="1"/>
    <col min="16134" max="16384" width="8.88671875" style="139"/>
  </cols>
  <sheetData>
    <row r="1" spans="1:6" ht="15.75" x14ac:dyDescent="0.25">
      <c r="A1" s="168" t="s">
        <v>790</v>
      </c>
    </row>
    <row r="2" spans="1:6" ht="15.75" x14ac:dyDescent="0.25">
      <c r="A2" s="168"/>
      <c r="C2" s="139">
        <v>1</v>
      </c>
      <c r="D2" s="139">
        <v>2</v>
      </c>
      <c r="E2" s="139">
        <v>3</v>
      </c>
      <c r="F2" s="139">
        <v>4</v>
      </c>
    </row>
    <row r="3" spans="1:6" ht="15.75" x14ac:dyDescent="0.25">
      <c r="A3" s="136"/>
      <c r="E3" s="600" t="s">
        <v>737</v>
      </c>
      <c r="F3" s="600"/>
    </row>
    <row r="4" spans="1:6" x14ac:dyDescent="0.2">
      <c r="A4" s="193" t="s">
        <v>0</v>
      </c>
      <c r="B4" s="193" t="s">
        <v>1</v>
      </c>
      <c r="C4" s="193" t="s">
        <v>2</v>
      </c>
      <c r="D4" s="193" t="s">
        <v>769</v>
      </c>
      <c r="E4" s="149" t="s">
        <v>549</v>
      </c>
      <c r="F4" s="149" t="s">
        <v>550</v>
      </c>
    </row>
    <row r="5" spans="1:6" x14ac:dyDescent="0.2">
      <c r="A5" s="194" t="s">
        <v>4</v>
      </c>
      <c r="B5" s="194" t="s">
        <v>5</v>
      </c>
      <c r="C5" s="195" t="s">
        <v>6</v>
      </c>
      <c r="D5" s="203">
        <f>F5</f>
        <v>5.0000000000000001E-3</v>
      </c>
      <c r="E5" s="214" t="s">
        <v>453</v>
      </c>
      <c r="F5" s="214">
        <v>5.0000000000000001E-3</v>
      </c>
    </row>
    <row r="6" spans="1:6" x14ac:dyDescent="0.2">
      <c r="A6" s="194" t="s">
        <v>7</v>
      </c>
      <c r="B6" s="194" t="s">
        <v>8</v>
      </c>
      <c r="C6" s="195" t="s">
        <v>9</v>
      </c>
      <c r="D6" s="203">
        <f t="shared" ref="D6:D69" si="0">F6</f>
        <v>0.01</v>
      </c>
      <c r="E6" s="214">
        <v>1.4E-2</v>
      </c>
      <c r="F6" s="214">
        <v>0.01</v>
      </c>
    </row>
    <row r="7" spans="1:6" x14ac:dyDescent="0.2">
      <c r="A7" s="194" t="s">
        <v>10</v>
      </c>
      <c r="B7" s="194" t="s">
        <v>11</v>
      </c>
      <c r="C7" s="195" t="s">
        <v>12</v>
      </c>
      <c r="D7" s="203">
        <f t="shared" si="0"/>
        <v>3.0000000000000001E-3</v>
      </c>
      <c r="E7" s="214">
        <v>8.9999999999999993E-3</v>
      </c>
      <c r="F7" s="214">
        <v>3.0000000000000001E-3</v>
      </c>
    </row>
    <row r="8" spans="1:6" x14ac:dyDescent="0.2">
      <c r="A8" s="194" t="s">
        <v>13</v>
      </c>
      <c r="B8" s="194" t="s">
        <v>14</v>
      </c>
      <c r="C8" s="195" t="s">
        <v>15</v>
      </c>
      <c r="D8" s="203">
        <f t="shared" si="0"/>
        <v>4.0000000000000001E-3</v>
      </c>
      <c r="E8" s="214">
        <v>6.0000000000000001E-3</v>
      </c>
      <c r="F8" s="214">
        <v>4.0000000000000001E-3</v>
      </c>
    </row>
    <row r="9" spans="1:6" x14ac:dyDescent="0.2">
      <c r="A9" s="194" t="s">
        <v>16</v>
      </c>
      <c r="B9" s="194" t="s">
        <v>17</v>
      </c>
      <c r="C9" s="195" t="s">
        <v>18</v>
      </c>
      <c r="D9" s="203">
        <f t="shared" si="0"/>
        <v>6.0000000000000001E-3</v>
      </c>
      <c r="E9" s="214" t="s">
        <v>453</v>
      </c>
      <c r="F9" s="214">
        <v>6.0000000000000001E-3</v>
      </c>
    </row>
    <row r="10" spans="1:6" x14ac:dyDescent="0.2">
      <c r="A10" s="194" t="s">
        <v>19</v>
      </c>
      <c r="B10" s="194" t="s">
        <v>20</v>
      </c>
      <c r="C10" s="195" t="s">
        <v>21</v>
      </c>
      <c r="D10" s="203">
        <f t="shared" si="0"/>
        <v>4.0000000000000001E-3</v>
      </c>
      <c r="E10" s="214">
        <v>0.01</v>
      </c>
      <c r="F10" s="214">
        <v>4.0000000000000001E-3</v>
      </c>
    </row>
    <row r="11" spans="1:6" x14ac:dyDescent="0.2">
      <c r="A11" s="194" t="s">
        <v>22</v>
      </c>
      <c r="B11" s="194" t="s">
        <v>23</v>
      </c>
      <c r="C11" s="195" t="s">
        <v>24</v>
      </c>
      <c r="D11" s="203">
        <f t="shared" si="0"/>
        <v>5.0000000000000001E-3</v>
      </c>
      <c r="E11" s="214">
        <v>7.0000000000000001E-3</v>
      </c>
      <c r="F11" s="214">
        <v>5.0000000000000001E-3</v>
      </c>
    </row>
    <row r="12" spans="1:6" x14ac:dyDescent="0.2">
      <c r="A12" s="194" t="s">
        <v>25</v>
      </c>
      <c r="B12" s="194" t="s">
        <v>26</v>
      </c>
      <c r="C12" s="195" t="s">
        <v>27</v>
      </c>
      <c r="D12" s="203">
        <f t="shared" si="0"/>
        <v>1.9E-2</v>
      </c>
      <c r="E12" s="214">
        <v>2.8000000000000001E-2</v>
      </c>
      <c r="F12" s="214">
        <v>1.9E-2</v>
      </c>
    </row>
    <row r="13" spans="1:6" x14ac:dyDescent="0.2">
      <c r="A13" s="194" t="s">
        <v>28</v>
      </c>
      <c r="B13" s="194" t="s">
        <v>29</v>
      </c>
      <c r="C13" s="195" t="s">
        <v>30</v>
      </c>
      <c r="D13" s="203">
        <f t="shared" si="0"/>
        <v>7.0000000000000001E-3</v>
      </c>
      <c r="E13" s="214">
        <v>6.0000000000000001E-3</v>
      </c>
      <c r="F13" s="214">
        <v>7.0000000000000001E-3</v>
      </c>
    </row>
    <row r="14" spans="1:6" x14ac:dyDescent="0.2">
      <c r="A14" s="194" t="s">
        <v>31</v>
      </c>
      <c r="B14" s="194" t="s">
        <v>32</v>
      </c>
      <c r="C14" s="195" t="s">
        <v>33</v>
      </c>
      <c r="D14" s="203">
        <f t="shared" si="0"/>
        <v>5.0000000000000001E-3</v>
      </c>
      <c r="E14" s="214">
        <v>7.0000000000000001E-3</v>
      </c>
      <c r="F14" s="214">
        <v>5.0000000000000001E-3</v>
      </c>
    </row>
    <row r="15" spans="1:6" x14ac:dyDescent="0.2">
      <c r="A15" s="194" t="s">
        <v>34</v>
      </c>
      <c r="B15" s="194" t="s">
        <v>35</v>
      </c>
      <c r="C15" s="195" t="s">
        <v>36</v>
      </c>
      <c r="D15" s="203">
        <f t="shared" si="0"/>
        <v>6.0000000000000001E-3</v>
      </c>
      <c r="E15" s="214">
        <v>5.0000000000000001E-3</v>
      </c>
      <c r="F15" s="214">
        <v>6.0000000000000001E-3</v>
      </c>
    </row>
    <row r="16" spans="1:6" x14ac:dyDescent="0.2">
      <c r="A16" s="194" t="s">
        <v>37</v>
      </c>
      <c r="B16" s="194" t="s">
        <v>38</v>
      </c>
      <c r="C16" s="195" t="s">
        <v>39</v>
      </c>
      <c r="D16" s="203">
        <f t="shared" si="0"/>
        <v>7.0000000000000001E-3</v>
      </c>
      <c r="E16" s="214">
        <v>5.0000000000000001E-3</v>
      </c>
      <c r="F16" s="214">
        <v>7.0000000000000001E-3</v>
      </c>
    </row>
    <row r="17" spans="1:6" x14ac:dyDescent="0.2">
      <c r="A17" s="194" t="s">
        <v>40</v>
      </c>
      <c r="B17" s="194" t="s">
        <v>41</v>
      </c>
      <c r="C17" s="195" t="s">
        <v>42</v>
      </c>
      <c r="D17" s="203">
        <f t="shared" si="0"/>
        <v>5.0000000000000001E-3</v>
      </c>
      <c r="E17" s="214">
        <v>4.0000000000000001E-3</v>
      </c>
      <c r="F17" s="214">
        <v>5.0000000000000001E-3</v>
      </c>
    </row>
    <row r="18" spans="1:6" x14ac:dyDescent="0.2">
      <c r="A18" s="194" t="s">
        <v>43</v>
      </c>
      <c r="B18" s="194" t="s">
        <v>44</v>
      </c>
      <c r="C18" s="195" t="s">
        <v>45</v>
      </c>
      <c r="D18" s="203">
        <f t="shared" si="0"/>
        <v>4.0000000000000001E-3</v>
      </c>
      <c r="E18" s="214">
        <v>5.0000000000000001E-3</v>
      </c>
      <c r="F18" s="214">
        <v>4.0000000000000001E-3</v>
      </c>
    </row>
    <row r="19" spans="1:6" x14ac:dyDescent="0.2">
      <c r="A19" s="194" t="s">
        <v>46</v>
      </c>
      <c r="B19" s="194" t="s">
        <v>47</v>
      </c>
      <c r="C19" s="195" t="s">
        <v>48</v>
      </c>
      <c r="D19" s="203">
        <f t="shared" si="0"/>
        <v>1.2E-2</v>
      </c>
      <c r="E19" s="214">
        <v>1.2999999999999999E-2</v>
      </c>
      <c r="F19" s="214">
        <v>1.2E-2</v>
      </c>
    </row>
    <row r="20" spans="1:6" x14ac:dyDescent="0.2">
      <c r="A20" s="194" t="s">
        <v>49</v>
      </c>
      <c r="B20" s="194" t="s">
        <v>50</v>
      </c>
      <c r="C20" s="195" t="s">
        <v>51</v>
      </c>
      <c r="D20" s="203">
        <f t="shared" si="0"/>
        <v>2.1000000000000001E-2</v>
      </c>
      <c r="E20" s="214">
        <v>2.3E-2</v>
      </c>
      <c r="F20" s="214">
        <v>2.1000000000000001E-2</v>
      </c>
    </row>
    <row r="21" spans="1:6" x14ac:dyDescent="0.2">
      <c r="A21" s="194" t="s">
        <v>52</v>
      </c>
      <c r="B21" s="194" t="s">
        <v>53</v>
      </c>
      <c r="C21" s="195" t="s">
        <v>54</v>
      </c>
      <c r="D21" s="203">
        <f t="shared" si="0"/>
        <v>6.0000000000000001E-3</v>
      </c>
      <c r="E21" s="214">
        <v>0</v>
      </c>
      <c r="F21" s="214">
        <v>6.0000000000000001E-3</v>
      </c>
    </row>
    <row r="22" spans="1:6" x14ac:dyDescent="0.2">
      <c r="A22" s="194" t="s">
        <v>55</v>
      </c>
      <c r="B22" s="194" t="s">
        <v>56</v>
      </c>
      <c r="C22" s="195" t="s">
        <v>57</v>
      </c>
      <c r="D22" s="203">
        <f t="shared" si="0"/>
        <v>1.0999999999999999E-2</v>
      </c>
      <c r="E22" s="214">
        <v>1.0999999999999999E-2</v>
      </c>
      <c r="F22" s="214">
        <v>1.0999999999999999E-2</v>
      </c>
    </row>
    <row r="23" spans="1:6" x14ac:dyDescent="0.2">
      <c r="A23" s="194" t="s">
        <v>447</v>
      </c>
      <c r="B23" s="194" t="s">
        <v>448</v>
      </c>
      <c r="C23" s="195" t="s">
        <v>449</v>
      </c>
      <c r="D23" s="203">
        <f t="shared" si="0"/>
        <v>7.0000000000000001E-3</v>
      </c>
      <c r="E23" s="214">
        <v>6.0000000000000001E-3</v>
      </c>
      <c r="F23" s="214">
        <v>7.0000000000000001E-3</v>
      </c>
    </row>
    <row r="24" spans="1:6" x14ac:dyDescent="0.2">
      <c r="A24" s="194" t="s">
        <v>58</v>
      </c>
      <c r="B24" s="194" t="s">
        <v>59</v>
      </c>
      <c r="C24" s="195" t="s">
        <v>60</v>
      </c>
      <c r="D24" s="203">
        <f t="shared" si="0"/>
        <v>8.9999999999999993E-3</v>
      </c>
      <c r="E24" s="214">
        <v>8.0000000000000002E-3</v>
      </c>
      <c r="F24" s="214">
        <v>8.9999999999999993E-3</v>
      </c>
    </row>
    <row r="25" spans="1:6" x14ac:dyDescent="0.2">
      <c r="A25" s="194" t="s">
        <v>61</v>
      </c>
      <c r="B25" s="194" t="s">
        <v>62</v>
      </c>
      <c r="C25" s="195" t="s">
        <v>63</v>
      </c>
      <c r="D25" s="203">
        <f t="shared" si="0"/>
        <v>8.0000000000000002E-3</v>
      </c>
      <c r="E25" s="214">
        <v>8.0000000000000002E-3</v>
      </c>
      <c r="F25" s="214">
        <v>8.0000000000000002E-3</v>
      </c>
    </row>
    <row r="26" spans="1:6" x14ac:dyDescent="0.2">
      <c r="A26" s="194" t="s">
        <v>64</v>
      </c>
      <c r="B26" s="194" t="s">
        <v>65</v>
      </c>
      <c r="C26" s="195" t="s">
        <v>66</v>
      </c>
      <c r="D26" s="203">
        <f t="shared" si="0"/>
        <v>4.0000000000000001E-3</v>
      </c>
      <c r="E26" s="214">
        <v>7.0000000000000001E-3</v>
      </c>
      <c r="F26" s="214">
        <v>4.0000000000000001E-3</v>
      </c>
    </row>
    <row r="27" spans="1:6" x14ac:dyDescent="0.2">
      <c r="A27" s="194" t="s">
        <v>67</v>
      </c>
      <c r="B27" s="194" t="s">
        <v>68</v>
      </c>
      <c r="C27" s="195" t="s">
        <v>69</v>
      </c>
      <c r="D27" s="203">
        <f t="shared" si="0"/>
        <v>8.9999999999999993E-3</v>
      </c>
      <c r="E27" s="214">
        <v>6.0000000000000001E-3</v>
      </c>
      <c r="F27" s="214">
        <v>8.9999999999999993E-3</v>
      </c>
    </row>
    <row r="28" spans="1:6" x14ac:dyDescent="0.2">
      <c r="A28" s="194" t="s">
        <v>70</v>
      </c>
      <c r="B28" s="194" t="s">
        <v>71</v>
      </c>
      <c r="C28" s="195" t="s">
        <v>72</v>
      </c>
      <c r="D28" s="203">
        <f t="shared" si="0"/>
        <v>2E-3</v>
      </c>
      <c r="E28" s="214">
        <v>3.0000000000000001E-3</v>
      </c>
      <c r="F28" s="214">
        <v>2E-3</v>
      </c>
    </row>
    <row r="29" spans="1:6" x14ac:dyDescent="0.2">
      <c r="A29" s="194" t="s">
        <v>73</v>
      </c>
      <c r="B29" s="194" t="s">
        <v>74</v>
      </c>
      <c r="C29" s="195" t="s">
        <v>75</v>
      </c>
      <c r="D29" s="203">
        <f t="shared" si="0"/>
        <v>5.0000000000000001E-3</v>
      </c>
      <c r="E29" s="214">
        <v>0.01</v>
      </c>
      <c r="F29" s="214">
        <v>5.0000000000000001E-3</v>
      </c>
    </row>
    <row r="30" spans="1:6" x14ac:dyDescent="0.2">
      <c r="A30" s="194" t="s">
        <v>76</v>
      </c>
      <c r="B30" s="194" t="s">
        <v>77</v>
      </c>
      <c r="C30" s="195" t="s">
        <v>78</v>
      </c>
      <c r="D30" s="203">
        <f t="shared" si="0"/>
        <v>2E-3</v>
      </c>
      <c r="E30" s="214">
        <v>4.0000000000000001E-3</v>
      </c>
      <c r="F30" s="214">
        <v>2E-3</v>
      </c>
    </row>
    <row r="31" spans="1:6" x14ac:dyDescent="0.2">
      <c r="A31" s="194" t="s">
        <v>79</v>
      </c>
      <c r="B31" s="194" t="s">
        <v>80</v>
      </c>
      <c r="C31" s="195" t="s">
        <v>81</v>
      </c>
      <c r="D31" s="203">
        <f t="shared" si="0"/>
        <v>2E-3</v>
      </c>
      <c r="E31" s="214" t="s">
        <v>453</v>
      </c>
      <c r="F31" s="214">
        <v>2E-3</v>
      </c>
    </row>
    <row r="32" spans="1:6" x14ac:dyDescent="0.2">
      <c r="A32" s="194" t="s">
        <v>82</v>
      </c>
      <c r="B32" s="194" t="s">
        <v>83</v>
      </c>
      <c r="C32" s="195" t="s">
        <v>84</v>
      </c>
      <c r="D32" s="203">
        <f t="shared" si="0"/>
        <v>6.0000000000000001E-3</v>
      </c>
      <c r="E32" s="214" t="s">
        <v>453</v>
      </c>
      <c r="F32" s="214">
        <v>6.0000000000000001E-3</v>
      </c>
    </row>
    <row r="33" spans="1:6" x14ac:dyDescent="0.2">
      <c r="A33" s="194" t="s">
        <v>85</v>
      </c>
      <c r="B33" s="194" t="s">
        <v>86</v>
      </c>
      <c r="C33" s="195" t="s">
        <v>87</v>
      </c>
      <c r="D33" s="203">
        <f t="shared" si="0"/>
        <v>6.0000000000000001E-3</v>
      </c>
      <c r="E33" s="214">
        <v>5.0000000000000001E-3</v>
      </c>
      <c r="F33" s="214">
        <v>6.0000000000000001E-3</v>
      </c>
    </row>
    <row r="34" spans="1:6" x14ac:dyDescent="0.2">
      <c r="A34" s="194" t="s">
        <v>88</v>
      </c>
      <c r="B34" s="194" t="s">
        <v>89</v>
      </c>
      <c r="C34" s="195" t="s">
        <v>90</v>
      </c>
      <c r="D34" s="203">
        <f t="shared" si="0"/>
        <v>6.0000000000000001E-3</v>
      </c>
      <c r="E34" s="214">
        <v>7.0000000000000001E-3</v>
      </c>
      <c r="F34" s="214">
        <v>6.0000000000000001E-3</v>
      </c>
    </row>
    <row r="35" spans="1:6" x14ac:dyDescent="0.2">
      <c r="A35" s="194" t="s">
        <v>91</v>
      </c>
      <c r="B35" s="194" t="s">
        <v>92</v>
      </c>
      <c r="C35" s="195" t="s">
        <v>93</v>
      </c>
      <c r="D35" s="203">
        <f t="shared" si="0"/>
        <v>8.9999999999999993E-3</v>
      </c>
      <c r="E35" s="214">
        <v>7.0000000000000001E-3</v>
      </c>
      <c r="F35" s="214">
        <v>8.9999999999999993E-3</v>
      </c>
    </row>
    <row r="36" spans="1:6" x14ac:dyDescent="0.2">
      <c r="A36" s="194" t="s">
        <v>94</v>
      </c>
      <c r="B36" s="194" t="s">
        <v>95</v>
      </c>
      <c r="C36" s="195" t="s">
        <v>96</v>
      </c>
      <c r="D36" s="203">
        <f t="shared" si="0"/>
        <v>1.7999999999999999E-2</v>
      </c>
      <c r="E36" s="214">
        <v>1.9E-2</v>
      </c>
      <c r="F36" s="214">
        <v>1.7999999999999999E-2</v>
      </c>
    </row>
    <row r="37" spans="1:6" x14ac:dyDescent="0.2">
      <c r="A37" s="194" t="s">
        <v>97</v>
      </c>
      <c r="B37" s="194" t="s">
        <v>98</v>
      </c>
      <c r="C37" s="195" t="s">
        <v>99</v>
      </c>
      <c r="D37" s="203">
        <f t="shared" si="0"/>
        <v>5.0000000000000001E-3</v>
      </c>
      <c r="E37" s="214">
        <v>1.4999999999999999E-2</v>
      </c>
      <c r="F37" s="214">
        <v>5.0000000000000001E-3</v>
      </c>
    </row>
    <row r="38" spans="1:6" x14ac:dyDescent="0.2">
      <c r="A38" s="194" t="s">
        <v>100</v>
      </c>
      <c r="B38" s="194" t="s">
        <v>101</v>
      </c>
      <c r="C38" s="195" t="s">
        <v>102</v>
      </c>
      <c r="D38" s="203">
        <f t="shared" si="0"/>
        <v>4.0000000000000001E-3</v>
      </c>
      <c r="E38" s="214">
        <v>5.0000000000000001E-3</v>
      </c>
      <c r="F38" s="214">
        <v>4.0000000000000001E-3</v>
      </c>
    </row>
    <row r="39" spans="1:6" x14ac:dyDescent="0.2">
      <c r="A39" s="194" t="s">
        <v>103</v>
      </c>
      <c r="B39" s="194" t="s">
        <v>104</v>
      </c>
      <c r="C39" s="195" t="s">
        <v>105</v>
      </c>
      <c r="D39" s="203">
        <f t="shared" si="0"/>
        <v>6.0000000000000001E-3</v>
      </c>
      <c r="E39" s="214">
        <v>7.0000000000000001E-3</v>
      </c>
      <c r="F39" s="214">
        <v>6.0000000000000001E-3</v>
      </c>
    </row>
    <row r="40" spans="1:6" x14ac:dyDescent="0.2">
      <c r="A40" s="194" t="s">
        <v>106</v>
      </c>
      <c r="B40" s="194" t="s">
        <v>107</v>
      </c>
      <c r="C40" s="195" t="s">
        <v>108</v>
      </c>
      <c r="D40" s="203">
        <f t="shared" si="0"/>
        <v>3.0000000000000001E-3</v>
      </c>
      <c r="E40" s="214" t="s">
        <v>453</v>
      </c>
      <c r="F40" s="214">
        <v>3.0000000000000001E-3</v>
      </c>
    </row>
    <row r="41" spans="1:6" x14ac:dyDescent="0.2">
      <c r="A41" s="194" t="s">
        <v>109</v>
      </c>
      <c r="B41" s="194" t="s">
        <v>110</v>
      </c>
      <c r="C41" s="195" t="s">
        <v>111</v>
      </c>
      <c r="D41" s="203">
        <f t="shared" si="0"/>
        <v>6.0000000000000001E-3</v>
      </c>
      <c r="E41" s="214">
        <v>8.9999999999999993E-3</v>
      </c>
      <c r="F41" s="214">
        <v>6.0000000000000001E-3</v>
      </c>
    </row>
    <row r="42" spans="1:6" x14ac:dyDescent="0.2">
      <c r="A42" s="194" t="s">
        <v>112</v>
      </c>
      <c r="B42" s="194" t="s">
        <v>113</v>
      </c>
      <c r="C42" s="195" t="s">
        <v>114</v>
      </c>
      <c r="D42" s="203">
        <f t="shared" si="0"/>
        <v>1.6E-2</v>
      </c>
      <c r="E42" s="214">
        <v>1.2999999999999999E-2</v>
      </c>
      <c r="F42" s="214">
        <v>1.6E-2</v>
      </c>
    </row>
    <row r="43" spans="1:6" x14ac:dyDescent="0.2">
      <c r="A43" s="194" t="s">
        <v>115</v>
      </c>
      <c r="B43" s="194" t="s">
        <v>116</v>
      </c>
      <c r="C43" s="195" t="s">
        <v>117</v>
      </c>
      <c r="D43" s="203">
        <f t="shared" si="0"/>
        <v>2.1999999999999999E-2</v>
      </c>
      <c r="E43" s="214">
        <v>3.1E-2</v>
      </c>
      <c r="F43" s="214">
        <v>2.1999999999999999E-2</v>
      </c>
    </row>
    <row r="44" spans="1:6" x14ac:dyDescent="0.2">
      <c r="A44" s="194" t="s">
        <v>118</v>
      </c>
      <c r="B44" s="194" t="s">
        <v>119</v>
      </c>
      <c r="C44" s="195" t="s">
        <v>120</v>
      </c>
      <c r="D44" s="203">
        <f t="shared" si="0"/>
        <v>5.0000000000000001E-3</v>
      </c>
      <c r="E44" s="214">
        <v>1.0999999999999999E-2</v>
      </c>
      <c r="F44" s="214">
        <v>5.0000000000000001E-3</v>
      </c>
    </row>
    <row r="45" spans="1:6" x14ac:dyDescent="0.2">
      <c r="A45" s="194" t="s">
        <v>121</v>
      </c>
      <c r="B45" s="194" t="s">
        <v>122</v>
      </c>
      <c r="C45" s="195" t="s">
        <v>123</v>
      </c>
      <c r="D45" s="203">
        <f t="shared" si="0"/>
        <v>1.0999999999999999E-2</v>
      </c>
      <c r="E45" s="214">
        <v>6.0000000000000001E-3</v>
      </c>
      <c r="F45" s="214">
        <v>1.0999999999999999E-2</v>
      </c>
    </row>
    <row r="46" spans="1:6" x14ac:dyDescent="0.2">
      <c r="A46" s="194" t="s">
        <v>124</v>
      </c>
      <c r="B46" s="194" t="s">
        <v>125</v>
      </c>
      <c r="C46" s="195" t="s">
        <v>126</v>
      </c>
      <c r="D46" s="203">
        <f t="shared" si="0"/>
        <v>1.0999999999999999E-2</v>
      </c>
      <c r="E46" s="214">
        <v>1.0999999999999999E-2</v>
      </c>
      <c r="F46" s="214">
        <v>1.0999999999999999E-2</v>
      </c>
    </row>
    <row r="47" spans="1:6" x14ac:dyDescent="0.2">
      <c r="A47" s="194" t="s">
        <v>127</v>
      </c>
      <c r="B47" s="194" t="s">
        <v>128</v>
      </c>
      <c r="C47" s="195" t="s">
        <v>129</v>
      </c>
      <c r="D47" s="203">
        <f t="shared" si="0"/>
        <v>7.0000000000000001E-3</v>
      </c>
      <c r="E47" s="214">
        <v>8.9999999999999993E-3</v>
      </c>
      <c r="F47" s="214">
        <v>7.0000000000000001E-3</v>
      </c>
    </row>
    <row r="48" spans="1:6" x14ac:dyDescent="0.2">
      <c r="A48" s="194" t="s">
        <v>130</v>
      </c>
      <c r="B48" s="194" t="s">
        <v>131</v>
      </c>
      <c r="C48" s="195" t="s">
        <v>132</v>
      </c>
      <c r="D48" s="203">
        <f t="shared" si="0"/>
        <v>6.0000000000000001E-3</v>
      </c>
      <c r="E48" s="214">
        <v>7.0000000000000001E-3</v>
      </c>
      <c r="F48" s="214">
        <v>6.0000000000000001E-3</v>
      </c>
    </row>
    <row r="49" spans="1:6" x14ac:dyDescent="0.2">
      <c r="A49" s="194" t="s">
        <v>133</v>
      </c>
      <c r="B49" s="194" t="s">
        <v>134</v>
      </c>
      <c r="C49" s="195" t="s">
        <v>135</v>
      </c>
      <c r="D49" s="203">
        <f t="shared" si="0"/>
        <v>1.0999999999999999E-2</v>
      </c>
      <c r="E49" s="214">
        <v>8.9999999999999993E-3</v>
      </c>
      <c r="F49" s="214">
        <v>1.0999999999999999E-2</v>
      </c>
    </row>
    <row r="50" spans="1:6" x14ac:dyDescent="0.2">
      <c r="A50" s="194" t="s">
        <v>136</v>
      </c>
      <c r="B50" s="194" t="s">
        <v>137</v>
      </c>
      <c r="C50" s="195" t="s">
        <v>138</v>
      </c>
      <c r="D50" s="203">
        <f t="shared" si="0"/>
        <v>7.0000000000000001E-3</v>
      </c>
      <c r="E50" s="214" t="s">
        <v>453</v>
      </c>
      <c r="F50" s="214">
        <v>7.0000000000000001E-3</v>
      </c>
    </row>
    <row r="51" spans="1:6" x14ac:dyDescent="0.2">
      <c r="A51" s="194" t="s">
        <v>139</v>
      </c>
      <c r="B51" s="194" t="s">
        <v>140</v>
      </c>
      <c r="C51" s="195" t="s">
        <v>141</v>
      </c>
      <c r="D51" s="203">
        <f t="shared" si="0"/>
        <v>6.0000000000000001E-3</v>
      </c>
      <c r="E51" s="214">
        <v>5.0000000000000001E-3</v>
      </c>
      <c r="F51" s="214">
        <v>6.0000000000000001E-3</v>
      </c>
    </row>
    <row r="52" spans="1:6" x14ac:dyDescent="0.2">
      <c r="A52" s="194" t="s">
        <v>142</v>
      </c>
      <c r="B52" s="194" t="s">
        <v>143</v>
      </c>
      <c r="C52" s="195" t="s">
        <v>144</v>
      </c>
      <c r="D52" s="203">
        <f t="shared" si="0"/>
        <v>8.0000000000000002E-3</v>
      </c>
      <c r="E52" s="214">
        <v>4.0000000000000001E-3</v>
      </c>
      <c r="F52" s="214">
        <v>8.0000000000000002E-3</v>
      </c>
    </row>
    <row r="53" spans="1:6" x14ac:dyDescent="0.2">
      <c r="A53" s="194" t="s">
        <v>145</v>
      </c>
      <c r="B53" s="194" t="s">
        <v>146</v>
      </c>
      <c r="C53" s="195" t="s">
        <v>147</v>
      </c>
      <c r="D53" s="203">
        <f t="shared" si="0"/>
        <v>8.0000000000000002E-3</v>
      </c>
      <c r="E53" s="214">
        <v>8.0000000000000002E-3</v>
      </c>
      <c r="F53" s="214">
        <v>8.0000000000000002E-3</v>
      </c>
    </row>
    <row r="54" spans="1:6" x14ac:dyDescent="0.2">
      <c r="A54" s="194" t="s">
        <v>148</v>
      </c>
      <c r="B54" s="194" t="s">
        <v>149</v>
      </c>
      <c r="C54" s="195" t="s">
        <v>150</v>
      </c>
      <c r="D54" s="203">
        <f t="shared" si="0"/>
        <v>4.0000000000000001E-3</v>
      </c>
      <c r="E54" s="214">
        <v>2E-3</v>
      </c>
      <c r="F54" s="214">
        <v>4.0000000000000001E-3</v>
      </c>
    </row>
    <row r="55" spans="1:6" x14ac:dyDescent="0.2">
      <c r="A55" s="194" t="s">
        <v>151</v>
      </c>
      <c r="B55" s="194" t="s">
        <v>152</v>
      </c>
      <c r="C55" s="195" t="s">
        <v>153</v>
      </c>
      <c r="D55" s="203">
        <f t="shared" si="0"/>
        <v>4.0000000000000001E-3</v>
      </c>
      <c r="E55" s="214">
        <v>4.0000000000000001E-3</v>
      </c>
      <c r="F55" s="214">
        <v>4.0000000000000001E-3</v>
      </c>
    </row>
    <row r="56" spans="1:6" x14ac:dyDescent="0.2">
      <c r="A56" s="194" t="s">
        <v>154</v>
      </c>
      <c r="B56" s="194" t="s">
        <v>155</v>
      </c>
      <c r="C56" s="195" t="s">
        <v>156</v>
      </c>
      <c r="D56" s="203">
        <f t="shared" si="0"/>
        <v>3.0000000000000001E-3</v>
      </c>
      <c r="E56" s="214">
        <v>2E-3</v>
      </c>
      <c r="F56" s="214">
        <v>3.0000000000000001E-3</v>
      </c>
    </row>
    <row r="57" spans="1:6" x14ac:dyDescent="0.2">
      <c r="A57" s="194" t="s">
        <v>450</v>
      </c>
      <c r="B57" s="194" t="s">
        <v>451</v>
      </c>
      <c r="C57" s="195" t="s">
        <v>452</v>
      </c>
      <c r="D57" s="203" t="str">
        <f t="shared" si="0"/>
        <v>-</v>
      </c>
      <c r="E57" s="214" t="s">
        <v>453</v>
      </c>
      <c r="F57" s="214" t="s">
        <v>453</v>
      </c>
    </row>
    <row r="58" spans="1:6" x14ac:dyDescent="0.2">
      <c r="A58" s="194" t="s">
        <v>157</v>
      </c>
      <c r="B58" s="194" t="s">
        <v>158</v>
      </c>
      <c r="C58" s="195" t="s">
        <v>159</v>
      </c>
      <c r="D58" s="203">
        <f t="shared" si="0"/>
        <v>4.0000000000000001E-3</v>
      </c>
      <c r="E58" s="214">
        <v>6.0000000000000001E-3</v>
      </c>
      <c r="F58" s="214">
        <v>4.0000000000000001E-3</v>
      </c>
    </row>
    <row r="59" spans="1:6" x14ac:dyDescent="0.2">
      <c r="A59" s="194" t="s">
        <v>160</v>
      </c>
      <c r="B59" s="194" t="s">
        <v>161</v>
      </c>
      <c r="C59" s="195" t="s">
        <v>162</v>
      </c>
      <c r="D59" s="203">
        <f t="shared" si="0"/>
        <v>0.01</v>
      </c>
      <c r="E59" s="214">
        <v>8.9999999999999993E-3</v>
      </c>
      <c r="F59" s="214">
        <v>0.01</v>
      </c>
    </row>
    <row r="60" spans="1:6" x14ac:dyDescent="0.2">
      <c r="A60" s="194" t="s">
        <v>163</v>
      </c>
      <c r="B60" s="194" t="s">
        <v>164</v>
      </c>
      <c r="C60" s="195" t="s">
        <v>165</v>
      </c>
      <c r="D60" s="203">
        <f t="shared" si="0"/>
        <v>4.0000000000000001E-3</v>
      </c>
      <c r="E60" s="214">
        <v>6.0000000000000001E-3</v>
      </c>
      <c r="F60" s="214">
        <v>4.0000000000000001E-3</v>
      </c>
    </row>
    <row r="61" spans="1:6" x14ac:dyDescent="0.2">
      <c r="A61" s="194" t="s">
        <v>166</v>
      </c>
      <c r="B61" s="194" t="s">
        <v>167</v>
      </c>
      <c r="C61" s="195" t="s">
        <v>168</v>
      </c>
      <c r="D61" s="203">
        <f t="shared" si="0"/>
        <v>1.6E-2</v>
      </c>
      <c r="E61" s="214">
        <v>1.6E-2</v>
      </c>
      <c r="F61" s="214">
        <v>1.6E-2</v>
      </c>
    </row>
    <row r="62" spans="1:6" x14ac:dyDescent="0.2">
      <c r="A62" s="194" t="s">
        <v>169</v>
      </c>
      <c r="B62" s="194" t="s">
        <v>170</v>
      </c>
      <c r="C62" s="195" t="s">
        <v>171</v>
      </c>
      <c r="D62" s="203">
        <f t="shared" si="0"/>
        <v>1.2999999999999999E-2</v>
      </c>
      <c r="E62" s="214">
        <v>1.2999999999999999E-2</v>
      </c>
      <c r="F62" s="214">
        <v>1.2999999999999999E-2</v>
      </c>
    </row>
    <row r="63" spans="1:6" x14ac:dyDescent="0.2">
      <c r="A63" s="194" t="s">
        <v>172</v>
      </c>
      <c r="B63" s="194" t="s">
        <v>173</v>
      </c>
      <c r="C63" s="195" t="s">
        <v>174</v>
      </c>
      <c r="D63" s="203">
        <f t="shared" si="0"/>
        <v>1.2999999999999999E-2</v>
      </c>
      <c r="E63" s="214">
        <v>1.4999999999999999E-2</v>
      </c>
      <c r="F63" s="214">
        <v>1.2999999999999999E-2</v>
      </c>
    </row>
    <row r="64" spans="1:6" x14ac:dyDescent="0.2">
      <c r="A64" s="194" t="s">
        <v>175</v>
      </c>
      <c r="B64" s="194" t="s">
        <v>176</v>
      </c>
      <c r="C64" s="195" t="s">
        <v>177</v>
      </c>
      <c r="D64" s="203">
        <f t="shared" si="0"/>
        <v>1.2E-2</v>
      </c>
      <c r="E64" s="214">
        <v>1.4999999999999999E-2</v>
      </c>
      <c r="F64" s="214">
        <v>1.2E-2</v>
      </c>
    </row>
    <row r="65" spans="1:6" x14ac:dyDescent="0.2">
      <c r="A65" s="194" t="s">
        <v>178</v>
      </c>
      <c r="B65" s="194" t="s">
        <v>179</v>
      </c>
      <c r="C65" s="195" t="s">
        <v>180</v>
      </c>
      <c r="D65" s="203">
        <f t="shared" si="0"/>
        <v>1.2999999999999999E-2</v>
      </c>
      <c r="E65" s="214">
        <v>1.0999999999999999E-2</v>
      </c>
      <c r="F65" s="214">
        <v>1.2999999999999999E-2</v>
      </c>
    </row>
    <row r="66" spans="1:6" x14ac:dyDescent="0.2">
      <c r="A66" s="194" t="s">
        <v>181</v>
      </c>
      <c r="B66" s="194" t="s">
        <v>182</v>
      </c>
      <c r="C66" s="195" t="s">
        <v>183</v>
      </c>
      <c r="D66" s="203">
        <f t="shared" si="0"/>
        <v>8.0000000000000002E-3</v>
      </c>
      <c r="E66" s="214">
        <v>3.0000000000000001E-3</v>
      </c>
      <c r="F66" s="214">
        <v>8.0000000000000002E-3</v>
      </c>
    </row>
    <row r="67" spans="1:6" x14ac:dyDescent="0.2">
      <c r="A67" s="194" t="s">
        <v>184</v>
      </c>
      <c r="B67" s="194" t="s">
        <v>185</v>
      </c>
      <c r="C67" s="195" t="s">
        <v>186</v>
      </c>
      <c r="D67" s="203">
        <f t="shared" si="0"/>
        <v>6.0000000000000001E-3</v>
      </c>
      <c r="E67" s="214">
        <v>1.2999999999999999E-2</v>
      </c>
      <c r="F67" s="214">
        <v>6.0000000000000001E-3</v>
      </c>
    </row>
    <row r="68" spans="1:6" x14ac:dyDescent="0.2">
      <c r="A68" s="194" t="s">
        <v>187</v>
      </c>
      <c r="B68" s="194" t="s">
        <v>188</v>
      </c>
      <c r="C68" s="195" t="s">
        <v>189</v>
      </c>
      <c r="D68" s="203">
        <f t="shared" si="0"/>
        <v>7.0000000000000001E-3</v>
      </c>
      <c r="E68" s="214">
        <v>8.0000000000000002E-3</v>
      </c>
      <c r="F68" s="214">
        <v>7.0000000000000001E-3</v>
      </c>
    </row>
    <row r="69" spans="1:6" x14ac:dyDescent="0.2">
      <c r="A69" s="194" t="s">
        <v>190</v>
      </c>
      <c r="B69" s="194" t="s">
        <v>191</v>
      </c>
      <c r="C69" s="195" t="s">
        <v>192</v>
      </c>
      <c r="D69" s="203">
        <f t="shared" si="0"/>
        <v>8.0000000000000002E-3</v>
      </c>
      <c r="E69" s="214">
        <v>0.01</v>
      </c>
      <c r="F69" s="214">
        <v>8.0000000000000002E-3</v>
      </c>
    </row>
    <row r="70" spans="1:6" x14ac:dyDescent="0.2">
      <c r="A70" s="194" t="s">
        <v>193</v>
      </c>
      <c r="B70" s="194" t="s">
        <v>194</v>
      </c>
      <c r="C70" s="195" t="s">
        <v>195</v>
      </c>
      <c r="D70" s="203">
        <f t="shared" ref="D70:D133" si="1">F70</f>
        <v>5.0000000000000001E-3</v>
      </c>
      <c r="E70" s="214">
        <v>5.0000000000000001E-3</v>
      </c>
      <c r="F70" s="214">
        <v>5.0000000000000001E-3</v>
      </c>
    </row>
    <row r="71" spans="1:6" x14ac:dyDescent="0.2">
      <c r="A71" s="194" t="s">
        <v>196</v>
      </c>
      <c r="B71" s="194" t="s">
        <v>197</v>
      </c>
      <c r="C71" s="195" t="s">
        <v>198</v>
      </c>
      <c r="D71" s="203">
        <f t="shared" si="1"/>
        <v>7.0000000000000001E-3</v>
      </c>
      <c r="E71" s="214">
        <v>0.01</v>
      </c>
      <c r="F71" s="214">
        <v>7.0000000000000001E-3</v>
      </c>
    </row>
    <row r="72" spans="1:6" x14ac:dyDescent="0.2">
      <c r="A72" s="194" t="s">
        <v>199</v>
      </c>
      <c r="B72" s="194" t="s">
        <v>200</v>
      </c>
      <c r="C72" s="195" t="s">
        <v>201</v>
      </c>
      <c r="D72" s="203">
        <f t="shared" si="1"/>
        <v>6.0000000000000001E-3</v>
      </c>
      <c r="E72" s="214">
        <v>8.0000000000000002E-3</v>
      </c>
      <c r="F72" s="214">
        <v>6.0000000000000001E-3</v>
      </c>
    </row>
    <row r="73" spans="1:6" x14ac:dyDescent="0.2">
      <c r="A73" s="194" t="s">
        <v>202</v>
      </c>
      <c r="B73" s="194" t="s">
        <v>203</v>
      </c>
      <c r="C73" s="195" t="s">
        <v>204</v>
      </c>
      <c r="D73" s="203">
        <f t="shared" si="1"/>
        <v>2E-3</v>
      </c>
      <c r="E73" s="214">
        <v>1.4E-2</v>
      </c>
      <c r="F73" s="214">
        <v>2E-3</v>
      </c>
    </row>
    <row r="74" spans="1:6" x14ac:dyDescent="0.2">
      <c r="A74" s="194" t="s">
        <v>205</v>
      </c>
      <c r="B74" s="194" t="s">
        <v>206</v>
      </c>
      <c r="C74" s="195" t="s">
        <v>207</v>
      </c>
      <c r="D74" s="203">
        <f t="shared" si="1"/>
        <v>5.0000000000000001E-3</v>
      </c>
      <c r="E74" s="214">
        <v>3.0000000000000001E-3</v>
      </c>
      <c r="F74" s="214">
        <v>5.0000000000000001E-3</v>
      </c>
    </row>
    <row r="75" spans="1:6" x14ac:dyDescent="0.2">
      <c r="A75" s="194" t="s">
        <v>208</v>
      </c>
      <c r="B75" s="194" t="s">
        <v>209</v>
      </c>
      <c r="C75" s="195" t="s">
        <v>210</v>
      </c>
      <c r="D75" s="203">
        <f t="shared" si="1"/>
        <v>6.0000000000000001E-3</v>
      </c>
      <c r="E75" s="214">
        <v>4.0000000000000001E-3</v>
      </c>
      <c r="F75" s="214">
        <v>6.0000000000000001E-3</v>
      </c>
    </row>
    <row r="76" spans="1:6" x14ac:dyDescent="0.2">
      <c r="A76" s="194" t="s">
        <v>211</v>
      </c>
      <c r="B76" s="194" t="s">
        <v>212</v>
      </c>
      <c r="C76" s="195" t="s">
        <v>213</v>
      </c>
      <c r="D76" s="203">
        <f t="shared" si="1"/>
        <v>5.0000000000000001E-3</v>
      </c>
      <c r="E76" s="214">
        <v>8.0000000000000002E-3</v>
      </c>
      <c r="F76" s="214">
        <v>5.0000000000000001E-3</v>
      </c>
    </row>
    <row r="77" spans="1:6" x14ac:dyDescent="0.2">
      <c r="A77" s="194" t="s">
        <v>214</v>
      </c>
      <c r="B77" s="194" t="s">
        <v>215</v>
      </c>
      <c r="C77" s="195" t="s">
        <v>216</v>
      </c>
      <c r="D77" s="203">
        <f t="shared" si="1"/>
        <v>7.0000000000000001E-3</v>
      </c>
      <c r="E77" s="214">
        <v>5.0000000000000001E-3</v>
      </c>
      <c r="F77" s="214">
        <v>7.0000000000000001E-3</v>
      </c>
    </row>
    <row r="78" spans="1:6" x14ac:dyDescent="0.2">
      <c r="A78" s="194" t="s">
        <v>217</v>
      </c>
      <c r="B78" s="194" t="s">
        <v>218</v>
      </c>
      <c r="C78" s="195" t="s">
        <v>219</v>
      </c>
      <c r="D78" s="203">
        <f t="shared" si="1"/>
        <v>8.0000000000000002E-3</v>
      </c>
      <c r="E78" s="214">
        <v>2.4E-2</v>
      </c>
      <c r="F78" s="214">
        <v>8.0000000000000002E-3</v>
      </c>
    </row>
    <row r="79" spans="1:6" x14ac:dyDescent="0.2">
      <c r="A79" s="194" t="s">
        <v>220</v>
      </c>
      <c r="B79" s="194" t="s">
        <v>221</v>
      </c>
      <c r="C79" s="195" t="s">
        <v>222</v>
      </c>
      <c r="D79" s="203">
        <f t="shared" si="1"/>
        <v>8.9999999999999993E-3</v>
      </c>
      <c r="E79" s="214">
        <v>8.9999999999999993E-3</v>
      </c>
      <c r="F79" s="214">
        <v>8.9999999999999993E-3</v>
      </c>
    </row>
    <row r="80" spans="1:6" x14ac:dyDescent="0.2">
      <c r="A80" s="194" t="s">
        <v>223</v>
      </c>
      <c r="B80" s="194" t="s">
        <v>224</v>
      </c>
      <c r="C80" s="195" t="s">
        <v>225</v>
      </c>
      <c r="D80" s="203">
        <f t="shared" si="1"/>
        <v>8.0000000000000002E-3</v>
      </c>
      <c r="E80" s="214" t="s">
        <v>453</v>
      </c>
      <c r="F80" s="214">
        <v>8.0000000000000002E-3</v>
      </c>
    </row>
    <row r="81" spans="1:6" x14ac:dyDescent="0.2">
      <c r="A81" s="194" t="s">
        <v>226</v>
      </c>
      <c r="B81" s="194" t="s">
        <v>227</v>
      </c>
      <c r="C81" s="195" t="s">
        <v>228</v>
      </c>
      <c r="D81" s="203">
        <f t="shared" si="1"/>
        <v>6.0000000000000001E-3</v>
      </c>
      <c r="E81" s="214">
        <v>6.0000000000000001E-3</v>
      </c>
      <c r="F81" s="214">
        <v>6.0000000000000001E-3</v>
      </c>
    </row>
    <row r="82" spans="1:6" x14ac:dyDescent="0.2">
      <c r="A82" s="194" t="s">
        <v>229</v>
      </c>
      <c r="B82" s="194" t="s">
        <v>230</v>
      </c>
      <c r="C82" s="195" t="s">
        <v>231</v>
      </c>
      <c r="D82" s="203">
        <f t="shared" si="1"/>
        <v>6.0000000000000001E-3</v>
      </c>
      <c r="E82" s="214">
        <v>5.0000000000000001E-3</v>
      </c>
      <c r="F82" s="214">
        <v>6.0000000000000001E-3</v>
      </c>
    </row>
    <row r="83" spans="1:6" x14ac:dyDescent="0.2">
      <c r="A83" s="194" t="s">
        <v>232</v>
      </c>
      <c r="B83" s="194" t="s">
        <v>233</v>
      </c>
      <c r="C83" s="195" t="s">
        <v>234</v>
      </c>
      <c r="D83" s="203">
        <f t="shared" si="1"/>
        <v>6.0000000000000001E-3</v>
      </c>
      <c r="E83" s="214">
        <v>5.0000000000000001E-3</v>
      </c>
      <c r="F83" s="214">
        <v>6.0000000000000001E-3</v>
      </c>
    </row>
    <row r="84" spans="1:6" x14ac:dyDescent="0.2">
      <c r="A84" s="194" t="s">
        <v>235</v>
      </c>
      <c r="B84" s="194" t="s">
        <v>236</v>
      </c>
      <c r="C84" s="195" t="s">
        <v>237</v>
      </c>
      <c r="D84" s="203">
        <f t="shared" si="1"/>
        <v>6.0000000000000001E-3</v>
      </c>
      <c r="E84" s="214">
        <v>5.0000000000000001E-3</v>
      </c>
      <c r="F84" s="214">
        <v>6.0000000000000001E-3</v>
      </c>
    </row>
    <row r="85" spans="1:6" x14ac:dyDescent="0.2">
      <c r="A85" s="194" t="s">
        <v>238</v>
      </c>
      <c r="B85" s="194" t="s">
        <v>239</v>
      </c>
      <c r="C85" s="195" t="s">
        <v>240</v>
      </c>
      <c r="D85" s="203">
        <f t="shared" si="1"/>
        <v>1.4E-2</v>
      </c>
      <c r="E85" s="214">
        <v>1.4999999999999999E-2</v>
      </c>
      <c r="F85" s="214">
        <v>1.4E-2</v>
      </c>
    </row>
    <row r="86" spans="1:6" x14ac:dyDescent="0.2">
      <c r="A86" s="194" t="s">
        <v>241</v>
      </c>
      <c r="B86" s="194" t="s">
        <v>242</v>
      </c>
      <c r="C86" s="195" t="s">
        <v>243</v>
      </c>
      <c r="D86" s="203">
        <f t="shared" si="1"/>
        <v>1.7000000000000001E-2</v>
      </c>
      <c r="E86" s="214">
        <v>0.01</v>
      </c>
      <c r="F86" s="214">
        <v>1.7000000000000001E-2</v>
      </c>
    </row>
    <row r="87" spans="1:6" x14ac:dyDescent="0.2">
      <c r="A87" s="194" t="s">
        <v>244</v>
      </c>
      <c r="B87" s="194" t="s">
        <v>245</v>
      </c>
      <c r="C87" s="195" t="s">
        <v>246</v>
      </c>
      <c r="D87" s="203">
        <f t="shared" si="1"/>
        <v>8.0000000000000002E-3</v>
      </c>
      <c r="E87" s="214">
        <v>0.01</v>
      </c>
      <c r="F87" s="214">
        <v>8.0000000000000002E-3</v>
      </c>
    </row>
    <row r="88" spans="1:6" x14ac:dyDescent="0.2">
      <c r="A88" s="194" t="s">
        <v>247</v>
      </c>
      <c r="B88" s="194" t="s">
        <v>248</v>
      </c>
      <c r="C88" s="195" t="s">
        <v>249</v>
      </c>
      <c r="D88" s="203">
        <f t="shared" si="1"/>
        <v>2.1000000000000001E-2</v>
      </c>
      <c r="E88" s="214">
        <v>1.6E-2</v>
      </c>
      <c r="F88" s="214">
        <v>2.1000000000000001E-2</v>
      </c>
    </row>
    <row r="89" spans="1:6" x14ac:dyDescent="0.2">
      <c r="A89" s="194" t="s">
        <v>250</v>
      </c>
      <c r="B89" s="194" t="s">
        <v>251</v>
      </c>
      <c r="C89" s="195" t="s">
        <v>252</v>
      </c>
      <c r="D89" s="203">
        <f t="shared" si="1"/>
        <v>1.0999999999999999E-2</v>
      </c>
      <c r="E89" s="214">
        <v>1.2999999999999999E-2</v>
      </c>
      <c r="F89" s="214">
        <v>1.0999999999999999E-2</v>
      </c>
    </row>
    <row r="90" spans="1:6" x14ac:dyDescent="0.2">
      <c r="A90" s="194" t="s">
        <v>253</v>
      </c>
      <c r="B90" s="194" t="s">
        <v>254</v>
      </c>
      <c r="C90" s="195" t="s">
        <v>255</v>
      </c>
      <c r="D90" s="203">
        <f t="shared" si="1"/>
        <v>1.2E-2</v>
      </c>
      <c r="E90" s="214">
        <v>1.7000000000000001E-2</v>
      </c>
      <c r="F90" s="214">
        <v>1.2E-2</v>
      </c>
    </row>
    <row r="91" spans="1:6" x14ac:dyDescent="0.2">
      <c r="A91" s="194" t="s">
        <v>256</v>
      </c>
      <c r="B91" s="194" t="s">
        <v>257</v>
      </c>
      <c r="C91" s="195" t="s">
        <v>258</v>
      </c>
      <c r="D91" s="203">
        <f t="shared" si="1"/>
        <v>1.2E-2</v>
      </c>
      <c r="E91" s="214">
        <v>1.0999999999999999E-2</v>
      </c>
      <c r="F91" s="214">
        <v>1.2E-2</v>
      </c>
    </row>
    <row r="92" spans="1:6" x14ac:dyDescent="0.2">
      <c r="A92" s="194" t="s">
        <v>259</v>
      </c>
      <c r="B92" s="194" t="s">
        <v>260</v>
      </c>
      <c r="C92" s="195" t="s">
        <v>261</v>
      </c>
      <c r="D92" s="203">
        <f t="shared" si="1"/>
        <v>1.2999999999999999E-2</v>
      </c>
      <c r="E92" s="214">
        <v>1.4E-2</v>
      </c>
      <c r="F92" s="214">
        <v>1.2999999999999999E-2</v>
      </c>
    </row>
    <row r="93" spans="1:6" x14ac:dyDescent="0.2">
      <c r="A93" s="194" t="s">
        <v>262</v>
      </c>
      <c r="B93" s="194" t="s">
        <v>263</v>
      </c>
      <c r="C93" s="195" t="s">
        <v>264</v>
      </c>
      <c r="D93" s="203">
        <f t="shared" si="1"/>
        <v>0.01</v>
      </c>
      <c r="E93" s="214">
        <v>0.01</v>
      </c>
      <c r="F93" s="214">
        <v>0.01</v>
      </c>
    </row>
    <row r="94" spans="1:6" x14ac:dyDescent="0.2">
      <c r="A94" s="194" t="s">
        <v>265</v>
      </c>
      <c r="B94" s="194" t="s">
        <v>266</v>
      </c>
      <c r="C94" s="195" t="s">
        <v>267</v>
      </c>
      <c r="D94" s="203">
        <f t="shared" si="1"/>
        <v>1.2999999999999999E-2</v>
      </c>
      <c r="E94" s="214">
        <v>8.9999999999999993E-3</v>
      </c>
      <c r="F94" s="214">
        <v>1.2999999999999999E-2</v>
      </c>
    </row>
    <row r="95" spans="1:6" x14ac:dyDescent="0.2">
      <c r="A95" s="194" t="s">
        <v>268</v>
      </c>
      <c r="B95" s="194" t="s">
        <v>269</v>
      </c>
      <c r="C95" s="195" t="s">
        <v>270</v>
      </c>
      <c r="D95" s="203">
        <f t="shared" si="1"/>
        <v>0.01</v>
      </c>
      <c r="E95" s="214">
        <v>8.9999999999999993E-3</v>
      </c>
      <c r="F95" s="214">
        <v>0.01</v>
      </c>
    </row>
    <row r="96" spans="1:6" x14ac:dyDescent="0.2">
      <c r="A96" s="194" t="s">
        <v>271</v>
      </c>
      <c r="B96" s="194" t="s">
        <v>272</v>
      </c>
      <c r="C96" s="195" t="s">
        <v>273</v>
      </c>
      <c r="D96" s="203">
        <f t="shared" si="1"/>
        <v>6.0000000000000001E-3</v>
      </c>
      <c r="E96" s="214">
        <v>7.0000000000000001E-3</v>
      </c>
      <c r="F96" s="214">
        <v>6.0000000000000001E-3</v>
      </c>
    </row>
    <row r="97" spans="1:6" x14ac:dyDescent="0.2">
      <c r="A97" s="194" t="s">
        <v>444</v>
      </c>
      <c r="B97" s="194" t="s">
        <v>445</v>
      </c>
      <c r="C97" s="195" t="s">
        <v>446</v>
      </c>
      <c r="D97" s="203" t="str">
        <f t="shared" si="1"/>
        <v>-</v>
      </c>
      <c r="E97" s="214" t="s">
        <v>453</v>
      </c>
      <c r="F97" s="214" t="s">
        <v>453</v>
      </c>
    </row>
    <row r="98" spans="1:6" x14ac:dyDescent="0.2">
      <c r="A98" s="194" t="s">
        <v>274</v>
      </c>
      <c r="B98" s="194" t="s">
        <v>275</v>
      </c>
      <c r="C98" s="195" t="s">
        <v>276</v>
      </c>
      <c r="D98" s="203">
        <f t="shared" si="1"/>
        <v>1.0999999999999999E-2</v>
      </c>
      <c r="E98" s="214">
        <v>1.0999999999999999E-2</v>
      </c>
      <c r="F98" s="214">
        <v>1.0999999999999999E-2</v>
      </c>
    </row>
    <row r="99" spans="1:6" x14ac:dyDescent="0.2">
      <c r="A99" s="194" t="s">
        <v>277</v>
      </c>
      <c r="B99" s="194" t="s">
        <v>278</v>
      </c>
      <c r="C99" s="195" t="s">
        <v>279</v>
      </c>
      <c r="D99" s="203">
        <f t="shared" si="1"/>
        <v>0.01</v>
      </c>
      <c r="E99" s="214">
        <v>8.9999999999999993E-3</v>
      </c>
      <c r="F99" s="214">
        <v>0.01</v>
      </c>
    </row>
    <row r="100" spans="1:6" x14ac:dyDescent="0.2">
      <c r="A100" s="194" t="s">
        <v>280</v>
      </c>
      <c r="B100" s="194" t="s">
        <v>281</v>
      </c>
      <c r="C100" s="195" t="s">
        <v>282</v>
      </c>
      <c r="D100" s="203">
        <f t="shared" si="1"/>
        <v>6.0000000000000001E-3</v>
      </c>
      <c r="E100" s="214">
        <v>8.9999999999999993E-3</v>
      </c>
      <c r="F100" s="214">
        <v>6.0000000000000001E-3</v>
      </c>
    </row>
    <row r="101" spans="1:6" x14ac:dyDescent="0.2">
      <c r="A101" s="194" t="s">
        <v>283</v>
      </c>
      <c r="B101" s="194" t="s">
        <v>284</v>
      </c>
      <c r="C101" s="195" t="s">
        <v>285</v>
      </c>
      <c r="D101" s="203">
        <f t="shared" si="1"/>
        <v>2.5000000000000001E-2</v>
      </c>
      <c r="E101" s="214">
        <v>2.1000000000000001E-2</v>
      </c>
      <c r="F101" s="214">
        <v>2.5000000000000001E-2</v>
      </c>
    </row>
    <row r="102" spans="1:6" x14ac:dyDescent="0.2">
      <c r="A102" s="194" t="s">
        <v>286</v>
      </c>
      <c r="B102" s="194" t="s">
        <v>287</v>
      </c>
      <c r="C102" s="195" t="s">
        <v>288</v>
      </c>
      <c r="D102" s="203">
        <f t="shared" si="1"/>
        <v>6.0000000000000001E-3</v>
      </c>
      <c r="E102" s="214">
        <v>0.01</v>
      </c>
      <c r="F102" s="214">
        <v>6.0000000000000001E-3</v>
      </c>
    </row>
    <row r="103" spans="1:6" x14ac:dyDescent="0.2">
      <c r="A103" s="194" t="s">
        <v>289</v>
      </c>
      <c r="B103" s="194" t="s">
        <v>290</v>
      </c>
      <c r="C103" s="195" t="s">
        <v>291</v>
      </c>
      <c r="D103" s="203">
        <f t="shared" si="1"/>
        <v>1.2999999999999999E-2</v>
      </c>
      <c r="E103" s="214">
        <v>1.2999999999999999E-2</v>
      </c>
      <c r="F103" s="214">
        <v>1.2999999999999999E-2</v>
      </c>
    </row>
    <row r="104" spans="1:6" x14ac:dyDescent="0.2">
      <c r="A104" s="194" t="s">
        <v>292</v>
      </c>
      <c r="B104" s="194" t="s">
        <v>293</v>
      </c>
      <c r="C104" s="195" t="s">
        <v>294</v>
      </c>
      <c r="D104" s="203">
        <f t="shared" si="1"/>
        <v>0.01</v>
      </c>
      <c r="E104" s="214">
        <v>8.9999999999999993E-3</v>
      </c>
      <c r="F104" s="214">
        <v>0.01</v>
      </c>
    </row>
    <row r="105" spans="1:6" x14ac:dyDescent="0.2">
      <c r="A105" s="194" t="s">
        <v>295</v>
      </c>
      <c r="B105" s="194" t="s">
        <v>296</v>
      </c>
      <c r="C105" s="195" t="s">
        <v>297</v>
      </c>
      <c r="D105" s="203">
        <f t="shared" si="1"/>
        <v>1.7999999999999999E-2</v>
      </c>
      <c r="E105" s="214">
        <v>1.6E-2</v>
      </c>
      <c r="F105" s="214">
        <v>1.7999999999999999E-2</v>
      </c>
    </row>
    <row r="106" spans="1:6" x14ac:dyDescent="0.2">
      <c r="A106" s="194" t="s">
        <v>298</v>
      </c>
      <c r="B106" s="194" t="s">
        <v>299</v>
      </c>
      <c r="C106" s="195" t="s">
        <v>300</v>
      </c>
      <c r="D106" s="203">
        <f t="shared" si="1"/>
        <v>1.4E-2</v>
      </c>
      <c r="E106" s="214">
        <v>8.9999999999999993E-3</v>
      </c>
      <c r="F106" s="214">
        <v>1.4E-2</v>
      </c>
    </row>
    <row r="107" spans="1:6" x14ac:dyDescent="0.2">
      <c r="A107" s="194" t="s">
        <v>301</v>
      </c>
      <c r="B107" s="194" t="s">
        <v>302</v>
      </c>
      <c r="C107" s="195" t="s">
        <v>303</v>
      </c>
      <c r="D107" s="203">
        <f t="shared" si="1"/>
        <v>8.0000000000000002E-3</v>
      </c>
      <c r="E107" s="214">
        <v>7.0000000000000001E-3</v>
      </c>
      <c r="F107" s="214">
        <v>8.0000000000000002E-3</v>
      </c>
    </row>
    <row r="108" spans="1:6" x14ac:dyDescent="0.2">
      <c r="A108" s="194" t="s">
        <v>304</v>
      </c>
      <c r="B108" s="194" t="s">
        <v>305</v>
      </c>
      <c r="C108" s="195" t="s">
        <v>306</v>
      </c>
      <c r="D108" s="203">
        <f t="shared" si="1"/>
        <v>0.01</v>
      </c>
      <c r="E108" s="214">
        <v>0.01</v>
      </c>
      <c r="F108" s="214">
        <v>0.01</v>
      </c>
    </row>
    <row r="109" spans="1:6" x14ac:dyDescent="0.2">
      <c r="A109" s="194" t="s">
        <v>307</v>
      </c>
      <c r="B109" s="194" t="s">
        <v>308</v>
      </c>
      <c r="C109" s="195" t="s">
        <v>309</v>
      </c>
      <c r="D109" s="203">
        <f t="shared" si="1"/>
        <v>8.9999999999999993E-3</v>
      </c>
      <c r="E109" s="214">
        <v>7.0000000000000001E-3</v>
      </c>
      <c r="F109" s="214">
        <v>8.9999999999999993E-3</v>
      </c>
    </row>
    <row r="110" spans="1:6" x14ac:dyDescent="0.2">
      <c r="A110" s="194" t="s">
        <v>310</v>
      </c>
      <c r="B110" s="194" t="s">
        <v>311</v>
      </c>
      <c r="C110" s="195" t="s">
        <v>312</v>
      </c>
      <c r="D110" s="203">
        <f t="shared" si="1"/>
        <v>0.01</v>
      </c>
      <c r="E110" s="214">
        <v>6.0000000000000001E-3</v>
      </c>
      <c r="F110" s="214">
        <v>0.01</v>
      </c>
    </row>
    <row r="111" spans="1:6" x14ac:dyDescent="0.2">
      <c r="A111" s="194" t="s">
        <v>313</v>
      </c>
      <c r="B111" s="194" t="s">
        <v>314</v>
      </c>
      <c r="C111" s="195" t="s">
        <v>315</v>
      </c>
      <c r="D111" s="203">
        <f t="shared" si="1"/>
        <v>2.4E-2</v>
      </c>
      <c r="E111" s="214">
        <v>4.5999999999999999E-2</v>
      </c>
      <c r="F111" s="214">
        <v>2.4E-2</v>
      </c>
    </row>
    <row r="112" spans="1:6" x14ac:dyDescent="0.2">
      <c r="A112" s="194" t="s">
        <v>316</v>
      </c>
      <c r="B112" s="194" t="s">
        <v>317</v>
      </c>
      <c r="C112" s="195" t="s">
        <v>318</v>
      </c>
      <c r="D112" s="203">
        <f t="shared" si="1"/>
        <v>8.9999999999999993E-3</v>
      </c>
      <c r="E112" s="214">
        <v>7.0000000000000001E-3</v>
      </c>
      <c r="F112" s="214">
        <v>8.9999999999999993E-3</v>
      </c>
    </row>
    <row r="113" spans="1:6" x14ac:dyDescent="0.2">
      <c r="A113" s="194" t="s">
        <v>319</v>
      </c>
      <c r="B113" s="194" t="s">
        <v>320</v>
      </c>
      <c r="C113" s="195" t="s">
        <v>321</v>
      </c>
      <c r="D113" s="203">
        <f t="shared" si="1"/>
        <v>0.02</v>
      </c>
      <c r="E113" s="214">
        <v>2.3E-2</v>
      </c>
      <c r="F113" s="214">
        <v>0.02</v>
      </c>
    </row>
    <row r="114" spans="1:6" x14ac:dyDescent="0.2">
      <c r="A114" s="194" t="s">
        <v>322</v>
      </c>
      <c r="B114" s="194" t="s">
        <v>323</v>
      </c>
      <c r="C114" s="195" t="s">
        <v>324</v>
      </c>
      <c r="D114" s="203">
        <f t="shared" si="1"/>
        <v>1.7999999999999999E-2</v>
      </c>
      <c r="E114" s="214">
        <v>1.7000000000000001E-2</v>
      </c>
      <c r="F114" s="214">
        <v>1.7999999999999999E-2</v>
      </c>
    </row>
    <row r="115" spans="1:6" x14ac:dyDescent="0.2">
      <c r="A115" s="194" t="s">
        <v>325</v>
      </c>
      <c r="B115" s="194" t="s">
        <v>326</v>
      </c>
      <c r="C115" s="195" t="s">
        <v>327</v>
      </c>
      <c r="D115" s="203">
        <f t="shared" si="1"/>
        <v>5.0000000000000001E-3</v>
      </c>
      <c r="E115" s="214">
        <v>0.01</v>
      </c>
      <c r="F115" s="214">
        <v>5.0000000000000001E-3</v>
      </c>
    </row>
    <row r="116" spans="1:6" x14ac:dyDescent="0.2">
      <c r="A116" s="194" t="s">
        <v>328</v>
      </c>
      <c r="B116" s="194" t="s">
        <v>329</v>
      </c>
      <c r="C116" s="195" t="s">
        <v>330</v>
      </c>
      <c r="D116" s="203">
        <f t="shared" si="1"/>
        <v>1.7000000000000001E-2</v>
      </c>
      <c r="E116" s="214">
        <v>8.0000000000000002E-3</v>
      </c>
      <c r="F116" s="214">
        <v>1.7000000000000001E-2</v>
      </c>
    </row>
    <row r="117" spans="1:6" x14ac:dyDescent="0.2">
      <c r="A117" s="194" t="s">
        <v>331</v>
      </c>
      <c r="B117" s="194" t="s">
        <v>332</v>
      </c>
      <c r="C117" s="195" t="s">
        <v>333</v>
      </c>
      <c r="D117" s="203">
        <f t="shared" si="1"/>
        <v>1.0999999999999999E-2</v>
      </c>
      <c r="E117" s="214">
        <v>1.2999999999999999E-2</v>
      </c>
      <c r="F117" s="214">
        <v>1.0999999999999999E-2</v>
      </c>
    </row>
    <row r="118" spans="1:6" x14ac:dyDescent="0.2">
      <c r="A118" s="194" t="s">
        <v>334</v>
      </c>
      <c r="B118" s="194" t="s">
        <v>335</v>
      </c>
      <c r="C118" s="195" t="s">
        <v>336</v>
      </c>
      <c r="D118" s="203">
        <f t="shared" si="1"/>
        <v>0.01</v>
      </c>
      <c r="E118" s="214">
        <v>1.6E-2</v>
      </c>
      <c r="F118" s="214">
        <v>0.01</v>
      </c>
    </row>
    <row r="119" spans="1:6" x14ac:dyDescent="0.2">
      <c r="A119" s="194" t="s">
        <v>337</v>
      </c>
      <c r="B119" s="194" t="s">
        <v>338</v>
      </c>
      <c r="C119" s="195" t="s">
        <v>339</v>
      </c>
      <c r="D119" s="203">
        <f t="shared" si="1"/>
        <v>4.0000000000000001E-3</v>
      </c>
      <c r="E119" s="214">
        <v>6.0000000000000001E-3</v>
      </c>
      <c r="F119" s="214">
        <v>4.0000000000000001E-3</v>
      </c>
    </row>
    <row r="120" spans="1:6" x14ac:dyDescent="0.2">
      <c r="A120" s="194" t="s">
        <v>340</v>
      </c>
      <c r="B120" s="194" t="s">
        <v>341</v>
      </c>
      <c r="C120" s="195" t="s">
        <v>342</v>
      </c>
      <c r="D120" s="203">
        <f t="shared" si="1"/>
        <v>1.0999999999999999E-2</v>
      </c>
      <c r="E120" s="214">
        <v>0.01</v>
      </c>
      <c r="F120" s="214">
        <v>1.0999999999999999E-2</v>
      </c>
    </row>
    <row r="121" spans="1:6" x14ac:dyDescent="0.2">
      <c r="A121" s="194" t="s">
        <v>343</v>
      </c>
      <c r="B121" s="194" t="s">
        <v>344</v>
      </c>
      <c r="C121" s="195" t="s">
        <v>345</v>
      </c>
      <c r="D121" s="203">
        <f t="shared" si="1"/>
        <v>1.9E-2</v>
      </c>
      <c r="E121" s="214">
        <v>0.03</v>
      </c>
      <c r="F121" s="214">
        <v>1.9E-2</v>
      </c>
    </row>
    <row r="122" spans="1:6" x14ac:dyDescent="0.2">
      <c r="A122" s="194" t="s">
        <v>346</v>
      </c>
      <c r="B122" s="194" t="s">
        <v>347</v>
      </c>
      <c r="C122" s="195" t="s">
        <v>348</v>
      </c>
      <c r="D122" s="203">
        <f t="shared" si="1"/>
        <v>2.7E-2</v>
      </c>
      <c r="E122" s="214">
        <v>2.4E-2</v>
      </c>
      <c r="F122" s="214">
        <v>2.7E-2</v>
      </c>
    </row>
    <row r="123" spans="1:6" x14ac:dyDescent="0.2">
      <c r="A123" s="194" t="s">
        <v>349</v>
      </c>
      <c r="B123" s="194" t="s">
        <v>350</v>
      </c>
      <c r="C123" s="195" t="s">
        <v>351</v>
      </c>
      <c r="D123" s="203">
        <f t="shared" si="1"/>
        <v>7.0000000000000001E-3</v>
      </c>
      <c r="E123" s="214">
        <v>1.2E-2</v>
      </c>
      <c r="F123" s="214">
        <v>7.0000000000000001E-3</v>
      </c>
    </row>
    <row r="124" spans="1:6" x14ac:dyDescent="0.2">
      <c r="A124" s="194" t="s">
        <v>352</v>
      </c>
      <c r="B124" s="194" t="s">
        <v>353</v>
      </c>
      <c r="C124" s="195" t="s">
        <v>354</v>
      </c>
      <c r="D124" s="203">
        <f t="shared" si="1"/>
        <v>0.01</v>
      </c>
      <c r="E124" s="214">
        <v>1.0999999999999999E-2</v>
      </c>
      <c r="F124" s="214">
        <v>0.01</v>
      </c>
    </row>
    <row r="125" spans="1:6" x14ac:dyDescent="0.2">
      <c r="A125" s="194" t="s">
        <v>355</v>
      </c>
      <c r="B125" s="194" t="s">
        <v>356</v>
      </c>
      <c r="C125" s="195" t="s">
        <v>357</v>
      </c>
      <c r="D125" s="203">
        <f t="shared" si="1"/>
        <v>8.9999999999999993E-3</v>
      </c>
      <c r="E125" s="214">
        <v>8.9999999999999993E-3</v>
      </c>
      <c r="F125" s="214">
        <v>8.9999999999999993E-3</v>
      </c>
    </row>
    <row r="126" spans="1:6" x14ac:dyDescent="0.2">
      <c r="A126" s="194" t="s">
        <v>358</v>
      </c>
      <c r="B126" s="194" t="s">
        <v>359</v>
      </c>
      <c r="C126" s="195" t="s">
        <v>360</v>
      </c>
      <c r="D126" s="203">
        <f t="shared" si="1"/>
        <v>1.6E-2</v>
      </c>
      <c r="E126" s="214">
        <v>1.7999999999999999E-2</v>
      </c>
      <c r="F126" s="214">
        <v>1.6E-2</v>
      </c>
    </row>
    <row r="127" spans="1:6" x14ac:dyDescent="0.2">
      <c r="A127" s="194" t="s">
        <v>361</v>
      </c>
      <c r="B127" s="194" t="s">
        <v>362</v>
      </c>
      <c r="C127" s="195" t="s">
        <v>363</v>
      </c>
      <c r="D127" s="203">
        <f t="shared" si="1"/>
        <v>1.7999999999999999E-2</v>
      </c>
      <c r="E127" s="214">
        <v>1.4E-2</v>
      </c>
      <c r="F127" s="214">
        <v>1.7999999999999999E-2</v>
      </c>
    </row>
    <row r="128" spans="1:6" x14ac:dyDescent="0.2">
      <c r="A128" s="194" t="s">
        <v>364</v>
      </c>
      <c r="B128" s="194" t="s">
        <v>365</v>
      </c>
      <c r="C128" s="195" t="s">
        <v>366</v>
      </c>
      <c r="D128" s="203">
        <f t="shared" si="1"/>
        <v>1.2E-2</v>
      </c>
      <c r="E128" s="214">
        <v>1.4999999999999999E-2</v>
      </c>
      <c r="F128" s="214">
        <v>1.2E-2</v>
      </c>
    </row>
    <row r="129" spans="1:6" x14ac:dyDescent="0.2">
      <c r="A129" s="194" t="s">
        <v>367</v>
      </c>
      <c r="B129" s="194" t="s">
        <v>368</v>
      </c>
      <c r="C129" s="195" t="s">
        <v>369</v>
      </c>
      <c r="D129" s="203">
        <f t="shared" si="1"/>
        <v>1.2E-2</v>
      </c>
      <c r="E129" s="214">
        <v>1.2E-2</v>
      </c>
      <c r="F129" s="214">
        <v>1.2E-2</v>
      </c>
    </row>
    <row r="130" spans="1:6" x14ac:dyDescent="0.2">
      <c r="A130" s="194" t="s">
        <v>370</v>
      </c>
      <c r="B130" s="194">
        <v>11</v>
      </c>
      <c r="C130" s="195" t="s">
        <v>371</v>
      </c>
      <c r="D130" s="203">
        <f t="shared" si="1"/>
        <v>1.0999999999999999E-2</v>
      </c>
      <c r="E130" s="214">
        <v>8.9999999999999993E-3</v>
      </c>
      <c r="F130" s="214">
        <v>1.0999999999999999E-2</v>
      </c>
    </row>
    <row r="131" spans="1:6" x14ac:dyDescent="0.2">
      <c r="A131" s="194" t="s">
        <v>372</v>
      </c>
      <c r="B131" s="194">
        <v>12</v>
      </c>
      <c r="C131" s="195" t="s">
        <v>373</v>
      </c>
      <c r="D131" s="203">
        <f t="shared" si="1"/>
        <v>7.0000000000000001E-3</v>
      </c>
      <c r="E131" s="214">
        <v>5.0000000000000001E-3</v>
      </c>
      <c r="F131" s="214">
        <v>7.0000000000000001E-3</v>
      </c>
    </row>
    <row r="132" spans="1:6" x14ac:dyDescent="0.2">
      <c r="A132" s="194" t="s">
        <v>374</v>
      </c>
      <c r="B132" s="194">
        <v>16</v>
      </c>
      <c r="C132" s="195" t="s">
        <v>375</v>
      </c>
      <c r="D132" s="203">
        <f t="shared" si="1"/>
        <v>4.0000000000000001E-3</v>
      </c>
      <c r="E132" s="214">
        <v>5.0000000000000001E-3</v>
      </c>
      <c r="F132" s="214">
        <v>4.0000000000000001E-3</v>
      </c>
    </row>
    <row r="133" spans="1:6" x14ac:dyDescent="0.2">
      <c r="A133" s="194" t="s">
        <v>376</v>
      </c>
      <c r="B133" s="194">
        <v>17</v>
      </c>
      <c r="C133" s="195" t="s">
        <v>377</v>
      </c>
      <c r="D133" s="203">
        <f t="shared" si="1"/>
        <v>4.0000000000000001E-3</v>
      </c>
      <c r="E133" s="214">
        <v>5.0000000000000001E-3</v>
      </c>
      <c r="F133" s="214">
        <v>4.0000000000000001E-3</v>
      </c>
    </row>
    <row r="134" spans="1:6" x14ac:dyDescent="0.2">
      <c r="A134" s="194" t="s">
        <v>378</v>
      </c>
      <c r="B134" s="194">
        <v>18</v>
      </c>
      <c r="C134" s="195" t="s">
        <v>379</v>
      </c>
      <c r="D134" s="203">
        <f t="shared" ref="D134:D166" si="2">F134</f>
        <v>5.0000000000000001E-3</v>
      </c>
      <c r="E134" s="214">
        <v>3.0000000000000001E-3</v>
      </c>
      <c r="F134" s="214">
        <v>5.0000000000000001E-3</v>
      </c>
    </row>
    <row r="135" spans="1:6" x14ac:dyDescent="0.2">
      <c r="A135" s="194" t="s">
        <v>380</v>
      </c>
      <c r="B135" s="194">
        <v>19</v>
      </c>
      <c r="C135" s="195" t="s">
        <v>381</v>
      </c>
      <c r="D135" s="203">
        <f t="shared" si="2"/>
        <v>5.0000000000000001E-3</v>
      </c>
      <c r="E135" s="214">
        <v>4.0000000000000001E-3</v>
      </c>
      <c r="F135" s="214">
        <v>5.0000000000000001E-3</v>
      </c>
    </row>
    <row r="136" spans="1:6" x14ac:dyDescent="0.2">
      <c r="A136" s="194" t="s">
        <v>382</v>
      </c>
      <c r="B136" s="194">
        <v>21</v>
      </c>
      <c r="C136" s="195" t="s">
        <v>383</v>
      </c>
      <c r="D136" s="203">
        <f t="shared" si="2"/>
        <v>5.0000000000000001E-3</v>
      </c>
      <c r="E136" s="214">
        <v>8.0000000000000002E-3</v>
      </c>
      <c r="F136" s="214">
        <v>5.0000000000000001E-3</v>
      </c>
    </row>
    <row r="137" spans="1:6" x14ac:dyDescent="0.2">
      <c r="A137" s="194" t="s">
        <v>384</v>
      </c>
      <c r="B137" s="194">
        <v>22</v>
      </c>
      <c r="C137" s="195" t="s">
        <v>385</v>
      </c>
      <c r="D137" s="203">
        <f t="shared" si="2"/>
        <v>7.0000000000000001E-3</v>
      </c>
      <c r="E137" s="214">
        <v>8.9999999999999993E-3</v>
      </c>
      <c r="F137" s="214">
        <v>7.0000000000000001E-3</v>
      </c>
    </row>
    <row r="138" spans="1:6" x14ac:dyDescent="0.2">
      <c r="A138" s="194" t="s">
        <v>386</v>
      </c>
      <c r="B138" s="194">
        <v>23</v>
      </c>
      <c r="C138" s="195" t="s">
        <v>387</v>
      </c>
      <c r="D138" s="203">
        <f t="shared" si="2"/>
        <v>5.0000000000000001E-3</v>
      </c>
      <c r="E138" s="214">
        <v>5.0000000000000001E-3</v>
      </c>
      <c r="F138" s="214">
        <v>5.0000000000000001E-3</v>
      </c>
    </row>
    <row r="139" spans="1:6" x14ac:dyDescent="0.2">
      <c r="A139" s="194" t="s">
        <v>388</v>
      </c>
      <c r="B139" s="194">
        <v>24</v>
      </c>
      <c r="C139" s="195" t="s">
        <v>389</v>
      </c>
      <c r="D139" s="203">
        <f t="shared" si="2"/>
        <v>5.0000000000000001E-3</v>
      </c>
      <c r="E139" s="214">
        <v>5.0000000000000001E-3</v>
      </c>
      <c r="F139" s="214">
        <v>5.0000000000000001E-3</v>
      </c>
    </row>
    <row r="140" spans="1:6" x14ac:dyDescent="0.2">
      <c r="A140" s="194" t="s">
        <v>390</v>
      </c>
      <c r="B140" s="194">
        <v>26</v>
      </c>
      <c r="C140" s="195" t="s">
        <v>391</v>
      </c>
      <c r="D140" s="203">
        <f t="shared" si="2"/>
        <v>8.0000000000000002E-3</v>
      </c>
      <c r="E140" s="214">
        <v>8.9999999999999993E-3</v>
      </c>
      <c r="F140" s="214">
        <v>8.0000000000000002E-3</v>
      </c>
    </row>
    <row r="141" spans="1:6" x14ac:dyDescent="0.2">
      <c r="A141" s="194" t="s">
        <v>392</v>
      </c>
      <c r="B141" s="194">
        <v>29</v>
      </c>
      <c r="C141" s="195" t="s">
        <v>393</v>
      </c>
      <c r="D141" s="203">
        <f t="shared" si="2"/>
        <v>6.0000000000000001E-3</v>
      </c>
      <c r="E141" s="214">
        <v>5.0000000000000001E-3</v>
      </c>
      <c r="F141" s="214">
        <v>6.0000000000000001E-3</v>
      </c>
    </row>
    <row r="142" spans="1:6" x14ac:dyDescent="0.2">
      <c r="A142" s="194" t="s">
        <v>394</v>
      </c>
      <c r="B142" s="194">
        <v>30</v>
      </c>
      <c r="C142" s="195" t="s">
        <v>395</v>
      </c>
      <c r="D142" s="203">
        <f t="shared" si="2"/>
        <v>8.0000000000000002E-3</v>
      </c>
      <c r="E142" s="214">
        <v>7.0000000000000001E-3</v>
      </c>
      <c r="F142" s="214">
        <v>8.0000000000000002E-3</v>
      </c>
    </row>
    <row r="143" spans="1:6" x14ac:dyDescent="0.2">
      <c r="A143" s="194" t="s">
        <v>396</v>
      </c>
      <c r="B143" s="194">
        <v>31</v>
      </c>
      <c r="C143" s="195" t="s">
        <v>397</v>
      </c>
      <c r="D143" s="203">
        <f t="shared" si="2"/>
        <v>7.0000000000000001E-3</v>
      </c>
      <c r="E143" s="214">
        <v>6.0000000000000001E-3</v>
      </c>
      <c r="F143" s="214">
        <v>7.0000000000000001E-3</v>
      </c>
    </row>
    <row r="144" spans="1:6" x14ac:dyDescent="0.2">
      <c r="A144" s="194" t="s">
        <v>398</v>
      </c>
      <c r="B144" s="194">
        <v>32</v>
      </c>
      <c r="C144" s="195" t="s">
        <v>399</v>
      </c>
      <c r="D144" s="203">
        <f t="shared" si="2"/>
        <v>4.0000000000000001E-3</v>
      </c>
      <c r="E144" s="214">
        <v>4.0000000000000001E-3</v>
      </c>
      <c r="F144" s="214">
        <v>4.0000000000000001E-3</v>
      </c>
    </row>
    <row r="145" spans="1:6" x14ac:dyDescent="0.2">
      <c r="A145" s="194" t="s">
        <v>400</v>
      </c>
      <c r="B145" s="194">
        <v>33</v>
      </c>
      <c r="C145" s="195" t="s">
        <v>401</v>
      </c>
      <c r="D145" s="203">
        <f t="shared" si="2"/>
        <v>5.0000000000000001E-3</v>
      </c>
      <c r="E145" s="214">
        <v>6.0000000000000001E-3</v>
      </c>
      <c r="F145" s="214">
        <v>5.0000000000000001E-3</v>
      </c>
    </row>
    <row r="146" spans="1:6" x14ac:dyDescent="0.2">
      <c r="A146" s="194" t="s">
        <v>402</v>
      </c>
      <c r="B146" s="194">
        <v>34</v>
      </c>
      <c r="C146" s="195" t="s">
        <v>403</v>
      </c>
      <c r="D146" s="203">
        <f t="shared" si="2"/>
        <v>8.9999999999999993E-3</v>
      </c>
      <c r="E146" s="214">
        <v>8.0000000000000002E-3</v>
      </c>
      <c r="F146" s="214">
        <v>8.9999999999999993E-3</v>
      </c>
    </row>
    <row r="147" spans="1:6" x14ac:dyDescent="0.2">
      <c r="A147" s="194" t="s">
        <v>404</v>
      </c>
      <c r="B147" s="194">
        <v>36</v>
      </c>
      <c r="C147" s="195" t="s">
        <v>405</v>
      </c>
      <c r="D147" s="203">
        <f t="shared" si="2"/>
        <v>5.0000000000000001E-3</v>
      </c>
      <c r="E147" s="214">
        <v>6.0000000000000001E-3</v>
      </c>
      <c r="F147" s="214">
        <v>5.0000000000000001E-3</v>
      </c>
    </row>
    <row r="148" spans="1:6" x14ac:dyDescent="0.2">
      <c r="A148" s="194" t="s">
        <v>406</v>
      </c>
      <c r="B148" s="194">
        <v>37</v>
      </c>
      <c r="C148" s="195" t="s">
        <v>407</v>
      </c>
      <c r="D148" s="203">
        <f t="shared" si="2"/>
        <v>0.01</v>
      </c>
      <c r="E148" s="214">
        <v>8.9999999999999993E-3</v>
      </c>
      <c r="F148" s="214">
        <v>0.01</v>
      </c>
    </row>
    <row r="149" spans="1:6" x14ac:dyDescent="0.2">
      <c r="A149" s="194" t="s">
        <v>408</v>
      </c>
      <c r="B149" s="194">
        <v>38</v>
      </c>
      <c r="C149" s="195" t="s">
        <v>409</v>
      </c>
      <c r="D149" s="203">
        <f t="shared" si="2"/>
        <v>8.9999999999999993E-3</v>
      </c>
      <c r="E149" s="214">
        <v>7.0000000000000001E-3</v>
      </c>
      <c r="F149" s="214">
        <v>8.9999999999999993E-3</v>
      </c>
    </row>
    <row r="150" spans="1:6" x14ac:dyDescent="0.2">
      <c r="A150" s="194" t="s">
        <v>410</v>
      </c>
      <c r="B150" s="194">
        <v>40</v>
      </c>
      <c r="C150" s="195" t="s">
        <v>411</v>
      </c>
      <c r="D150" s="203">
        <f t="shared" si="2"/>
        <v>5.0000000000000001E-3</v>
      </c>
      <c r="E150" s="214">
        <v>5.0000000000000001E-3</v>
      </c>
      <c r="F150" s="214">
        <v>5.0000000000000001E-3</v>
      </c>
    </row>
    <row r="151" spans="1:6" x14ac:dyDescent="0.2">
      <c r="A151" s="194" t="s">
        <v>412</v>
      </c>
      <c r="B151" s="194">
        <v>41</v>
      </c>
      <c r="C151" s="195" t="s">
        <v>413</v>
      </c>
      <c r="D151" s="203">
        <f t="shared" si="2"/>
        <v>8.0000000000000002E-3</v>
      </c>
      <c r="E151" s="214">
        <v>7.0000000000000001E-3</v>
      </c>
      <c r="F151" s="214">
        <v>8.0000000000000002E-3</v>
      </c>
    </row>
    <row r="152" spans="1:6" x14ac:dyDescent="0.2">
      <c r="A152" s="194" t="s">
        <v>414</v>
      </c>
      <c r="B152" s="194">
        <v>42</v>
      </c>
      <c r="C152" s="195" t="s">
        <v>415</v>
      </c>
      <c r="D152" s="203">
        <f t="shared" si="2"/>
        <v>7.0000000000000001E-3</v>
      </c>
      <c r="E152" s="214">
        <v>3.0000000000000001E-3</v>
      </c>
      <c r="F152" s="214">
        <v>7.0000000000000001E-3</v>
      </c>
    </row>
    <row r="153" spans="1:6" x14ac:dyDescent="0.2">
      <c r="A153" s="194" t="s">
        <v>416</v>
      </c>
      <c r="B153" s="194">
        <v>43</v>
      </c>
      <c r="C153" s="195" t="s">
        <v>417</v>
      </c>
      <c r="D153" s="203">
        <f t="shared" si="2"/>
        <v>8.0000000000000002E-3</v>
      </c>
      <c r="E153" s="214">
        <v>7.0000000000000001E-3</v>
      </c>
      <c r="F153" s="214">
        <v>8.0000000000000002E-3</v>
      </c>
    </row>
    <row r="154" spans="1:6" x14ac:dyDescent="0.2">
      <c r="A154" s="194" t="s">
        <v>418</v>
      </c>
      <c r="B154" s="194">
        <v>44</v>
      </c>
      <c r="C154" s="195" t="s">
        <v>419</v>
      </c>
      <c r="D154" s="203">
        <f t="shared" si="2"/>
        <v>7.0000000000000001E-3</v>
      </c>
      <c r="E154" s="214">
        <v>0.01</v>
      </c>
      <c r="F154" s="214">
        <v>7.0000000000000001E-3</v>
      </c>
    </row>
    <row r="155" spans="1:6" x14ac:dyDescent="0.2">
      <c r="A155" s="194" t="s">
        <v>420</v>
      </c>
      <c r="B155" s="194">
        <v>45</v>
      </c>
      <c r="C155" s="195" t="s">
        <v>421</v>
      </c>
      <c r="D155" s="203">
        <f t="shared" si="2"/>
        <v>7.0000000000000001E-3</v>
      </c>
      <c r="E155" s="214">
        <v>8.9999999999999993E-3</v>
      </c>
      <c r="F155" s="214">
        <v>7.0000000000000001E-3</v>
      </c>
    </row>
    <row r="156" spans="1:6" x14ac:dyDescent="0.2">
      <c r="A156" s="194" t="s">
        <v>422</v>
      </c>
      <c r="B156" s="194">
        <v>47</v>
      </c>
      <c r="C156" s="195" t="s">
        <v>423</v>
      </c>
      <c r="D156" s="203">
        <f t="shared" si="2"/>
        <v>5.0000000000000001E-3</v>
      </c>
      <c r="E156" s="214">
        <v>5.0000000000000001E-3</v>
      </c>
      <c r="F156" s="214">
        <v>5.0000000000000001E-3</v>
      </c>
    </row>
    <row r="157" spans="1:6" x14ac:dyDescent="0.2">
      <c r="A157" s="152" t="s">
        <v>489</v>
      </c>
      <c r="B157" s="152"/>
      <c r="C157" s="152" t="s">
        <v>428</v>
      </c>
      <c r="D157" s="203">
        <f t="shared" si="2"/>
        <v>6.0000000000000001E-3</v>
      </c>
      <c r="E157" s="214">
        <v>5.0000000000000001E-3</v>
      </c>
      <c r="F157" s="214">
        <v>6.0000000000000001E-3</v>
      </c>
    </row>
    <row r="158" spans="1:6" x14ac:dyDescent="0.2">
      <c r="A158" s="152" t="s">
        <v>490</v>
      </c>
      <c r="B158" s="152"/>
      <c r="C158" s="152" t="s">
        <v>429</v>
      </c>
      <c r="D158" s="203">
        <f t="shared" si="2"/>
        <v>8.0000000000000002E-3</v>
      </c>
      <c r="E158" s="214">
        <v>8.9999999999999993E-3</v>
      </c>
      <c r="F158" s="214">
        <v>8.0000000000000002E-3</v>
      </c>
    </row>
    <row r="159" spans="1:6" x14ac:dyDescent="0.2">
      <c r="A159" s="152" t="s">
        <v>491</v>
      </c>
      <c r="B159" s="152"/>
      <c r="C159" s="152" t="s">
        <v>734</v>
      </c>
      <c r="D159" s="203">
        <f t="shared" si="2"/>
        <v>8.0000000000000002E-3</v>
      </c>
      <c r="E159" s="214">
        <v>8.9999999999999993E-3</v>
      </c>
      <c r="F159" s="214">
        <v>8.0000000000000002E-3</v>
      </c>
    </row>
    <row r="160" spans="1:6" x14ac:dyDescent="0.2">
      <c r="A160" s="152" t="s">
        <v>492</v>
      </c>
      <c r="B160" s="152"/>
      <c r="C160" s="152" t="s">
        <v>431</v>
      </c>
      <c r="D160" s="203">
        <f t="shared" si="2"/>
        <v>8.9999999999999993E-3</v>
      </c>
      <c r="E160" s="214">
        <v>8.9999999999999993E-3</v>
      </c>
      <c r="F160" s="214">
        <v>8.9999999999999993E-3</v>
      </c>
    </row>
    <row r="161" spans="1:6" x14ac:dyDescent="0.2">
      <c r="A161" s="152" t="s">
        <v>493</v>
      </c>
      <c r="B161" s="152"/>
      <c r="C161" s="152" t="s">
        <v>432</v>
      </c>
      <c r="D161" s="203">
        <f t="shared" si="2"/>
        <v>1.0999999999999999E-2</v>
      </c>
      <c r="E161" s="214">
        <v>1.0999999999999999E-2</v>
      </c>
      <c r="F161" s="214">
        <v>1.0999999999999999E-2</v>
      </c>
    </row>
    <row r="162" spans="1:6" x14ac:dyDescent="0.2">
      <c r="A162" s="152" t="s">
        <v>494</v>
      </c>
      <c r="B162" s="152"/>
      <c r="C162" s="152" t="s">
        <v>735</v>
      </c>
      <c r="D162" s="203">
        <f t="shared" si="2"/>
        <v>7.0000000000000001E-3</v>
      </c>
      <c r="E162" s="214">
        <v>8.0000000000000002E-3</v>
      </c>
      <c r="F162" s="214">
        <v>7.0000000000000001E-3</v>
      </c>
    </row>
    <row r="163" spans="1:6" x14ac:dyDescent="0.2">
      <c r="A163" s="152" t="s">
        <v>495</v>
      </c>
      <c r="B163" s="152"/>
      <c r="C163" s="152" t="s">
        <v>427</v>
      </c>
      <c r="D163" s="203">
        <f t="shared" si="2"/>
        <v>1.2999999999999999E-2</v>
      </c>
      <c r="E163" s="214">
        <v>1.4E-2</v>
      </c>
      <c r="F163" s="214">
        <v>1.2999999999999999E-2</v>
      </c>
    </row>
    <row r="164" spans="1:6" x14ac:dyDescent="0.2">
      <c r="A164" s="152" t="s">
        <v>496</v>
      </c>
      <c r="B164" s="152"/>
      <c r="C164" s="152" t="s">
        <v>426</v>
      </c>
      <c r="D164" s="203">
        <f t="shared" si="2"/>
        <v>8.0000000000000002E-3</v>
      </c>
      <c r="E164" s="214">
        <v>8.0000000000000002E-3</v>
      </c>
      <c r="F164" s="214">
        <v>8.0000000000000002E-3</v>
      </c>
    </row>
    <row r="165" spans="1:6" x14ac:dyDescent="0.2">
      <c r="A165" s="152" t="s">
        <v>497</v>
      </c>
      <c r="B165" s="152"/>
      <c r="C165" s="152" t="s">
        <v>433</v>
      </c>
      <c r="D165" s="203">
        <f t="shared" si="2"/>
        <v>5.0000000000000001E-3</v>
      </c>
      <c r="E165" s="214">
        <v>5.0000000000000001E-3</v>
      </c>
      <c r="F165" s="214">
        <v>5.0000000000000001E-3</v>
      </c>
    </row>
    <row r="166" spans="1:6" x14ac:dyDescent="0.2">
      <c r="A166" s="197" t="s">
        <v>498</v>
      </c>
      <c r="B166" s="198">
        <v>64</v>
      </c>
      <c r="C166" s="199" t="s">
        <v>424</v>
      </c>
      <c r="D166" s="204">
        <f t="shared" si="2"/>
        <v>8.9999999999999993E-3</v>
      </c>
      <c r="E166" s="397">
        <v>8.9999999999999993E-3</v>
      </c>
      <c r="F166" s="397">
        <v>8.9999999999999993E-3</v>
      </c>
    </row>
    <row r="168" spans="1:6" x14ac:dyDescent="0.2">
      <c r="A168" s="215" t="s">
        <v>707</v>
      </c>
    </row>
    <row r="169" spans="1:6" x14ac:dyDescent="0.2">
      <c r="A169" s="216" t="s">
        <v>871</v>
      </c>
    </row>
    <row r="170" spans="1:6" x14ac:dyDescent="0.2">
      <c r="A170" s="217" t="s">
        <v>872</v>
      </c>
    </row>
    <row r="171" spans="1:6" x14ac:dyDescent="0.2">
      <c r="A171" s="395" t="s">
        <v>873</v>
      </c>
    </row>
  </sheetData>
  <mergeCells count="1">
    <mergeCell ref="E3:F3"/>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B1:AD63"/>
  <sheetViews>
    <sheetView showGridLines="0" showRowColHeaders="0" zoomScale="80" zoomScaleNormal="80" workbookViewId="0">
      <selection activeCell="E6" sqref="E6:H6"/>
    </sheetView>
  </sheetViews>
  <sheetFormatPr defaultRowHeight="15" x14ac:dyDescent="0.2"/>
  <cols>
    <col min="1" max="1" width="3.109375" style="40" customWidth="1"/>
    <col min="2" max="2" width="4.6640625" style="40" customWidth="1"/>
    <col min="3" max="4" width="13.109375" style="40" customWidth="1"/>
    <col min="5" max="5" width="13.21875" style="40" customWidth="1"/>
    <col min="6" max="6" width="12.6640625" style="40" customWidth="1"/>
    <col min="7" max="8" width="8.33203125" style="40" customWidth="1"/>
    <col min="9" max="9" width="13" style="40" customWidth="1"/>
    <col min="10" max="11" width="13.109375" style="40" customWidth="1"/>
    <col min="12" max="12" width="10.44140625" style="40" customWidth="1"/>
    <col min="13" max="13" width="14.5546875" style="40" customWidth="1"/>
    <col min="14" max="14" width="13.44140625" style="40" customWidth="1"/>
    <col min="15" max="15" width="13.109375" style="40" customWidth="1"/>
    <col min="16" max="16" width="3.77734375" style="40" customWidth="1"/>
    <col min="17" max="19" width="8.88671875" style="40"/>
    <col min="20" max="20" width="27.109375" style="448" customWidth="1"/>
    <col min="21" max="29" width="8.88671875" style="448"/>
    <col min="30" max="16384" width="8.88671875" style="40"/>
  </cols>
  <sheetData>
    <row r="1" spans="2:30" ht="9" customHeight="1" x14ac:dyDescent="0.2"/>
    <row r="2" spans="2:30" ht="37.5" customHeight="1" x14ac:dyDescent="0.2">
      <c r="B2" s="552" t="s">
        <v>578</v>
      </c>
      <c r="C2" s="553"/>
      <c r="D2" s="553"/>
      <c r="E2" s="553"/>
      <c r="F2" s="553"/>
      <c r="G2" s="553"/>
      <c r="H2" s="553"/>
      <c r="I2" s="553"/>
      <c r="J2" s="553"/>
      <c r="K2" s="553"/>
      <c r="L2" s="553"/>
      <c r="M2" s="553"/>
      <c r="N2" s="553"/>
      <c r="O2" s="553"/>
      <c r="P2" s="554"/>
    </row>
    <row r="3" spans="2:30" ht="6.75" customHeight="1" x14ac:dyDescent="0.2"/>
    <row r="4" spans="2:30" ht="15.75" x14ac:dyDescent="0.25">
      <c r="B4" s="44"/>
      <c r="C4" s="20"/>
      <c r="D4" s="20"/>
      <c r="E4" s="20"/>
      <c r="F4" s="20"/>
      <c r="G4" s="20"/>
      <c r="H4" s="20"/>
      <c r="I4" s="20"/>
      <c r="J4" s="20"/>
      <c r="K4" s="20"/>
      <c r="L4" s="20"/>
      <c r="M4" s="20"/>
      <c r="N4" s="20"/>
      <c r="O4" s="20"/>
      <c r="P4" s="45"/>
      <c r="T4" s="449" t="s">
        <v>557</v>
      </c>
    </row>
    <row r="5" spans="2:30" ht="20.25" customHeight="1" x14ac:dyDescent="0.2">
      <c r="B5" s="46"/>
      <c r="C5" s="13"/>
      <c r="D5" s="13"/>
      <c r="E5" s="555" t="s">
        <v>559</v>
      </c>
      <c r="F5" s="555"/>
      <c r="G5" s="555"/>
      <c r="H5" s="555"/>
      <c r="I5" s="23"/>
      <c r="J5" s="23"/>
      <c r="K5" s="555" t="s">
        <v>560</v>
      </c>
      <c r="L5" s="555"/>
      <c r="M5" s="555"/>
      <c r="N5" s="555"/>
      <c r="O5" s="23"/>
      <c r="P5" s="47"/>
      <c r="S5" s="448" t="str">
        <f>VLOOKUP(K6,Lookups!$C$14:$D$162,2,FALSE)</f>
        <v>E10000015</v>
      </c>
      <c r="AC5" s="40"/>
    </row>
    <row r="6" spans="2:30" ht="28.5" customHeight="1" x14ac:dyDescent="0.2">
      <c r="B6" s="46"/>
      <c r="C6" s="13"/>
      <c r="D6" s="13"/>
      <c r="E6" s="556" t="s">
        <v>428</v>
      </c>
      <c r="F6" s="557"/>
      <c r="G6" s="557"/>
      <c r="H6" s="558"/>
      <c r="I6" s="23"/>
      <c r="J6" s="23"/>
      <c r="K6" s="556" t="s">
        <v>391</v>
      </c>
      <c r="L6" s="557"/>
      <c r="M6" s="557"/>
      <c r="N6" s="558"/>
      <c r="O6" s="23"/>
      <c r="P6" s="47"/>
      <c r="S6" s="448"/>
      <c r="AC6" s="40"/>
    </row>
    <row r="7" spans="2:30" ht="15.75" x14ac:dyDescent="0.25">
      <c r="B7" s="46"/>
      <c r="C7" s="23"/>
      <c r="D7" s="23"/>
      <c r="E7" s="23"/>
      <c r="F7" s="23"/>
      <c r="G7" s="23"/>
      <c r="H7" s="23"/>
      <c r="I7" s="23"/>
      <c r="J7" s="23"/>
      <c r="K7" s="23"/>
      <c r="L7" s="23"/>
      <c r="M7" s="52"/>
      <c r="N7" s="52"/>
      <c r="O7" s="23"/>
      <c r="P7" s="47"/>
      <c r="T7" s="449" t="s">
        <v>558</v>
      </c>
    </row>
    <row r="8" spans="2:30" ht="15.75" thickBot="1" x14ac:dyDescent="0.25">
      <c r="B8" s="46"/>
      <c r="C8" s="51"/>
      <c r="D8" s="51"/>
      <c r="E8" s="51"/>
      <c r="F8" s="51"/>
      <c r="G8" s="51"/>
      <c r="H8" s="51"/>
      <c r="I8" s="51"/>
      <c r="J8" s="51"/>
      <c r="K8" s="51"/>
      <c r="L8" s="51"/>
      <c r="M8" s="51"/>
      <c r="N8" s="51"/>
      <c r="O8" s="51"/>
      <c r="P8" s="47"/>
      <c r="T8" s="448">
        <f>VLOOKUP(E6,Lookups!$C$3:$D$11,2,FALSE)</f>
        <v>1</v>
      </c>
    </row>
    <row r="9" spans="2:30" ht="15.75" thickTop="1" x14ac:dyDescent="0.2">
      <c r="B9" s="46"/>
      <c r="C9" s="23"/>
      <c r="D9" s="23"/>
      <c r="E9" s="23"/>
      <c r="F9" s="23"/>
      <c r="G9" s="23"/>
      <c r="H9" s="23"/>
      <c r="I9" s="23"/>
      <c r="J9" s="23"/>
      <c r="K9" s="23"/>
      <c r="L9" s="23"/>
      <c r="M9" s="23"/>
      <c r="N9" s="23"/>
      <c r="O9" s="23"/>
      <c r="P9" s="47"/>
    </row>
    <row r="10" spans="2:30" ht="15.75" x14ac:dyDescent="0.25">
      <c r="B10" s="46"/>
      <c r="C10" s="23"/>
      <c r="D10" s="23"/>
      <c r="E10" s="23"/>
      <c r="F10" s="23"/>
      <c r="G10" s="23"/>
      <c r="H10" s="23"/>
      <c r="I10" s="23"/>
      <c r="J10" s="23"/>
      <c r="K10" s="23"/>
      <c r="L10" s="23"/>
      <c r="M10" s="23"/>
      <c r="N10" s="23"/>
      <c r="O10" s="23"/>
      <c r="P10" s="47"/>
      <c r="T10" s="449"/>
    </row>
    <row r="11" spans="2:30" ht="15.75" x14ac:dyDescent="0.25">
      <c r="B11" s="46"/>
      <c r="C11" s="23"/>
      <c r="D11" s="23"/>
      <c r="E11" s="23"/>
      <c r="F11" s="23"/>
      <c r="G11" s="23"/>
      <c r="H11" s="23"/>
      <c r="I11" s="23"/>
      <c r="J11" s="23"/>
      <c r="K11" s="23"/>
      <c r="L11" s="23"/>
      <c r="M11" s="23"/>
      <c r="N11" s="23"/>
      <c r="O11" s="23"/>
      <c r="P11" s="47"/>
      <c r="T11" s="449"/>
    </row>
    <row r="12" spans="2:30" x14ac:dyDescent="0.2">
      <c r="B12" s="46"/>
      <c r="C12" s="23"/>
      <c r="D12" s="23"/>
      <c r="E12" s="23"/>
      <c r="F12" s="23"/>
      <c r="G12" s="23"/>
      <c r="H12" s="23"/>
      <c r="I12" s="23"/>
      <c r="J12" s="23"/>
      <c r="K12" s="23"/>
      <c r="L12" s="23"/>
      <c r="M12" s="23"/>
      <c r="N12" s="23"/>
      <c r="O12" s="23"/>
      <c r="P12" s="47"/>
      <c r="U12" s="452"/>
      <c r="V12" s="452"/>
      <c r="W12" s="452"/>
      <c r="X12" s="452"/>
      <c r="Y12" s="452"/>
      <c r="Z12" s="452"/>
      <c r="AA12" s="452"/>
      <c r="AB12" s="452"/>
      <c r="AC12" s="452"/>
      <c r="AD12" s="57"/>
    </row>
    <row r="13" spans="2:30" x14ac:dyDescent="0.2">
      <c r="B13" s="46"/>
      <c r="C13" s="23"/>
      <c r="D13" s="23"/>
      <c r="E13" s="23"/>
      <c r="F13" s="23"/>
      <c r="G13" s="23"/>
      <c r="H13" s="23"/>
      <c r="I13" s="23"/>
      <c r="J13" s="23"/>
      <c r="K13" s="23"/>
      <c r="L13" s="23"/>
      <c r="M13" s="23"/>
      <c r="N13" s="23"/>
      <c r="O13" s="23"/>
      <c r="P13" s="47"/>
      <c r="U13" s="452"/>
      <c r="V13" s="452"/>
      <c r="W13" s="452"/>
      <c r="X13" s="452"/>
    </row>
    <row r="14" spans="2:30" x14ac:dyDescent="0.2">
      <c r="B14" s="46"/>
      <c r="C14" s="23"/>
      <c r="D14" s="23"/>
      <c r="E14" s="23"/>
      <c r="F14" s="23"/>
      <c r="G14" s="23"/>
      <c r="H14" s="23"/>
      <c r="I14" s="23"/>
      <c r="J14" s="23"/>
      <c r="K14" s="23"/>
      <c r="L14" s="23"/>
      <c r="M14" s="23"/>
      <c r="N14" s="23"/>
      <c r="O14" s="23"/>
      <c r="P14" s="47"/>
      <c r="U14" s="452"/>
      <c r="V14" s="452"/>
      <c r="W14" s="452"/>
      <c r="X14" s="452"/>
    </row>
    <row r="15" spans="2:30" x14ac:dyDescent="0.2">
      <c r="B15" s="46"/>
      <c r="C15" s="23"/>
      <c r="D15" s="23"/>
      <c r="E15" s="23"/>
      <c r="F15" s="23"/>
      <c r="G15" s="23"/>
      <c r="H15" s="23"/>
      <c r="I15" s="23"/>
      <c r="J15" s="23"/>
      <c r="K15" s="23"/>
      <c r="L15" s="23"/>
      <c r="M15" s="23"/>
      <c r="N15" s="23"/>
      <c r="O15" s="23"/>
      <c r="P15" s="47"/>
    </row>
    <row r="16" spans="2:30" x14ac:dyDescent="0.2">
      <c r="B16" s="46"/>
      <c r="C16" s="23"/>
      <c r="D16" s="23"/>
      <c r="E16" s="23"/>
      <c r="F16" s="23"/>
      <c r="G16" s="23"/>
      <c r="H16" s="23"/>
      <c r="I16" s="23"/>
      <c r="J16" s="23"/>
      <c r="K16" s="23"/>
      <c r="L16" s="23"/>
      <c r="M16" s="23"/>
      <c r="N16" s="23"/>
      <c r="O16" s="23"/>
      <c r="P16" s="47"/>
    </row>
    <row r="17" spans="2:30" x14ac:dyDescent="0.2">
      <c r="B17" s="46"/>
      <c r="C17" s="23"/>
      <c r="D17" s="23"/>
      <c r="E17" s="23"/>
      <c r="F17" s="23"/>
      <c r="G17" s="23"/>
      <c r="H17" s="23"/>
      <c r="I17" s="23"/>
      <c r="J17" s="23"/>
      <c r="K17" s="23"/>
      <c r="L17" s="23"/>
      <c r="M17" s="23"/>
      <c r="N17" s="23"/>
      <c r="O17" s="23"/>
      <c r="P17" s="47"/>
    </row>
    <row r="18" spans="2:30" ht="15.75" x14ac:dyDescent="0.25">
      <c r="B18" s="46"/>
      <c r="C18" s="23"/>
      <c r="D18" s="23"/>
      <c r="E18" s="23"/>
      <c r="F18" s="23"/>
      <c r="G18" s="23"/>
      <c r="H18" s="23"/>
      <c r="I18" s="23"/>
      <c r="J18" s="23"/>
      <c r="K18" s="23"/>
      <c r="L18" s="23"/>
      <c r="M18" s="23"/>
      <c r="N18" s="23"/>
      <c r="O18" s="23"/>
      <c r="P18" s="47"/>
      <c r="T18" s="449"/>
    </row>
    <row r="19" spans="2:30" ht="15.75" x14ac:dyDescent="0.25">
      <c r="B19" s="46"/>
      <c r="C19" s="23"/>
      <c r="D19" s="23"/>
      <c r="E19" s="23"/>
      <c r="F19" s="23"/>
      <c r="G19" s="23"/>
      <c r="H19" s="23"/>
      <c r="I19" s="23"/>
      <c r="J19" s="23"/>
      <c r="K19" s="23"/>
      <c r="L19" s="23"/>
      <c r="M19" s="23"/>
      <c r="N19" s="23"/>
      <c r="O19" s="23"/>
      <c r="P19" s="47"/>
      <c r="T19" s="449"/>
    </row>
    <row r="20" spans="2:30" x14ac:dyDescent="0.2">
      <c r="B20" s="46"/>
      <c r="C20" s="23"/>
      <c r="D20" s="23"/>
      <c r="E20" s="23"/>
      <c r="F20" s="23"/>
      <c r="G20" s="23"/>
      <c r="H20" s="23"/>
      <c r="I20" s="23"/>
      <c r="J20" s="23"/>
      <c r="K20" s="23"/>
      <c r="L20" s="23"/>
      <c r="M20" s="23"/>
      <c r="N20" s="23"/>
      <c r="O20" s="23"/>
      <c r="P20" s="47"/>
      <c r="U20" s="452"/>
      <c r="V20" s="452"/>
      <c r="W20" s="452"/>
      <c r="X20" s="452"/>
      <c r="Y20" s="452"/>
      <c r="Z20" s="452"/>
      <c r="AA20" s="452"/>
      <c r="AB20" s="452"/>
      <c r="AC20" s="452"/>
      <c r="AD20" s="57"/>
    </row>
    <row r="21" spans="2:30" x14ac:dyDescent="0.2">
      <c r="B21" s="46"/>
      <c r="C21" s="23"/>
      <c r="D21" s="23"/>
      <c r="E21" s="23"/>
      <c r="F21" s="23"/>
      <c r="G21" s="23"/>
      <c r="H21" s="23"/>
      <c r="I21" s="23"/>
      <c r="J21" s="23"/>
      <c r="K21" s="23"/>
      <c r="L21" s="23"/>
      <c r="M21" s="23"/>
      <c r="N21" s="23"/>
      <c r="O21" s="23"/>
      <c r="P21" s="47"/>
      <c r="U21" s="452"/>
      <c r="V21" s="452"/>
      <c r="W21" s="452"/>
      <c r="X21" s="452"/>
      <c r="Y21" s="452"/>
    </row>
    <row r="22" spans="2:30" ht="33.75" customHeight="1" x14ac:dyDescent="0.2">
      <c r="B22" s="46"/>
      <c r="C22" s="23"/>
      <c r="D22" s="23"/>
      <c r="E22" s="23"/>
      <c r="F22" s="23"/>
      <c r="G22" s="23"/>
      <c r="H22" s="23"/>
      <c r="I22" s="23"/>
      <c r="J22" s="23"/>
      <c r="K22" s="23"/>
      <c r="L22" s="23"/>
      <c r="M22" s="23"/>
      <c r="N22" s="23"/>
      <c r="O22" s="23"/>
      <c r="P22" s="47"/>
      <c r="U22" s="452"/>
      <c r="V22" s="452"/>
      <c r="W22" s="452"/>
      <c r="X22" s="452"/>
      <c r="Y22" s="452"/>
    </row>
    <row r="23" spans="2:30" ht="23.25" customHeight="1" thickBot="1" x14ac:dyDescent="0.25">
      <c r="B23" s="46"/>
      <c r="C23" s="51"/>
      <c r="D23" s="51"/>
      <c r="E23" s="51"/>
      <c r="F23" s="51"/>
      <c r="G23" s="51"/>
      <c r="H23" s="51"/>
      <c r="I23" s="51"/>
      <c r="J23" s="51"/>
      <c r="K23" s="51"/>
      <c r="L23" s="51"/>
      <c r="M23" s="51"/>
      <c r="N23" s="51"/>
      <c r="O23" s="51"/>
      <c r="P23" s="47"/>
    </row>
    <row r="24" spans="2:30" ht="20.25" customHeight="1" thickTop="1" x14ac:dyDescent="0.25">
      <c r="B24" s="46"/>
      <c r="C24" s="23"/>
      <c r="D24" s="23"/>
      <c r="E24" s="23"/>
      <c r="F24" s="23"/>
      <c r="G24" s="23"/>
      <c r="H24" s="23"/>
      <c r="I24" s="23"/>
      <c r="J24" s="23"/>
      <c r="K24" s="23"/>
      <c r="L24" s="23"/>
      <c r="M24" s="23"/>
      <c r="N24" s="23"/>
      <c r="O24" s="23"/>
      <c r="P24" s="47"/>
      <c r="T24" s="451" t="s">
        <v>586</v>
      </c>
      <c r="U24" s="448">
        <v>3</v>
      </c>
      <c r="V24" s="448">
        <v>4</v>
      </c>
      <c r="W24" s="448">
        <v>5</v>
      </c>
      <c r="X24" s="448">
        <v>6</v>
      </c>
      <c r="Y24" s="448">
        <v>7</v>
      </c>
      <c r="Z24" s="448">
        <v>8</v>
      </c>
      <c r="AA24" s="448">
        <v>9</v>
      </c>
      <c r="AB24" s="448">
        <v>10</v>
      </c>
      <c r="AC24" s="448">
        <v>11</v>
      </c>
    </row>
    <row r="25" spans="2:30" ht="15.75" x14ac:dyDescent="0.25">
      <c r="B25" s="46"/>
      <c r="C25" s="25" t="s">
        <v>579</v>
      </c>
      <c r="D25" s="23"/>
      <c r="E25" s="23"/>
      <c r="F25" s="23"/>
      <c r="G25" s="23"/>
      <c r="H25" s="23"/>
      <c r="I25" s="23"/>
      <c r="J25" s="48" t="s">
        <v>562</v>
      </c>
      <c r="K25" s="23"/>
      <c r="L25" s="23"/>
      <c r="M25" s="23"/>
      <c r="N25" s="23"/>
      <c r="O25" s="23"/>
      <c r="P25" s="47"/>
      <c r="T25" s="449" t="s">
        <v>561</v>
      </c>
      <c r="U25" s="448">
        <v>2005</v>
      </c>
      <c r="V25" s="448">
        <v>2006</v>
      </c>
      <c r="W25" s="448">
        <v>2007</v>
      </c>
      <c r="X25" s="448">
        <v>2008</v>
      </c>
      <c r="Y25" s="448">
        <v>2009</v>
      </c>
      <c r="Z25" s="448">
        <v>2010</v>
      </c>
      <c r="AA25" s="448">
        <v>2011</v>
      </c>
      <c r="AB25" s="448">
        <v>2012</v>
      </c>
      <c r="AC25" s="448">
        <v>2013</v>
      </c>
    </row>
    <row r="26" spans="2:30" ht="45" customHeight="1" x14ac:dyDescent="0.2">
      <c r="B26" s="46"/>
      <c r="C26" s="24"/>
      <c r="D26" s="24"/>
      <c r="E26" s="53" t="str">
        <f>K6</f>
        <v>Hertfordshire</v>
      </c>
      <c r="F26" s="53" t="str">
        <f>E6</f>
        <v>North East</v>
      </c>
      <c r="G26" s="24" t="s">
        <v>424</v>
      </c>
      <c r="H26" s="463"/>
      <c r="I26" s="463"/>
      <c r="J26" s="20"/>
      <c r="K26" s="20"/>
      <c r="L26" s="54" t="str">
        <f>K6</f>
        <v>Hertfordshire</v>
      </c>
      <c r="M26" s="54" t="str">
        <f>E6</f>
        <v>North East</v>
      </c>
      <c r="N26" s="54" t="s">
        <v>424</v>
      </c>
      <c r="O26" s="23"/>
      <c r="P26" s="47"/>
      <c r="T26" s="448" t="str">
        <f>E6</f>
        <v>North East</v>
      </c>
      <c r="U26" s="450">
        <f>VLOOKUP($T26,L2_FSM_19!$C:$M,Education!U$24,FALSE)</f>
        <v>0.4</v>
      </c>
      <c r="V26" s="450">
        <f>VLOOKUP($T26,L2_FSM_19!$C:$M,Education!V$24,FALSE)</f>
        <v>0.41</v>
      </c>
      <c r="W26" s="450">
        <f>VLOOKUP($T26,L2_FSM_19!$C:$M,Education!W$24,FALSE)</f>
        <v>0.46</v>
      </c>
      <c r="X26" s="450">
        <f>VLOOKUP($T26,L2_FSM_19!$C:$M,Education!X$24,FALSE)</f>
        <v>0.5</v>
      </c>
      <c r="Y26" s="450">
        <f>VLOOKUP($T26,L2_FSM_19!$C:$M,Education!Y$24,FALSE)</f>
        <v>0.54</v>
      </c>
      <c r="Z26" s="450">
        <f>VLOOKUP($T26,L2_FSM_19!$C:$M,Education!Z$24,FALSE)</f>
        <v>0.59</v>
      </c>
      <c r="AA26" s="450">
        <f>VLOOKUP($T26,L2_FSM_19!$C:$M,Education!AA$24,FALSE)</f>
        <v>0.62</v>
      </c>
      <c r="AB26" s="450">
        <f>VLOOKUP($T26,L2_FSM_19!$C:$M,Education!AB$24,FALSE)</f>
        <v>0.64</v>
      </c>
      <c r="AC26" s="450">
        <f>VLOOKUP($T26,L2_FSM_19!$C:$M,Education!AC$24,FALSE)</f>
        <v>0.67</v>
      </c>
      <c r="AD26" s="57"/>
    </row>
    <row r="27" spans="2:30" x14ac:dyDescent="0.2">
      <c r="B27" s="46"/>
      <c r="C27" s="22"/>
      <c r="D27" s="22"/>
      <c r="E27" s="22"/>
      <c r="F27" s="22"/>
      <c r="G27" s="22"/>
      <c r="H27" s="463"/>
      <c r="I27" s="463"/>
      <c r="J27" s="21"/>
      <c r="K27" s="21"/>
      <c r="L27" s="22"/>
      <c r="M27" s="22"/>
      <c r="N27" s="22"/>
      <c r="O27" s="23"/>
      <c r="P27" s="47"/>
      <c r="T27" s="448" t="str">
        <f>K6</f>
        <v>Hertfordshire</v>
      </c>
      <c r="U27" s="450">
        <f>VLOOKUP($T27,L2_FSM_19!$C:$M,Education!U$24,FALSE)</f>
        <v>0.43</v>
      </c>
      <c r="V27" s="450">
        <f>VLOOKUP($T27,L2_FSM_19!$C:$M,Education!V$24,FALSE)</f>
        <v>0.47</v>
      </c>
      <c r="W27" s="450">
        <f>VLOOKUP($T27,L2_FSM_19!$C:$M,Education!W$24,FALSE)</f>
        <v>0.5</v>
      </c>
      <c r="X27" s="450">
        <f>VLOOKUP($T27,L2_FSM_19!$C:$M,Education!X$24,FALSE)</f>
        <v>0.55000000000000004</v>
      </c>
      <c r="Y27" s="450">
        <f>VLOOKUP($T27,L2_FSM_19!$C:$M,Education!Y$24,FALSE)</f>
        <v>0.62</v>
      </c>
      <c r="Z27" s="450">
        <f>VLOOKUP($T27,L2_FSM_19!$C:$M,Education!Z$24,FALSE)</f>
        <v>0.68</v>
      </c>
      <c r="AA27" s="450">
        <f>VLOOKUP($T27,L2_FSM_19!$C:$M,Education!AA$24,FALSE)</f>
        <v>0.69</v>
      </c>
      <c r="AB27" s="450">
        <f>VLOOKUP($T27,L2_FSM_19!$C:$M,Education!AB$24,FALSE)</f>
        <v>0.72</v>
      </c>
      <c r="AC27" s="450">
        <f>VLOOKUP($T27,L2_FSM_19!$C:$M,Education!AC$24,FALSE)</f>
        <v>0.71</v>
      </c>
    </row>
    <row r="28" spans="2:30" ht="45.75" customHeight="1" x14ac:dyDescent="0.2">
      <c r="B28" s="46"/>
      <c r="C28" s="561" t="s">
        <v>721</v>
      </c>
      <c r="D28" s="562"/>
      <c r="E28" s="497">
        <f>VLOOKUP($E26,L2_FSM_19!$C$3:$D$165,2,FALSE)</f>
        <v>0.71</v>
      </c>
      <c r="F28" s="500">
        <f>VLOOKUP($F26,L2_FSM_19!$C$3:$D$165,2,FALSE)</f>
        <v>0.67</v>
      </c>
      <c r="G28" s="500">
        <f>VLOOKUP($G26,L2_FSM_19!$C$3:$D$165,2,FALSE)</f>
        <v>0.71</v>
      </c>
      <c r="H28" s="416"/>
      <c r="I28" s="416"/>
      <c r="J28" s="561" t="s">
        <v>719</v>
      </c>
      <c r="K28" s="562"/>
      <c r="L28" s="497">
        <f>VLOOKUP(L26,'Children in Care_GCSEs'!$C:$D,2,FALSE)</f>
        <v>0.17</v>
      </c>
      <c r="M28" s="497">
        <f>VLOOKUP(M26,'Children in Care_GCSEs'!$C:$D,2,FALSE)</f>
        <v>0.16</v>
      </c>
      <c r="N28" s="497">
        <f>VLOOKUP(N26,'Children in Care_GCSEs'!$C:$D,2,FALSE)</f>
        <v>0.15</v>
      </c>
      <c r="O28" s="23"/>
      <c r="P28" s="47"/>
      <c r="T28" s="448" t="s">
        <v>424</v>
      </c>
      <c r="U28" s="450">
        <f>VLOOKUP($T28,L2_FSM_19!$C:$M,Education!U$24,FALSE)</f>
        <v>0.43</v>
      </c>
      <c r="V28" s="450">
        <f>VLOOKUP($T28,L2_FSM_19!$C:$M,Education!V$24,FALSE)</f>
        <v>0.45</v>
      </c>
      <c r="W28" s="450">
        <f>VLOOKUP($T28,L2_FSM_19!$C:$M,Education!W$24,FALSE)</f>
        <v>0.49</v>
      </c>
      <c r="X28" s="450">
        <f>VLOOKUP($T28,L2_FSM_19!$C:$M,Education!X$24,FALSE)</f>
        <v>0.54</v>
      </c>
      <c r="Y28" s="450">
        <f>VLOOKUP($T28,L2_FSM_19!$C:$M,Education!Y$24,FALSE)</f>
        <v>0.56999999999999995</v>
      </c>
      <c r="Z28" s="450">
        <f>VLOOKUP($T28,L2_FSM_19!$C:$M,Education!Z$24,FALSE)</f>
        <v>0.61</v>
      </c>
      <c r="AA28" s="450">
        <f>VLOOKUP($T28,L2_FSM_19!$C:$M,Education!AA$24,FALSE)</f>
        <v>0.65</v>
      </c>
      <c r="AB28" s="450">
        <f>VLOOKUP($T28,L2_FSM_19!$C:$M,Education!AB$24,FALSE)</f>
        <v>0.69</v>
      </c>
      <c r="AC28" s="450">
        <f>VLOOKUP($T28,L2_FSM_19!$C:$M,Education!AC$24,FALSE)</f>
        <v>0.71</v>
      </c>
    </row>
    <row r="29" spans="2:30" ht="45.75" customHeight="1" x14ac:dyDescent="0.2">
      <c r="B29" s="46"/>
      <c r="C29" s="566" t="s">
        <v>722</v>
      </c>
      <c r="D29" s="564"/>
      <c r="E29" s="501" t="str">
        <f>VLOOKUP(E26,'FSM GAP KS2'!$C$3:$D$165,2,FALSE)</f>
        <v>22pp</v>
      </c>
      <c r="F29" s="501" t="str">
        <f>VLOOKUP(F26,'FSM GAP KS2'!$C$3:$D$165,2,FALSE)</f>
        <v>20pp</v>
      </c>
      <c r="G29" s="501" t="str">
        <f>VLOOKUP(G26,'FSM GAP KS2'!$C$3:$D$165,2,FALSE)</f>
        <v>19pp</v>
      </c>
      <c r="H29" s="130"/>
      <c r="I29" s="130"/>
      <c r="J29" s="566" t="s">
        <v>890</v>
      </c>
      <c r="K29" s="567"/>
      <c r="L29" s="502" t="str">
        <f>VLOOKUP(L26,'SEN GAP KS4'!$C:$D,2,FALSE)</f>
        <v>66pp</v>
      </c>
      <c r="M29" s="502" t="str">
        <f>VLOOKUP(M26,'SEN GAP KS4'!$C:$D,2,FALSE)</f>
        <v>63pp</v>
      </c>
      <c r="N29" s="502" t="str">
        <f>VLOOKUP(N26,'SEN GAP KS4'!$C:$D,2,FALSE)</f>
        <v>61pp</v>
      </c>
      <c r="O29" s="23"/>
      <c r="P29" s="47"/>
    </row>
    <row r="30" spans="2:30" ht="45.75" customHeight="1" x14ac:dyDescent="0.2">
      <c r="B30" s="46"/>
      <c r="C30" s="566" t="s">
        <v>723</v>
      </c>
      <c r="D30" s="564"/>
      <c r="E30" s="502" t="str">
        <f>VLOOKUP(E26,'FSM GAP KS4'!$C$3:$D$165,2,FALSE)</f>
        <v>34pp</v>
      </c>
      <c r="F30" s="502" t="str">
        <f>VLOOKUP(F26,'FSM GAP KS4'!$C$3:$D$165,2,FALSE)</f>
        <v>31pp</v>
      </c>
      <c r="G30" s="502" t="str">
        <f>VLOOKUP(G26,'FSM GAP KS4'!$C$3:$D$165,2,FALSE)</f>
        <v>27pp</v>
      </c>
      <c r="H30" s="131"/>
      <c r="I30" s="131"/>
      <c r="J30" s="566" t="s">
        <v>891</v>
      </c>
      <c r="K30" s="567"/>
      <c r="L30" s="494">
        <f>VLOOKUP(L26,'Prog. HE(all)'!$C:$D,2,FALSE)</f>
        <v>0.45</v>
      </c>
      <c r="M30" s="494">
        <f>VLOOKUP(M26,'Prog. HE(all)'!$C:$D,2,FALSE)</f>
        <v>0.34</v>
      </c>
      <c r="N30" s="494">
        <f>VLOOKUP(N26,'Prog. HE(all)'!$C:$D,2,FALSE)</f>
        <v>0.36</v>
      </c>
      <c r="O30" s="23"/>
      <c r="P30" s="47"/>
    </row>
    <row r="31" spans="2:30" ht="45.75" customHeight="1" x14ac:dyDescent="0.2">
      <c r="B31" s="46"/>
      <c r="C31" s="563" t="s">
        <v>581</v>
      </c>
      <c r="D31" s="564"/>
      <c r="E31" s="501" t="str">
        <f>VLOOKUP(E26,'Prog HE (gap)'!$C$3:$D$165,2,FALSE)</f>
        <v>25pp</v>
      </c>
      <c r="F31" s="501" t="str">
        <f>VLOOKUP(F26,'Prog HE (gap)'!$C$3:$D$165,2,FALSE)</f>
        <v>22pp</v>
      </c>
      <c r="G31" s="501" t="str">
        <f>VLOOKUP(G26,'Prog HE (gap)'!$C$3:$D$165,2,FALSE)</f>
        <v>18pp</v>
      </c>
      <c r="H31" s="130"/>
      <c r="I31" s="130"/>
      <c r="J31" s="566" t="s">
        <v>584</v>
      </c>
      <c r="K31" s="567"/>
      <c r="L31" s="505">
        <f>VLOOKUP(L26,EYFSP!$C:$D,2,FALSE)</f>
        <v>0.66</v>
      </c>
      <c r="M31" s="505">
        <f>VLOOKUP(M26,EYFSP!$C:$D,2,FALSE)</f>
        <v>0.56000000000000005</v>
      </c>
      <c r="N31" s="505">
        <f>VLOOKUP(N26,EYFSP!$C:$D,2,FALSE)</f>
        <v>0.6</v>
      </c>
      <c r="O31" s="23"/>
      <c r="P31" s="47"/>
    </row>
    <row r="32" spans="2:30" ht="45.75" customHeight="1" x14ac:dyDescent="0.25">
      <c r="B32" s="46"/>
      <c r="C32" s="563" t="s">
        <v>585</v>
      </c>
      <c r="D32" s="564"/>
      <c r="E32" s="494">
        <f>VLOOKUP(E26,'Prog. HE(FSM)'!$C:$D,2,FALSE)</f>
        <v>0.22</v>
      </c>
      <c r="F32" s="503">
        <f>VLOOKUP(F26,'Prog. HE(FSM)'!$C:$D,2,FALSE)</f>
        <v>0.15</v>
      </c>
      <c r="G32" s="503">
        <f>VLOOKUP(G26,'Prog. HE(FSM)'!$C:$D,2,FALSE)</f>
        <v>0.21</v>
      </c>
      <c r="H32" s="416"/>
      <c r="I32" s="416"/>
      <c r="J32" s="566" t="s">
        <v>488</v>
      </c>
      <c r="K32" s="567"/>
      <c r="L32" s="505">
        <f>VLOOKUP(L26,Absent_children!$C:$D,2,FALSE)</f>
        <v>0.04</v>
      </c>
      <c r="M32" s="505">
        <f>VLOOKUP(M26,Absent_children!$C:$D,2,FALSE)</f>
        <v>0.04</v>
      </c>
      <c r="N32" s="505">
        <f>VLOOKUP(N26,Absent_children!$C:$D,2,FALSE)</f>
        <v>0.04</v>
      </c>
      <c r="O32" s="23"/>
      <c r="P32" s="47"/>
      <c r="T32" s="449" t="s">
        <v>830</v>
      </c>
      <c r="U32" s="448" t="s">
        <v>892</v>
      </c>
      <c r="V32" s="448" t="s">
        <v>893</v>
      </c>
    </row>
    <row r="33" spans="2:22" ht="45.75" customHeight="1" x14ac:dyDescent="0.2">
      <c r="B33" s="46"/>
      <c r="C33" s="559" t="s">
        <v>582</v>
      </c>
      <c r="D33" s="560"/>
      <c r="E33" s="504">
        <f>VLOOKUP(E26,'Prog. HE(non-FSM)'!$C:$D,2,FALSE)</f>
        <v>0.47</v>
      </c>
      <c r="F33" s="504">
        <f>VLOOKUP(F26,'Prog. HE(non-FSM)'!$C:$D,2,FALSE)</f>
        <v>0.37</v>
      </c>
      <c r="G33" s="504">
        <f>VLOOKUP(G26,'Prog. HE(non-FSM)'!$C:$D,2,FALSE)</f>
        <v>0.39</v>
      </c>
      <c r="H33" s="416"/>
      <c r="I33" s="416"/>
      <c r="J33" s="66"/>
      <c r="K33" s="21"/>
      <c r="L33" s="21"/>
      <c r="M33" s="21"/>
      <c r="N33" s="21"/>
      <c r="O33" s="23"/>
      <c r="P33" s="47"/>
      <c r="T33" s="448" t="str">
        <f>K6</f>
        <v>Hertfordshire</v>
      </c>
      <c r="U33" s="450">
        <f>VLOOKUP(T33,'Prog. HE(FSM)'!$C:$D,2,FALSE)</f>
        <v>0.22</v>
      </c>
      <c r="V33" s="450">
        <f>VLOOKUP(T33,'Prog. HE(non-FSM)'!$C:$D,2,FALSE)</f>
        <v>0.47</v>
      </c>
    </row>
    <row r="34" spans="2:22" x14ac:dyDescent="0.2">
      <c r="B34" s="46"/>
      <c r="C34" s="23"/>
      <c r="D34" s="23"/>
      <c r="E34" s="23"/>
      <c r="F34" s="23"/>
      <c r="G34" s="23"/>
      <c r="H34" s="23"/>
      <c r="I34" s="23"/>
      <c r="J34" s="23"/>
      <c r="K34" s="23"/>
      <c r="L34" s="23"/>
      <c r="M34" s="23"/>
      <c r="N34" s="23"/>
      <c r="O34" s="23"/>
      <c r="P34" s="47"/>
    </row>
    <row r="35" spans="2:22" x14ac:dyDescent="0.2">
      <c r="B35" s="46"/>
      <c r="C35" s="23"/>
      <c r="D35" s="23"/>
      <c r="E35" s="23"/>
      <c r="F35" s="23"/>
      <c r="G35" s="23"/>
      <c r="H35" s="23"/>
      <c r="I35" s="23"/>
      <c r="J35" s="23"/>
      <c r="K35" s="23"/>
      <c r="L35" s="23"/>
      <c r="M35" s="23"/>
      <c r="N35" s="23"/>
      <c r="O35" s="23"/>
      <c r="P35" s="47"/>
    </row>
    <row r="36" spans="2:22" x14ac:dyDescent="0.2">
      <c r="B36" s="46"/>
      <c r="C36" s="23"/>
      <c r="D36" s="23"/>
      <c r="E36" s="23"/>
      <c r="F36" s="23"/>
      <c r="G36" s="23"/>
      <c r="H36" s="23"/>
      <c r="I36" s="23"/>
      <c r="J36" s="23"/>
      <c r="K36" s="23"/>
      <c r="L36" s="23"/>
      <c r="M36" s="23"/>
      <c r="N36" s="23"/>
      <c r="O36" s="23"/>
      <c r="P36" s="47"/>
    </row>
    <row r="37" spans="2:22" x14ac:dyDescent="0.2">
      <c r="B37" s="46"/>
      <c r="C37" s="23"/>
      <c r="D37" s="23"/>
      <c r="E37" s="23"/>
      <c r="F37" s="23"/>
      <c r="G37" s="23"/>
      <c r="H37" s="23"/>
      <c r="I37" s="23"/>
      <c r="J37" s="23"/>
      <c r="K37" s="23"/>
      <c r="L37" s="23"/>
      <c r="M37" s="23"/>
      <c r="N37" s="23"/>
      <c r="O37" s="23"/>
      <c r="P37" s="47"/>
    </row>
    <row r="38" spans="2:22" x14ac:dyDescent="0.2">
      <c r="B38" s="46"/>
      <c r="C38" s="23"/>
      <c r="D38" s="23"/>
      <c r="E38" s="23"/>
      <c r="F38" s="23"/>
      <c r="G38" s="23"/>
      <c r="H38" s="23"/>
      <c r="I38" s="23"/>
      <c r="J38" s="23"/>
      <c r="K38" s="23"/>
      <c r="L38" s="23"/>
      <c r="M38" s="23"/>
      <c r="N38" s="23"/>
      <c r="O38" s="23"/>
      <c r="P38" s="47"/>
    </row>
    <row r="39" spans="2:22" x14ac:dyDescent="0.2">
      <c r="B39" s="49"/>
      <c r="C39" s="486" t="s">
        <v>1031</v>
      </c>
      <c r="D39" s="21"/>
      <c r="E39" s="21"/>
      <c r="F39" s="21"/>
      <c r="G39" s="21"/>
      <c r="H39" s="21"/>
      <c r="I39" s="21"/>
      <c r="J39" s="21"/>
      <c r="K39" s="21"/>
      <c r="L39" s="21"/>
      <c r="M39" s="21"/>
      <c r="N39" s="21"/>
      <c r="O39" s="21"/>
      <c r="P39" s="50"/>
    </row>
    <row r="61" spans="13:15" x14ac:dyDescent="0.2">
      <c r="M61" s="57"/>
      <c r="N61" s="57"/>
      <c r="O61" s="57"/>
    </row>
    <row r="62" spans="13:15" x14ac:dyDescent="0.2">
      <c r="M62" s="57"/>
      <c r="N62" s="57"/>
      <c r="O62" s="57"/>
    </row>
    <row r="63" spans="13:15" x14ac:dyDescent="0.2">
      <c r="M63" s="57"/>
      <c r="N63" s="57"/>
      <c r="O63" s="57"/>
    </row>
  </sheetData>
  <sheetProtection password="97E3" sheet="1" objects="1" scenarios="1"/>
  <mergeCells count="16">
    <mergeCell ref="J28:K28"/>
    <mergeCell ref="J29:K29"/>
    <mergeCell ref="J30:K30"/>
    <mergeCell ref="J31:K31"/>
    <mergeCell ref="J32:K32"/>
    <mergeCell ref="B2:P2"/>
    <mergeCell ref="E5:H5"/>
    <mergeCell ref="K5:N5"/>
    <mergeCell ref="E6:H6"/>
    <mergeCell ref="K6:N6"/>
    <mergeCell ref="C33:D33"/>
    <mergeCell ref="C28:D28"/>
    <mergeCell ref="C29:D29"/>
    <mergeCell ref="C30:D30"/>
    <mergeCell ref="C31:D31"/>
    <mergeCell ref="C32:D32"/>
  </mergeCells>
  <dataValidations count="2">
    <dataValidation type="list" allowBlank="1" showInputMessage="1" showErrorMessage="1" sqref="K6">
      <formula1>luCounty</formula1>
    </dataValidation>
    <dataValidation type="list" allowBlank="1" showInputMessage="1" showErrorMessage="1" sqref="E6">
      <formula1>luRegion</formula1>
    </dataValidation>
  </dataValidations>
  <pageMargins left="0.7" right="0.7" top="0.75" bottom="0.75" header="0.3" footer="0.3"/>
  <pageSetup paperSize="9" scale="72"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B050"/>
  </sheetPr>
  <dimension ref="A1:F171"/>
  <sheetViews>
    <sheetView topLeftCell="A126" workbookViewId="0">
      <selection activeCell="C162" sqref="C162"/>
    </sheetView>
  </sheetViews>
  <sheetFormatPr defaultRowHeight="12.75" x14ac:dyDescent="0.2"/>
  <cols>
    <col min="1" max="1" width="13.5546875" style="139" customWidth="1"/>
    <col min="2" max="2" width="13" style="139" customWidth="1"/>
    <col min="3" max="3" width="21.109375" style="139" bestFit="1" customWidth="1"/>
    <col min="4" max="4" width="8.5546875" style="139" bestFit="1" customWidth="1"/>
    <col min="5" max="5" width="13.109375" style="139" customWidth="1"/>
    <col min="6" max="256" width="8.88671875" style="139"/>
    <col min="257" max="257" width="13.5546875" style="139" customWidth="1"/>
    <col min="258" max="258" width="13" style="139" customWidth="1"/>
    <col min="259" max="259" width="21.109375" style="139" bestFit="1" customWidth="1"/>
    <col min="260" max="260" width="8.5546875" style="139" bestFit="1" customWidth="1"/>
    <col min="261" max="261" width="13.109375" style="139" customWidth="1"/>
    <col min="262" max="512" width="8.88671875" style="139"/>
    <col min="513" max="513" width="13.5546875" style="139" customWidth="1"/>
    <col min="514" max="514" width="13" style="139" customWidth="1"/>
    <col min="515" max="515" width="21.109375" style="139" bestFit="1" customWidth="1"/>
    <col min="516" max="516" width="8.5546875" style="139" bestFit="1" customWidth="1"/>
    <col min="517" max="517" width="13.109375" style="139" customWidth="1"/>
    <col min="518" max="768" width="8.88671875" style="139"/>
    <col min="769" max="769" width="13.5546875" style="139" customWidth="1"/>
    <col min="770" max="770" width="13" style="139" customWidth="1"/>
    <col min="771" max="771" width="21.109375" style="139" bestFit="1" customWidth="1"/>
    <col min="772" max="772" width="8.5546875" style="139" bestFit="1" customWidth="1"/>
    <col min="773" max="773" width="13.109375" style="139" customWidth="1"/>
    <col min="774" max="1024" width="8.88671875" style="139"/>
    <col min="1025" max="1025" width="13.5546875" style="139" customWidth="1"/>
    <col min="1026" max="1026" width="13" style="139" customWidth="1"/>
    <col min="1027" max="1027" width="21.109375" style="139" bestFit="1" customWidth="1"/>
    <col min="1028" max="1028" width="8.5546875" style="139" bestFit="1" customWidth="1"/>
    <col min="1029" max="1029" width="13.109375" style="139" customWidth="1"/>
    <col min="1030" max="1280" width="8.88671875" style="139"/>
    <col min="1281" max="1281" width="13.5546875" style="139" customWidth="1"/>
    <col min="1282" max="1282" width="13" style="139" customWidth="1"/>
    <col min="1283" max="1283" width="21.109375" style="139" bestFit="1" customWidth="1"/>
    <col min="1284" max="1284" width="8.5546875" style="139" bestFit="1" customWidth="1"/>
    <col min="1285" max="1285" width="13.109375" style="139" customWidth="1"/>
    <col min="1286" max="1536" width="8.88671875" style="139"/>
    <col min="1537" max="1537" width="13.5546875" style="139" customWidth="1"/>
    <col min="1538" max="1538" width="13" style="139" customWidth="1"/>
    <col min="1539" max="1539" width="21.109375" style="139" bestFit="1" customWidth="1"/>
    <col min="1540" max="1540" width="8.5546875" style="139" bestFit="1" customWidth="1"/>
    <col min="1541" max="1541" width="13.109375" style="139" customWidth="1"/>
    <col min="1542" max="1792" width="8.88671875" style="139"/>
    <col min="1793" max="1793" width="13.5546875" style="139" customWidth="1"/>
    <col min="1794" max="1794" width="13" style="139" customWidth="1"/>
    <col min="1795" max="1795" width="21.109375" style="139" bestFit="1" customWidth="1"/>
    <col min="1796" max="1796" width="8.5546875" style="139" bestFit="1" customWidth="1"/>
    <col min="1797" max="1797" width="13.109375" style="139" customWidth="1"/>
    <col min="1798" max="2048" width="8.88671875" style="139"/>
    <col min="2049" max="2049" width="13.5546875" style="139" customWidth="1"/>
    <col min="2050" max="2050" width="13" style="139" customWidth="1"/>
    <col min="2051" max="2051" width="21.109375" style="139" bestFit="1" customWidth="1"/>
    <col min="2052" max="2052" width="8.5546875" style="139" bestFit="1" customWidth="1"/>
    <col min="2053" max="2053" width="13.109375" style="139" customWidth="1"/>
    <col min="2054" max="2304" width="8.88671875" style="139"/>
    <col min="2305" max="2305" width="13.5546875" style="139" customWidth="1"/>
    <col min="2306" max="2306" width="13" style="139" customWidth="1"/>
    <col min="2307" max="2307" width="21.109375" style="139" bestFit="1" customWidth="1"/>
    <col min="2308" max="2308" width="8.5546875" style="139" bestFit="1" customWidth="1"/>
    <col min="2309" max="2309" width="13.109375" style="139" customWidth="1"/>
    <col min="2310" max="2560" width="8.88671875" style="139"/>
    <col min="2561" max="2561" width="13.5546875" style="139" customWidth="1"/>
    <col min="2562" max="2562" width="13" style="139" customWidth="1"/>
    <col min="2563" max="2563" width="21.109375" style="139" bestFit="1" customWidth="1"/>
    <col min="2564" max="2564" width="8.5546875" style="139" bestFit="1" customWidth="1"/>
    <col min="2565" max="2565" width="13.109375" style="139" customWidth="1"/>
    <col min="2566" max="2816" width="8.88671875" style="139"/>
    <col min="2817" max="2817" width="13.5546875" style="139" customWidth="1"/>
    <col min="2818" max="2818" width="13" style="139" customWidth="1"/>
    <col min="2819" max="2819" width="21.109375" style="139" bestFit="1" customWidth="1"/>
    <col min="2820" max="2820" width="8.5546875" style="139" bestFit="1" customWidth="1"/>
    <col min="2821" max="2821" width="13.109375" style="139" customWidth="1"/>
    <col min="2822" max="3072" width="8.88671875" style="139"/>
    <col min="3073" max="3073" width="13.5546875" style="139" customWidth="1"/>
    <col min="3074" max="3074" width="13" style="139" customWidth="1"/>
    <col min="3075" max="3075" width="21.109375" style="139" bestFit="1" customWidth="1"/>
    <col min="3076" max="3076" width="8.5546875" style="139" bestFit="1" customWidth="1"/>
    <col min="3077" max="3077" width="13.109375" style="139" customWidth="1"/>
    <col min="3078" max="3328" width="8.88671875" style="139"/>
    <col min="3329" max="3329" width="13.5546875" style="139" customWidth="1"/>
    <col min="3330" max="3330" width="13" style="139" customWidth="1"/>
    <col min="3331" max="3331" width="21.109375" style="139" bestFit="1" customWidth="1"/>
    <col min="3332" max="3332" width="8.5546875" style="139" bestFit="1" customWidth="1"/>
    <col min="3333" max="3333" width="13.109375" style="139" customWidth="1"/>
    <col min="3334" max="3584" width="8.88671875" style="139"/>
    <col min="3585" max="3585" width="13.5546875" style="139" customWidth="1"/>
    <col min="3586" max="3586" width="13" style="139" customWidth="1"/>
    <col min="3587" max="3587" width="21.109375" style="139" bestFit="1" customWidth="1"/>
    <col min="3588" max="3588" width="8.5546875" style="139" bestFit="1" customWidth="1"/>
    <col min="3589" max="3589" width="13.109375" style="139" customWidth="1"/>
    <col min="3590" max="3840" width="8.88671875" style="139"/>
    <col min="3841" max="3841" width="13.5546875" style="139" customWidth="1"/>
    <col min="3842" max="3842" width="13" style="139" customWidth="1"/>
    <col min="3843" max="3843" width="21.109375" style="139" bestFit="1" customWidth="1"/>
    <col min="3844" max="3844" width="8.5546875" style="139" bestFit="1" customWidth="1"/>
    <col min="3845" max="3845" width="13.109375" style="139" customWidth="1"/>
    <col min="3846" max="4096" width="8.88671875" style="139"/>
    <col min="4097" max="4097" width="13.5546875" style="139" customWidth="1"/>
    <col min="4098" max="4098" width="13" style="139" customWidth="1"/>
    <col min="4099" max="4099" width="21.109375" style="139" bestFit="1" customWidth="1"/>
    <col min="4100" max="4100" width="8.5546875" style="139" bestFit="1" customWidth="1"/>
    <col min="4101" max="4101" width="13.109375" style="139" customWidth="1"/>
    <col min="4102" max="4352" width="8.88671875" style="139"/>
    <col min="4353" max="4353" width="13.5546875" style="139" customWidth="1"/>
    <col min="4354" max="4354" width="13" style="139" customWidth="1"/>
    <col min="4355" max="4355" width="21.109375" style="139" bestFit="1" customWidth="1"/>
    <col min="4356" max="4356" width="8.5546875" style="139" bestFit="1" customWidth="1"/>
    <col min="4357" max="4357" width="13.109375" style="139" customWidth="1"/>
    <col min="4358" max="4608" width="8.88671875" style="139"/>
    <col min="4609" max="4609" width="13.5546875" style="139" customWidth="1"/>
    <col min="4610" max="4610" width="13" style="139" customWidth="1"/>
    <col min="4611" max="4611" width="21.109375" style="139" bestFit="1" customWidth="1"/>
    <col min="4612" max="4612" width="8.5546875" style="139" bestFit="1" customWidth="1"/>
    <col min="4613" max="4613" width="13.109375" style="139" customWidth="1"/>
    <col min="4614" max="4864" width="8.88671875" style="139"/>
    <col min="4865" max="4865" width="13.5546875" style="139" customWidth="1"/>
    <col min="4866" max="4866" width="13" style="139" customWidth="1"/>
    <col min="4867" max="4867" width="21.109375" style="139" bestFit="1" customWidth="1"/>
    <col min="4868" max="4868" width="8.5546875" style="139" bestFit="1" customWidth="1"/>
    <col min="4869" max="4869" width="13.109375" style="139" customWidth="1"/>
    <col min="4870" max="5120" width="8.88671875" style="139"/>
    <col min="5121" max="5121" width="13.5546875" style="139" customWidth="1"/>
    <col min="5122" max="5122" width="13" style="139" customWidth="1"/>
    <col min="5123" max="5123" width="21.109375" style="139" bestFit="1" customWidth="1"/>
    <col min="5124" max="5124" width="8.5546875" style="139" bestFit="1" customWidth="1"/>
    <col min="5125" max="5125" width="13.109375" style="139" customWidth="1"/>
    <col min="5126" max="5376" width="8.88671875" style="139"/>
    <col min="5377" max="5377" width="13.5546875" style="139" customWidth="1"/>
    <col min="5378" max="5378" width="13" style="139" customWidth="1"/>
    <col min="5379" max="5379" width="21.109375" style="139" bestFit="1" customWidth="1"/>
    <col min="5380" max="5380" width="8.5546875" style="139" bestFit="1" customWidth="1"/>
    <col min="5381" max="5381" width="13.109375" style="139" customWidth="1"/>
    <col min="5382" max="5632" width="8.88671875" style="139"/>
    <col min="5633" max="5633" width="13.5546875" style="139" customWidth="1"/>
    <col min="5634" max="5634" width="13" style="139" customWidth="1"/>
    <col min="5635" max="5635" width="21.109375" style="139" bestFit="1" customWidth="1"/>
    <col min="5636" max="5636" width="8.5546875" style="139" bestFit="1" customWidth="1"/>
    <col min="5637" max="5637" width="13.109375" style="139" customWidth="1"/>
    <col min="5638" max="5888" width="8.88671875" style="139"/>
    <col min="5889" max="5889" width="13.5546875" style="139" customWidth="1"/>
    <col min="5890" max="5890" width="13" style="139" customWidth="1"/>
    <col min="5891" max="5891" width="21.109375" style="139" bestFit="1" customWidth="1"/>
    <col min="5892" max="5892" width="8.5546875" style="139" bestFit="1" customWidth="1"/>
    <col min="5893" max="5893" width="13.109375" style="139" customWidth="1"/>
    <col min="5894" max="6144" width="8.88671875" style="139"/>
    <col min="6145" max="6145" width="13.5546875" style="139" customWidth="1"/>
    <col min="6146" max="6146" width="13" style="139" customWidth="1"/>
    <col min="6147" max="6147" width="21.109375" style="139" bestFit="1" customWidth="1"/>
    <col min="6148" max="6148" width="8.5546875" style="139" bestFit="1" customWidth="1"/>
    <col min="6149" max="6149" width="13.109375" style="139" customWidth="1"/>
    <col min="6150" max="6400" width="8.88671875" style="139"/>
    <col min="6401" max="6401" width="13.5546875" style="139" customWidth="1"/>
    <col min="6402" max="6402" width="13" style="139" customWidth="1"/>
    <col min="6403" max="6403" width="21.109375" style="139" bestFit="1" customWidth="1"/>
    <col min="6404" max="6404" width="8.5546875" style="139" bestFit="1" customWidth="1"/>
    <col min="6405" max="6405" width="13.109375" style="139" customWidth="1"/>
    <col min="6406" max="6656" width="8.88671875" style="139"/>
    <col min="6657" max="6657" width="13.5546875" style="139" customWidth="1"/>
    <col min="6658" max="6658" width="13" style="139" customWidth="1"/>
    <col min="6659" max="6659" width="21.109375" style="139" bestFit="1" customWidth="1"/>
    <col min="6660" max="6660" width="8.5546875" style="139" bestFit="1" customWidth="1"/>
    <col min="6661" max="6661" width="13.109375" style="139" customWidth="1"/>
    <col min="6662" max="6912" width="8.88671875" style="139"/>
    <col min="6913" max="6913" width="13.5546875" style="139" customWidth="1"/>
    <col min="6914" max="6914" width="13" style="139" customWidth="1"/>
    <col min="6915" max="6915" width="21.109375" style="139" bestFit="1" customWidth="1"/>
    <col min="6916" max="6916" width="8.5546875" style="139" bestFit="1" customWidth="1"/>
    <col min="6917" max="6917" width="13.109375" style="139" customWidth="1"/>
    <col min="6918" max="7168" width="8.88671875" style="139"/>
    <col min="7169" max="7169" width="13.5546875" style="139" customWidth="1"/>
    <col min="7170" max="7170" width="13" style="139" customWidth="1"/>
    <col min="7171" max="7171" width="21.109375" style="139" bestFit="1" customWidth="1"/>
    <col min="7172" max="7172" width="8.5546875" style="139" bestFit="1" customWidth="1"/>
    <col min="7173" max="7173" width="13.109375" style="139" customWidth="1"/>
    <col min="7174" max="7424" width="8.88671875" style="139"/>
    <col min="7425" max="7425" width="13.5546875" style="139" customWidth="1"/>
    <col min="7426" max="7426" width="13" style="139" customWidth="1"/>
    <col min="7427" max="7427" width="21.109375" style="139" bestFit="1" customWidth="1"/>
    <col min="7428" max="7428" width="8.5546875" style="139" bestFit="1" customWidth="1"/>
    <col min="7429" max="7429" width="13.109375" style="139" customWidth="1"/>
    <col min="7430" max="7680" width="8.88671875" style="139"/>
    <col min="7681" max="7681" width="13.5546875" style="139" customWidth="1"/>
    <col min="7682" max="7682" width="13" style="139" customWidth="1"/>
    <col min="7683" max="7683" width="21.109375" style="139" bestFit="1" customWidth="1"/>
    <col min="7684" max="7684" width="8.5546875" style="139" bestFit="1" customWidth="1"/>
    <col min="7685" max="7685" width="13.109375" style="139" customWidth="1"/>
    <col min="7686" max="7936" width="8.88671875" style="139"/>
    <col min="7937" max="7937" width="13.5546875" style="139" customWidth="1"/>
    <col min="7938" max="7938" width="13" style="139" customWidth="1"/>
    <col min="7939" max="7939" width="21.109375" style="139" bestFit="1" customWidth="1"/>
    <col min="7940" max="7940" width="8.5546875" style="139" bestFit="1" customWidth="1"/>
    <col min="7941" max="7941" width="13.109375" style="139" customWidth="1"/>
    <col min="7942" max="8192" width="8.88671875" style="139"/>
    <col min="8193" max="8193" width="13.5546875" style="139" customWidth="1"/>
    <col min="8194" max="8194" width="13" style="139" customWidth="1"/>
    <col min="8195" max="8195" width="21.109375" style="139" bestFit="1" customWidth="1"/>
    <col min="8196" max="8196" width="8.5546875" style="139" bestFit="1" customWidth="1"/>
    <col min="8197" max="8197" width="13.109375" style="139" customWidth="1"/>
    <col min="8198" max="8448" width="8.88671875" style="139"/>
    <col min="8449" max="8449" width="13.5546875" style="139" customWidth="1"/>
    <col min="8450" max="8450" width="13" style="139" customWidth="1"/>
    <col min="8451" max="8451" width="21.109375" style="139" bestFit="1" customWidth="1"/>
    <col min="8452" max="8452" width="8.5546875" style="139" bestFit="1" customWidth="1"/>
    <col min="8453" max="8453" width="13.109375" style="139" customWidth="1"/>
    <col min="8454" max="8704" width="8.88671875" style="139"/>
    <col min="8705" max="8705" width="13.5546875" style="139" customWidth="1"/>
    <col min="8706" max="8706" width="13" style="139" customWidth="1"/>
    <col min="8707" max="8707" width="21.109375" style="139" bestFit="1" customWidth="1"/>
    <col min="8708" max="8708" width="8.5546875" style="139" bestFit="1" customWidth="1"/>
    <col min="8709" max="8709" width="13.109375" style="139" customWidth="1"/>
    <col min="8710" max="8960" width="8.88671875" style="139"/>
    <col min="8961" max="8961" width="13.5546875" style="139" customWidth="1"/>
    <col min="8962" max="8962" width="13" style="139" customWidth="1"/>
    <col min="8963" max="8963" width="21.109375" style="139" bestFit="1" customWidth="1"/>
    <col min="8964" max="8964" width="8.5546875" style="139" bestFit="1" customWidth="1"/>
    <col min="8965" max="8965" width="13.109375" style="139" customWidth="1"/>
    <col min="8966" max="9216" width="8.88671875" style="139"/>
    <col min="9217" max="9217" width="13.5546875" style="139" customWidth="1"/>
    <col min="9218" max="9218" width="13" style="139" customWidth="1"/>
    <col min="9219" max="9219" width="21.109375" style="139" bestFit="1" customWidth="1"/>
    <col min="9220" max="9220" width="8.5546875" style="139" bestFit="1" customWidth="1"/>
    <col min="9221" max="9221" width="13.109375" style="139" customWidth="1"/>
    <col min="9222" max="9472" width="8.88671875" style="139"/>
    <col min="9473" max="9473" width="13.5546875" style="139" customWidth="1"/>
    <col min="9474" max="9474" width="13" style="139" customWidth="1"/>
    <col min="9475" max="9475" width="21.109375" style="139" bestFit="1" customWidth="1"/>
    <col min="9476" max="9476" width="8.5546875" style="139" bestFit="1" customWidth="1"/>
    <col min="9477" max="9477" width="13.109375" style="139" customWidth="1"/>
    <col min="9478" max="9728" width="8.88671875" style="139"/>
    <col min="9729" max="9729" width="13.5546875" style="139" customWidth="1"/>
    <col min="9730" max="9730" width="13" style="139" customWidth="1"/>
    <col min="9731" max="9731" width="21.109375" style="139" bestFit="1" customWidth="1"/>
    <col min="9732" max="9732" width="8.5546875" style="139" bestFit="1" customWidth="1"/>
    <col min="9733" max="9733" width="13.109375" style="139" customWidth="1"/>
    <col min="9734" max="9984" width="8.88671875" style="139"/>
    <col min="9985" max="9985" width="13.5546875" style="139" customWidth="1"/>
    <col min="9986" max="9986" width="13" style="139" customWidth="1"/>
    <col min="9987" max="9987" width="21.109375" style="139" bestFit="1" customWidth="1"/>
    <col min="9988" max="9988" width="8.5546875" style="139" bestFit="1" customWidth="1"/>
    <col min="9989" max="9989" width="13.109375" style="139" customWidth="1"/>
    <col min="9990" max="10240" width="8.88671875" style="139"/>
    <col min="10241" max="10241" width="13.5546875" style="139" customWidth="1"/>
    <col min="10242" max="10242" width="13" style="139" customWidth="1"/>
    <col min="10243" max="10243" width="21.109375" style="139" bestFit="1" customWidth="1"/>
    <col min="10244" max="10244" width="8.5546875" style="139" bestFit="1" customWidth="1"/>
    <col min="10245" max="10245" width="13.109375" style="139" customWidth="1"/>
    <col min="10246" max="10496" width="8.88671875" style="139"/>
    <col min="10497" max="10497" width="13.5546875" style="139" customWidth="1"/>
    <col min="10498" max="10498" width="13" style="139" customWidth="1"/>
    <col min="10499" max="10499" width="21.109375" style="139" bestFit="1" customWidth="1"/>
    <col min="10500" max="10500" width="8.5546875" style="139" bestFit="1" customWidth="1"/>
    <col min="10501" max="10501" width="13.109375" style="139" customWidth="1"/>
    <col min="10502" max="10752" width="8.88671875" style="139"/>
    <col min="10753" max="10753" width="13.5546875" style="139" customWidth="1"/>
    <col min="10754" max="10754" width="13" style="139" customWidth="1"/>
    <col min="10755" max="10755" width="21.109375" style="139" bestFit="1" customWidth="1"/>
    <col min="10756" max="10756" width="8.5546875" style="139" bestFit="1" customWidth="1"/>
    <col min="10757" max="10757" width="13.109375" style="139" customWidth="1"/>
    <col min="10758" max="11008" width="8.88671875" style="139"/>
    <col min="11009" max="11009" width="13.5546875" style="139" customWidth="1"/>
    <col min="11010" max="11010" width="13" style="139" customWidth="1"/>
    <col min="11011" max="11011" width="21.109375" style="139" bestFit="1" customWidth="1"/>
    <col min="11012" max="11012" width="8.5546875" style="139" bestFit="1" customWidth="1"/>
    <col min="11013" max="11013" width="13.109375" style="139" customWidth="1"/>
    <col min="11014" max="11264" width="8.88671875" style="139"/>
    <col min="11265" max="11265" width="13.5546875" style="139" customWidth="1"/>
    <col min="11266" max="11266" width="13" style="139" customWidth="1"/>
    <col min="11267" max="11267" width="21.109375" style="139" bestFit="1" customWidth="1"/>
    <col min="11268" max="11268" width="8.5546875" style="139" bestFit="1" customWidth="1"/>
    <col min="11269" max="11269" width="13.109375" style="139" customWidth="1"/>
    <col min="11270" max="11520" width="8.88671875" style="139"/>
    <col min="11521" max="11521" width="13.5546875" style="139" customWidth="1"/>
    <col min="11522" max="11522" width="13" style="139" customWidth="1"/>
    <col min="11523" max="11523" width="21.109375" style="139" bestFit="1" customWidth="1"/>
    <col min="11524" max="11524" width="8.5546875" style="139" bestFit="1" customWidth="1"/>
    <col min="11525" max="11525" width="13.109375" style="139" customWidth="1"/>
    <col min="11526" max="11776" width="8.88671875" style="139"/>
    <col min="11777" max="11777" width="13.5546875" style="139" customWidth="1"/>
    <col min="11778" max="11778" width="13" style="139" customWidth="1"/>
    <col min="11779" max="11779" width="21.109375" style="139" bestFit="1" customWidth="1"/>
    <col min="11780" max="11780" width="8.5546875" style="139" bestFit="1" customWidth="1"/>
    <col min="11781" max="11781" width="13.109375" style="139" customWidth="1"/>
    <col min="11782" max="12032" width="8.88671875" style="139"/>
    <col min="12033" max="12033" width="13.5546875" style="139" customWidth="1"/>
    <col min="12034" max="12034" width="13" style="139" customWidth="1"/>
    <col min="12035" max="12035" width="21.109375" style="139" bestFit="1" customWidth="1"/>
    <col min="12036" max="12036" width="8.5546875" style="139" bestFit="1" customWidth="1"/>
    <col min="12037" max="12037" width="13.109375" style="139" customWidth="1"/>
    <col min="12038" max="12288" width="8.88671875" style="139"/>
    <col min="12289" max="12289" width="13.5546875" style="139" customWidth="1"/>
    <col min="12290" max="12290" width="13" style="139" customWidth="1"/>
    <col min="12291" max="12291" width="21.109375" style="139" bestFit="1" customWidth="1"/>
    <col min="12292" max="12292" width="8.5546875" style="139" bestFit="1" customWidth="1"/>
    <col min="12293" max="12293" width="13.109375" style="139" customWidth="1"/>
    <col min="12294" max="12544" width="8.88671875" style="139"/>
    <col min="12545" max="12545" width="13.5546875" style="139" customWidth="1"/>
    <col min="12546" max="12546" width="13" style="139" customWidth="1"/>
    <col min="12547" max="12547" width="21.109375" style="139" bestFit="1" customWidth="1"/>
    <col min="12548" max="12548" width="8.5546875" style="139" bestFit="1" customWidth="1"/>
    <col min="12549" max="12549" width="13.109375" style="139" customWidth="1"/>
    <col min="12550" max="12800" width="8.88671875" style="139"/>
    <col min="12801" max="12801" width="13.5546875" style="139" customWidth="1"/>
    <col min="12802" max="12802" width="13" style="139" customWidth="1"/>
    <col min="12803" max="12803" width="21.109375" style="139" bestFit="1" customWidth="1"/>
    <col min="12804" max="12804" width="8.5546875" style="139" bestFit="1" customWidth="1"/>
    <col min="12805" max="12805" width="13.109375" style="139" customWidth="1"/>
    <col min="12806" max="13056" width="8.88671875" style="139"/>
    <col min="13057" max="13057" width="13.5546875" style="139" customWidth="1"/>
    <col min="13058" max="13058" width="13" style="139" customWidth="1"/>
    <col min="13059" max="13059" width="21.109375" style="139" bestFit="1" customWidth="1"/>
    <col min="13060" max="13060" width="8.5546875" style="139" bestFit="1" customWidth="1"/>
    <col min="13061" max="13061" width="13.109375" style="139" customWidth="1"/>
    <col min="13062" max="13312" width="8.88671875" style="139"/>
    <col min="13313" max="13313" width="13.5546875" style="139" customWidth="1"/>
    <col min="13314" max="13314" width="13" style="139" customWidth="1"/>
    <col min="13315" max="13315" width="21.109375" style="139" bestFit="1" customWidth="1"/>
    <col min="13316" max="13316" width="8.5546875" style="139" bestFit="1" customWidth="1"/>
    <col min="13317" max="13317" width="13.109375" style="139" customWidth="1"/>
    <col min="13318" max="13568" width="8.88671875" style="139"/>
    <col min="13569" max="13569" width="13.5546875" style="139" customWidth="1"/>
    <col min="13570" max="13570" width="13" style="139" customWidth="1"/>
    <col min="13571" max="13571" width="21.109375" style="139" bestFit="1" customWidth="1"/>
    <col min="13572" max="13572" width="8.5546875" style="139" bestFit="1" customWidth="1"/>
    <col min="13573" max="13573" width="13.109375" style="139" customWidth="1"/>
    <col min="13574" max="13824" width="8.88671875" style="139"/>
    <col min="13825" max="13825" width="13.5546875" style="139" customWidth="1"/>
    <col min="13826" max="13826" width="13" style="139" customWidth="1"/>
    <col min="13827" max="13827" width="21.109375" style="139" bestFit="1" customWidth="1"/>
    <col min="13828" max="13828" width="8.5546875" style="139" bestFit="1" customWidth="1"/>
    <col min="13829" max="13829" width="13.109375" style="139" customWidth="1"/>
    <col min="13830" max="14080" width="8.88671875" style="139"/>
    <col min="14081" max="14081" width="13.5546875" style="139" customWidth="1"/>
    <col min="14082" max="14082" width="13" style="139" customWidth="1"/>
    <col min="14083" max="14083" width="21.109375" style="139" bestFit="1" customWidth="1"/>
    <col min="14084" max="14084" width="8.5546875" style="139" bestFit="1" customWidth="1"/>
    <col min="14085" max="14085" width="13.109375" style="139" customWidth="1"/>
    <col min="14086" max="14336" width="8.88671875" style="139"/>
    <col min="14337" max="14337" width="13.5546875" style="139" customWidth="1"/>
    <col min="14338" max="14338" width="13" style="139" customWidth="1"/>
    <col min="14339" max="14339" width="21.109375" style="139" bestFit="1" customWidth="1"/>
    <col min="14340" max="14340" width="8.5546875" style="139" bestFit="1" customWidth="1"/>
    <col min="14341" max="14341" width="13.109375" style="139" customWidth="1"/>
    <col min="14342" max="14592" width="8.88671875" style="139"/>
    <col min="14593" max="14593" width="13.5546875" style="139" customWidth="1"/>
    <col min="14594" max="14594" width="13" style="139" customWidth="1"/>
    <col min="14595" max="14595" width="21.109375" style="139" bestFit="1" customWidth="1"/>
    <col min="14596" max="14596" width="8.5546875" style="139" bestFit="1" customWidth="1"/>
    <col min="14597" max="14597" width="13.109375" style="139" customWidth="1"/>
    <col min="14598" max="14848" width="8.88671875" style="139"/>
    <col min="14849" max="14849" width="13.5546875" style="139" customWidth="1"/>
    <col min="14850" max="14850" width="13" style="139" customWidth="1"/>
    <col min="14851" max="14851" width="21.109375" style="139" bestFit="1" customWidth="1"/>
    <col min="14852" max="14852" width="8.5546875" style="139" bestFit="1" customWidth="1"/>
    <col min="14853" max="14853" width="13.109375" style="139" customWidth="1"/>
    <col min="14854" max="15104" width="8.88671875" style="139"/>
    <col min="15105" max="15105" width="13.5546875" style="139" customWidth="1"/>
    <col min="15106" max="15106" width="13" style="139" customWidth="1"/>
    <col min="15107" max="15107" width="21.109375" style="139" bestFit="1" customWidth="1"/>
    <col min="15108" max="15108" width="8.5546875" style="139" bestFit="1" customWidth="1"/>
    <col min="15109" max="15109" width="13.109375" style="139" customWidth="1"/>
    <col min="15110" max="15360" width="8.88671875" style="139"/>
    <col min="15361" max="15361" width="13.5546875" style="139" customWidth="1"/>
    <col min="15362" max="15362" width="13" style="139" customWidth="1"/>
    <col min="15363" max="15363" width="21.109375" style="139" bestFit="1" customWidth="1"/>
    <col min="15364" max="15364" width="8.5546875" style="139" bestFit="1" customWidth="1"/>
    <col min="15365" max="15365" width="13.109375" style="139" customWidth="1"/>
    <col min="15366" max="15616" width="8.88671875" style="139"/>
    <col min="15617" max="15617" width="13.5546875" style="139" customWidth="1"/>
    <col min="15618" max="15618" width="13" style="139" customWidth="1"/>
    <col min="15619" max="15619" width="21.109375" style="139" bestFit="1" customWidth="1"/>
    <col min="15620" max="15620" width="8.5546875" style="139" bestFit="1" customWidth="1"/>
    <col min="15621" max="15621" width="13.109375" style="139" customWidth="1"/>
    <col min="15622" max="15872" width="8.88671875" style="139"/>
    <col min="15873" max="15873" width="13.5546875" style="139" customWidth="1"/>
    <col min="15874" max="15874" width="13" style="139" customWidth="1"/>
    <col min="15875" max="15875" width="21.109375" style="139" bestFit="1" customWidth="1"/>
    <col min="15876" max="15876" width="8.5546875" style="139" bestFit="1" customWidth="1"/>
    <col min="15877" max="15877" width="13.109375" style="139" customWidth="1"/>
    <col min="15878" max="16128" width="8.88671875" style="139"/>
    <col min="16129" max="16129" width="13.5546875" style="139" customWidth="1"/>
    <col min="16130" max="16130" width="13" style="139" customWidth="1"/>
    <col min="16131" max="16131" width="21.109375" style="139" bestFit="1" customWidth="1"/>
    <col min="16132" max="16132" width="8.5546875" style="139" bestFit="1" customWidth="1"/>
    <col min="16133" max="16133" width="13.109375" style="139" customWidth="1"/>
    <col min="16134" max="16384" width="8.88671875" style="139"/>
  </cols>
  <sheetData>
    <row r="1" spans="1:6" ht="15.75" x14ac:dyDescent="0.25">
      <c r="A1" s="135" t="s">
        <v>792</v>
      </c>
    </row>
    <row r="2" spans="1:6" ht="15.75" x14ac:dyDescent="0.25">
      <c r="A2" s="135"/>
      <c r="C2" s="139">
        <v>1</v>
      </c>
      <c r="D2" s="139">
        <v>2</v>
      </c>
      <c r="E2" s="139">
        <v>3</v>
      </c>
      <c r="F2" s="139">
        <v>4</v>
      </c>
    </row>
    <row r="3" spans="1:6" x14ac:dyDescent="0.2">
      <c r="E3" s="600" t="s">
        <v>737</v>
      </c>
      <c r="F3" s="600"/>
    </row>
    <row r="4" spans="1:6" x14ac:dyDescent="0.2">
      <c r="A4" s="193" t="s">
        <v>0</v>
      </c>
      <c r="B4" s="193" t="s">
        <v>1</v>
      </c>
      <c r="C4" s="193" t="s">
        <v>2</v>
      </c>
      <c r="D4" s="193" t="s">
        <v>769</v>
      </c>
      <c r="E4" s="149" t="s">
        <v>549</v>
      </c>
      <c r="F4" s="149" t="s">
        <v>550</v>
      </c>
    </row>
    <row r="5" spans="1:6" x14ac:dyDescent="0.2">
      <c r="A5" s="194" t="s">
        <v>4</v>
      </c>
      <c r="B5" s="194" t="s">
        <v>5</v>
      </c>
      <c r="C5" s="195" t="s">
        <v>6</v>
      </c>
      <c r="D5" s="203">
        <f>F5</f>
        <v>7.0000000000000001E-3</v>
      </c>
      <c r="E5" s="396" t="s">
        <v>453</v>
      </c>
      <c r="F5" s="214">
        <v>7.0000000000000001E-3</v>
      </c>
    </row>
    <row r="6" spans="1:6" x14ac:dyDescent="0.2">
      <c r="A6" s="194" t="s">
        <v>7</v>
      </c>
      <c r="B6" s="194" t="s">
        <v>8</v>
      </c>
      <c r="C6" s="195" t="s">
        <v>9</v>
      </c>
      <c r="D6" s="203">
        <f t="shared" ref="D6:D69" si="0">F6</f>
        <v>1.0999999999999999E-2</v>
      </c>
      <c r="E6" s="214">
        <v>1.6E-2</v>
      </c>
      <c r="F6" s="214">
        <v>1.0999999999999999E-2</v>
      </c>
    </row>
    <row r="7" spans="1:6" x14ac:dyDescent="0.2">
      <c r="A7" s="194" t="s">
        <v>10</v>
      </c>
      <c r="B7" s="194" t="s">
        <v>11</v>
      </c>
      <c r="C7" s="195" t="s">
        <v>12</v>
      </c>
      <c r="D7" s="203">
        <f t="shared" si="0"/>
        <v>8.0000000000000002E-3</v>
      </c>
      <c r="E7" s="214">
        <v>7.0000000000000001E-3</v>
      </c>
      <c r="F7" s="214">
        <v>8.0000000000000002E-3</v>
      </c>
    </row>
    <row r="8" spans="1:6" x14ac:dyDescent="0.2">
      <c r="A8" s="194" t="s">
        <v>13</v>
      </c>
      <c r="B8" s="194" t="s">
        <v>14</v>
      </c>
      <c r="C8" s="195" t="s">
        <v>15</v>
      </c>
      <c r="D8" s="203">
        <f t="shared" si="0"/>
        <v>6.0000000000000001E-3</v>
      </c>
      <c r="E8" s="214">
        <v>6.0000000000000001E-3</v>
      </c>
      <c r="F8" s="214">
        <v>6.0000000000000001E-3</v>
      </c>
    </row>
    <row r="9" spans="1:6" x14ac:dyDescent="0.2">
      <c r="A9" s="194" t="s">
        <v>16</v>
      </c>
      <c r="B9" s="194" t="s">
        <v>17</v>
      </c>
      <c r="C9" s="195" t="s">
        <v>18</v>
      </c>
      <c r="D9" s="203">
        <f t="shared" si="0"/>
        <v>0.01</v>
      </c>
      <c r="E9" s="396" t="s">
        <v>453</v>
      </c>
      <c r="F9" s="214">
        <v>0.01</v>
      </c>
    </row>
    <row r="10" spans="1:6" x14ac:dyDescent="0.2">
      <c r="A10" s="194" t="s">
        <v>19</v>
      </c>
      <c r="B10" s="194" t="s">
        <v>20</v>
      </c>
      <c r="C10" s="195" t="s">
        <v>21</v>
      </c>
      <c r="D10" s="203">
        <f t="shared" si="0"/>
        <v>7.0000000000000001E-3</v>
      </c>
      <c r="E10" s="214">
        <v>1.6E-2</v>
      </c>
      <c r="F10" s="214">
        <v>7.0000000000000001E-3</v>
      </c>
    </row>
    <row r="11" spans="1:6" x14ac:dyDescent="0.2">
      <c r="A11" s="194" t="s">
        <v>22</v>
      </c>
      <c r="B11" s="194" t="s">
        <v>23</v>
      </c>
      <c r="C11" s="195" t="s">
        <v>24</v>
      </c>
      <c r="D11" s="203">
        <f t="shared" si="0"/>
        <v>8.0000000000000002E-3</v>
      </c>
      <c r="E11" s="214">
        <v>0.01</v>
      </c>
      <c r="F11" s="214">
        <v>8.0000000000000002E-3</v>
      </c>
    </row>
    <row r="12" spans="1:6" x14ac:dyDescent="0.2">
      <c r="A12" s="194" t="s">
        <v>25</v>
      </c>
      <c r="B12" s="194" t="s">
        <v>26</v>
      </c>
      <c r="C12" s="195" t="s">
        <v>27</v>
      </c>
      <c r="D12" s="203">
        <f t="shared" si="0"/>
        <v>3.4000000000000002E-2</v>
      </c>
      <c r="E12" s="214">
        <v>3.5000000000000003E-2</v>
      </c>
      <c r="F12" s="214">
        <v>3.4000000000000002E-2</v>
      </c>
    </row>
    <row r="13" spans="1:6" x14ac:dyDescent="0.2">
      <c r="A13" s="194" t="s">
        <v>28</v>
      </c>
      <c r="B13" s="194" t="s">
        <v>29</v>
      </c>
      <c r="C13" s="195" t="s">
        <v>30</v>
      </c>
      <c r="D13" s="203">
        <f t="shared" si="0"/>
        <v>0.01</v>
      </c>
      <c r="E13" s="214">
        <v>1.4E-2</v>
      </c>
      <c r="F13" s="214">
        <v>0.01</v>
      </c>
    </row>
    <row r="14" spans="1:6" x14ac:dyDescent="0.2">
      <c r="A14" s="194" t="s">
        <v>31</v>
      </c>
      <c r="B14" s="194" t="s">
        <v>32</v>
      </c>
      <c r="C14" s="195" t="s">
        <v>33</v>
      </c>
      <c r="D14" s="203">
        <f t="shared" si="0"/>
        <v>7.0000000000000001E-3</v>
      </c>
      <c r="E14" s="214">
        <v>7.0000000000000001E-3</v>
      </c>
      <c r="F14" s="214">
        <v>7.0000000000000001E-3</v>
      </c>
    </row>
    <row r="15" spans="1:6" x14ac:dyDescent="0.2">
      <c r="A15" s="194" t="s">
        <v>34</v>
      </c>
      <c r="B15" s="194" t="s">
        <v>35</v>
      </c>
      <c r="C15" s="195" t="s">
        <v>36</v>
      </c>
      <c r="D15" s="203">
        <f t="shared" si="0"/>
        <v>8.9999999999999993E-3</v>
      </c>
      <c r="E15" s="214">
        <v>0.01</v>
      </c>
      <c r="F15" s="214">
        <v>8.9999999999999993E-3</v>
      </c>
    </row>
    <row r="16" spans="1:6" x14ac:dyDescent="0.2">
      <c r="A16" s="194" t="s">
        <v>37</v>
      </c>
      <c r="B16" s="194" t="s">
        <v>38</v>
      </c>
      <c r="C16" s="195" t="s">
        <v>39</v>
      </c>
      <c r="D16" s="203">
        <f t="shared" si="0"/>
        <v>7.0000000000000001E-3</v>
      </c>
      <c r="E16" s="214">
        <v>4.0000000000000001E-3</v>
      </c>
      <c r="F16" s="214">
        <v>7.0000000000000001E-3</v>
      </c>
    </row>
    <row r="17" spans="1:6" x14ac:dyDescent="0.2">
      <c r="A17" s="194" t="s">
        <v>40</v>
      </c>
      <c r="B17" s="194" t="s">
        <v>41</v>
      </c>
      <c r="C17" s="195" t="s">
        <v>42</v>
      </c>
      <c r="D17" s="203">
        <f t="shared" si="0"/>
        <v>0.01</v>
      </c>
      <c r="E17" s="214">
        <v>7.0000000000000001E-3</v>
      </c>
      <c r="F17" s="214">
        <v>0.01</v>
      </c>
    </row>
    <row r="18" spans="1:6" x14ac:dyDescent="0.2">
      <c r="A18" s="194" t="s">
        <v>43</v>
      </c>
      <c r="B18" s="194" t="s">
        <v>44</v>
      </c>
      <c r="C18" s="195" t="s">
        <v>45</v>
      </c>
      <c r="D18" s="203">
        <f t="shared" si="0"/>
        <v>8.9999999999999993E-3</v>
      </c>
      <c r="E18" s="214">
        <v>8.0000000000000002E-3</v>
      </c>
      <c r="F18" s="214">
        <v>8.9999999999999993E-3</v>
      </c>
    </row>
    <row r="19" spans="1:6" x14ac:dyDescent="0.2">
      <c r="A19" s="194" t="s">
        <v>46</v>
      </c>
      <c r="B19" s="194" t="s">
        <v>47</v>
      </c>
      <c r="C19" s="195" t="s">
        <v>48</v>
      </c>
      <c r="D19" s="203">
        <f t="shared" si="0"/>
        <v>1.4E-2</v>
      </c>
      <c r="E19" s="214">
        <v>1.6E-2</v>
      </c>
      <c r="F19" s="214">
        <v>1.4E-2</v>
      </c>
    </row>
    <row r="20" spans="1:6" x14ac:dyDescent="0.2">
      <c r="A20" s="194" t="s">
        <v>49</v>
      </c>
      <c r="B20" s="194" t="s">
        <v>50</v>
      </c>
      <c r="C20" s="195" t="s">
        <v>51</v>
      </c>
      <c r="D20" s="203">
        <f t="shared" si="0"/>
        <v>0.03</v>
      </c>
      <c r="E20" s="214">
        <v>2.1999999999999999E-2</v>
      </c>
      <c r="F20" s="214">
        <v>0.03</v>
      </c>
    </row>
    <row r="21" spans="1:6" x14ac:dyDescent="0.2">
      <c r="A21" s="194" t="s">
        <v>52</v>
      </c>
      <c r="B21" s="194" t="s">
        <v>53</v>
      </c>
      <c r="C21" s="195" t="s">
        <v>54</v>
      </c>
      <c r="D21" s="203">
        <f t="shared" si="0"/>
        <v>7.0000000000000001E-3</v>
      </c>
      <c r="E21" s="396" t="s">
        <v>453</v>
      </c>
      <c r="F21" s="214">
        <v>7.0000000000000001E-3</v>
      </c>
    </row>
    <row r="22" spans="1:6" x14ac:dyDescent="0.2">
      <c r="A22" s="194" t="s">
        <v>55</v>
      </c>
      <c r="B22" s="194" t="s">
        <v>56</v>
      </c>
      <c r="C22" s="195" t="s">
        <v>57</v>
      </c>
      <c r="D22" s="203">
        <f t="shared" si="0"/>
        <v>1.4999999999999999E-2</v>
      </c>
      <c r="E22" s="214">
        <v>1.7000000000000001E-2</v>
      </c>
      <c r="F22" s="214">
        <v>1.4999999999999999E-2</v>
      </c>
    </row>
    <row r="23" spans="1:6" x14ac:dyDescent="0.2">
      <c r="A23" s="194" t="s">
        <v>447</v>
      </c>
      <c r="B23" s="194" t="s">
        <v>448</v>
      </c>
      <c r="C23" s="195" t="s">
        <v>449</v>
      </c>
      <c r="D23" s="203">
        <f t="shared" si="0"/>
        <v>1.2E-2</v>
      </c>
      <c r="E23" s="214">
        <v>8.9999999999999993E-3</v>
      </c>
      <c r="F23" s="214">
        <v>1.2E-2</v>
      </c>
    </row>
    <row r="24" spans="1:6" x14ac:dyDescent="0.2">
      <c r="A24" s="194" t="s">
        <v>58</v>
      </c>
      <c r="B24" s="194" t="s">
        <v>59</v>
      </c>
      <c r="C24" s="195" t="s">
        <v>60</v>
      </c>
      <c r="D24" s="203">
        <f t="shared" si="0"/>
        <v>0.01</v>
      </c>
      <c r="E24" s="214">
        <v>1.2E-2</v>
      </c>
      <c r="F24" s="214">
        <v>0.01</v>
      </c>
    </row>
    <row r="25" spans="1:6" x14ac:dyDescent="0.2">
      <c r="A25" s="194" t="s">
        <v>61</v>
      </c>
      <c r="B25" s="194" t="s">
        <v>62</v>
      </c>
      <c r="C25" s="195" t="s">
        <v>63</v>
      </c>
      <c r="D25" s="203">
        <f t="shared" si="0"/>
        <v>1.7999999999999999E-2</v>
      </c>
      <c r="E25" s="214">
        <v>1.7999999999999999E-2</v>
      </c>
      <c r="F25" s="214">
        <v>1.7999999999999999E-2</v>
      </c>
    </row>
    <row r="26" spans="1:6" x14ac:dyDescent="0.2">
      <c r="A26" s="194" t="s">
        <v>64</v>
      </c>
      <c r="B26" s="194" t="s">
        <v>65</v>
      </c>
      <c r="C26" s="195" t="s">
        <v>66</v>
      </c>
      <c r="D26" s="203">
        <f t="shared" si="0"/>
        <v>0.01</v>
      </c>
      <c r="E26" s="214">
        <v>8.0000000000000002E-3</v>
      </c>
      <c r="F26" s="214">
        <v>0.01</v>
      </c>
    </row>
    <row r="27" spans="1:6" x14ac:dyDescent="0.2">
      <c r="A27" s="194" t="s">
        <v>67</v>
      </c>
      <c r="B27" s="194" t="s">
        <v>68</v>
      </c>
      <c r="C27" s="195" t="s">
        <v>69</v>
      </c>
      <c r="D27" s="203">
        <f t="shared" si="0"/>
        <v>8.9999999999999993E-3</v>
      </c>
      <c r="E27" s="214">
        <v>1.0999999999999999E-2</v>
      </c>
      <c r="F27" s="214">
        <v>8.9999999999999993E-3</v>
      </c>
    </row>
    <row r="28" spans="1:6" x14ac:dyDescent="0.2">
      <c r="A28" s="194" t="s">
        <v>70</v>
      </c>
      <c r="B28" s="194" t="s">
        <v>71</v>
      </c>
      <c r="C28" s="195" t="s">
        <v>72</v>
      </c>
      <c r="D28" s="203">
        <f t="shared" si="0"/>
        <v>0.01</v>
      </c>
      <c r="E28" s="214">
        <v>8.0000000000000002E-3</v>
      </c>
      <c r="F28" s="214">
        <v>0.01</v>
      </c>
    </row>
    <row r="29" spans="1:6" x14ac:dyDescent="0.2">
      <c r="A29" s="194" t="s">
        <v>73</v>
      </c>
      <c r="B29" s="194" t="s">
        <v>74</v>
      </c>
      <c r="C29" s="195" t="s">
        <v>75</v>
      </c>
      <c r="D29" s="203">
        <f t="shared" si="0"/>
        <v>1.4999999999999999E-2</v>
      </c>
      <c r="E29" s="214">
        <v>0.01</v>
      </c>
      <c r="F29" s="214">
        <v>1.4999999999999999E-2</v>
      </c>
    </row>
    <row r="30" spans="1:6" x14ac:dyDescent="0.2">
      <c r="A30" s="194" t="s">
        <v>76</v>
      </c>
      <c r="B30" s="194" t="s">
        <v>77</v>
      </c>
      <c r="C30" s="195" t="s">
        <v>78</v>
      </c>
      <c r="D30" s="203">
        <f t="shared" si="0"/>
        <v>0.01</v>
      </c>
      <c r="E30" s="214">
        <v>8.9999999999999993E-3</v>
      </c>
      <c r="F30" s="214">
        <v>0.01</v>
      </c>
    </row>
    <row r="31" spans="1:6" x14ac:dyDescent="0.2">
      <c r="A31" s="194" t="s">
        <v>79</v>
      </c>
      <c r="B31" s="194" t="s">
        <v>80</v>
      </c>
      <c r="C31" s="195" t="s">
        <v>81</v>
      </c>
      <c r="D31" s="203">
        <f t="shared" si="0"/>
        <v>4.0000000000000001E-3</v>
      </c>
      <c r="E31" s="214">
        <v>2.4E-2</v>
      </c>
      <c r="F31" s="214">
        <v>4.0000000000000001E-3</v>
      </c>
    </row>
    <row r="32" spans="1:6" x14ac:dyDescent="0.2">
      <c r="A32" s="194" t="s">
        <v>82</v>
      </c>
      <c r="B32" s="194" t="s">
        <v>83</v>
      </c>
      <c r="C32" s="195" t="s">
        <v>84</v>
      </c>
      <c r="D32" s="203">
        <f t="shared" si="0"/>
        <v>1.2999999999999999E-2</v>
      </c>
      <c r="E32" s="214">
        <v>1.2999999999999999E-2</v>
      </c>
      <c r="F32" s="214">
        <v>1.2999999999999999E-2</v>
      </c>
    </row>
    <row r="33" spans="1:6" x14ac:dyDescent="0.2">
      <c r="A33" s="194" t="s">
        <v>85</v>
      </c>
      <c r="B33" s="194" t="s">
        <v>86</v>
      </c>
      <c r="C33" s="195" t="s">
        <v>87</v>
      </c>
      <c r="D33" s="203">
        <f t="shared" si="0"/>
        <v>1.2999999999999999E-2</v>
      </c>
      <c r="E33" s="214">
        <v>1.2E-2</v>
      </c>
      <c r="F33" s="214">
        <v>1.2999999999999999E-2</v>
      </c>
    </row>
    <row r="34" spans="1:6" x14ac:dyDescent="0.2">
      <c r="A34" s="194" t="s">
        <v>88</v>
      </c>
      <c r="B34" s="194" t="s">
        <v>89</v>
      </c>
      <c r="C34" s="195" t="s">
        <v>90</v>
      </c>
      <c r="D34" s="203">
        <f t="shared" si="0"/>
        <v>4.0000000000000001E-3</v>
      </c>
      <c r="E34" s="214">
        <v>1.2999999999999999E-2</v>
      </c>
      <c r="F34" s="214">
        <v>4.0000000000000001E-3</v>
      </c>
    </row>
    <row r="35" spans="1:6" x14ac:dyDescent="0.2">
      <c r="A35" s="194" t="s">
        <v>91</v>
      </c>
      <c r="B35" s="194" t="s">
        <v>92</v>
      </c>
      <c r="C35" s="195" t="s">
        <v>93</v>
      </c>
      <c r="D35" s="203">
        <f t="shared" si="0"/>
        <v>1.9E-2</v>
      </c>
      <c r="E35" s="214">
        <v>0.02</v>
      </c>
      <c r="F35" s="214">
        <v>1.9E-2</v>
      </c>
    </row>
    <row r="36" spans="1:6" x14ac:dyDescent="0.2">
      <c r="A36" s="194" t="s">
        <v>94</v>
      </c>
      <c r="B36" s="194" t="s">
        <v>95</v>
      </c>
      <c r="C36" s="195" t="s">
        <v>96</v>
      </c>
      <c r="D36" s="203">
        <f t="shared" si="0"/>
        <v>2.4E-2</v>
      </c>
      <c r="E36" s="214">
        <v>1.7000000000000001E-2</v>
      </c>
      <c r="F36" s="214">
        <v>2.4E-2</v>
      </c>
    </row>
    <row r="37" spans="1:6" x14ac:dyDescent="0.2">
      <c r="A37" s="194" t="s">
        <v>97</v>
      </c>
      <c r="B37" s="194" t="s">
        <v>98</v>
      </c>
      <c r="C37" s="195" t="s">
        <v>99</v>
      </c>
      <c r="D37" s="203">
        <f t="shared" si="0"/>
        <v>1.9E-2</v>
      </c>
      <c r="E37" s="214">
        <v>8.9999999999999993E-3</v>
      </c>
      <c r="F37" s="214">
        <v>1.9E-2</v>
      </c>
    </row>
    <row r="38" spans="1:6" x14ac:dyDescent="0.2">
      <c r="A38" s="194" t="s">
        <v>100</v>
      </c>
      <c r="B38" s="194" t="s">
        <v>101</v>
      </c>
      <c r="C38" s="195" t="s">
        <v>102</v>
      </c>
      <c r="D38" s="203">
        <f t="shared" si="0"/>
        <v>1.4999999999999999E-2</v>
      </c>
      <c r="E38" s="214">
        <v>1.7000000000000001E-2</v>
      </c>
      <c r="F38" s="214">
        <v>1.4999999999999999E-2</v>
      </c>
    </row>
    <row r="39" spans="1:6" x14ac:dyDescent="0.2">
      <c r="A39" s="194" t="s">
        <v>103</v>
      </c>
      <c r="B39" s="194" t="s">
        <v>104</v>
      </c>
      <c r="C39" s="195" t="s">
        <v>105</v>
      </c>
      <c r="D39" s="203">
        <f t="shared" si="0"/>
        <v>1.7000000000000001E-2</v>
      </c>
      <c r="E39" s="214">
        <v>1.2999999999999999E-2</v>
      </c>
      <c r="F39" s="214">
        <v>1.7000000000000001E-2</v>
      </c>
    </row>
    <row r="40" spans="1:6" x14ac:dyDescent="0.2">
      <c r="A40" s="194" t="s">
        <v>106</v>
      </c>
      <c r="B40" s="194" t="s">
        <v>107</v>
      </c>
      <c r="C40" s="195" t="s">
        <v>108</v>
      </c>
      <c r="D40" s="203">
        <f t="shared" si="0"/>
        <v>1.7999999999999999E-2</v>
      </c>
      <c r="E40" s="214">
        <v>0.01</v>
      </c>
      <c r="F40" s="214">
        <v>1.7999999999999999E-2</v>
      </c>
    </row>
    <row r="41" spans="1:6" x14ac:dyDescent="0.2">
      <c r="A41" s="194" t="s">
        <v>109</v>
      </c>
      <c r="B41" s="194" t="s">
        <v>110</v>
      </c>
      <c r="C41" s="195" t="s">
        <v>111</v>
      </c>
      <c r="D41" s="203">
        <f t="shared" si="0"/>
        <v>8.9999999999999993E-3</v>
      </c>
      <c r="E41" s="214">
        <v>1.0999999999999999E-2</v>
      </c>
      <c r="F41" s="214">
        <v>8.9999999999999993E-3</v>
      </c>
    </row>
    <row r="42" spans="1:6" x14ac:dyDescent="0.2">
      <c r="A42" s="194" t="s">
        <v>112</v>
      </c>
      <c r="B42" s="194" t="s">
        <v>113</v>
      </c>
      <c r="C42" s="195" t="s">
        <v>114</v>
      </c>
      <c r="D42" s="203">
        <f t="shared" si="0"/>
        <v>1.2E-2</v>
      </c>
      <c r="E42" s="214">
        <v>1.7000000000000001E-2</v>
      </c>
      <c r="F42" s="214">
        <v>1.2E-2</v>
      </c>
    </row>
    <row r="43" spans="1:6" x14ac:dyDescent="0.2">
      <c r="A43" s="194" t="s">
        <v>115</v>
      </c>
      <c r="B43" s="194" t="s">
        <v>116</v>
      </c>
      <c r="C43" s="195" t="s">
        <v>117</v>
      </c>
      <c r="D43" s="203">
        <f t="shared" si="0"/>
        <v>2.8000000000000001E-2</v>
      </c>
      <c r="E43" s="214">
        <v>3.2000000000000001E-2</v>
      </c>
      <c r="F43" s="214">
        <v>2.8000000000000001E-2</v>
      </c>
    </row>
    <row r="44" spans="1:6" x14ac:dyDescent="0.2">
      <c r="A44" s="194" t="s">
        <v>118</v>
      </c>
      <c r="B44" s="194" t="s">
        <v>119</v>
      </c>
      <c r="C44" s="195" t="s">
        <v>120</v>
      </c>
      <c r="D44" s="203">
        <f t="shared" si="0"/>
        <v>1.9E-2</v>
      </c>
      <c r="E44" s="214">
        <v>1.6E-2</v>
      </c>
      <c r="F44" s="214">
        <v>1.9E-2</v>
      </c>
    </row>
    <row r="45" spans="1:6" x14ac:dyDescent="0.2">
      <c r="A45" s="194" t="s">
        <v>121</v>
      </c>
      <c r="B45" s="194" t="s">
        <v>122</v>
      </c>
      <c r="C45" s="195" t="s">
        <v>123</v>
      </c>
      <c r="D45" s="203">
        <f t="shared" si="0"/>
        <v>0.02</v>
      </c>
      <c r="E45" s="214">
        <v>1.7000000000000001E-2</v>
      </c>
      <c r="F45" s="214">
        <v>0.02</v>
      </c>
    </row>
    <row r="46" spans="1:6" x14ac:dyDescent="0.2">
      <c r="A46" s="194" t="s">
        <v>124</v>
      </c>
      <c r="B46" s="194" t="s">
        <v>125</v>
      </c>
      <c r="C46" s="195" t="s">
        <v>126</v>
      </c>
      <c r="D46" s="203">
        <f t="shared" si="0"/>
        <v>0.02</v>
      </c>
      <c r="E46" s="214">
        <v>8.0000000000000002E-3</v>
      </c>
      <c r="F46" s="214">
        <v>0.02</v>
      </c>
    </row>
    <row r="47" spans="1:6" x14ac:dyDescent="0.2">
      <c r="A47" s="194" t="s">
        <v>127</v>
      </c>
      <c r="B47" s="194" t="s">
        <v>128</v>
      </c>
      <c r="C47" s="195" t="s">
        <v>129</v>
      </c>
      <c r="D47" s="203">
        <f t="shared" si="0"/>
        <v>0.01</v>
      </c>
      <c r="E47" s="214">
        <v>1.4E-2</v>
      </c>
      <c r="F47" s="214">
        <v>0.01</v>
      </c>
    </row>
    <row r="48" spans="1:6" x14ac:dyDescent="0.2">
      <c r="A48" s="194" t="s">
        <v>130</v>
      </c>
      <c r="B48" s="194" t="s">
        <v>131</v>
      </c>
      <c r="C48" s="195" t="s">
        <v>132</v>
      </c>
      <c r="D48" s="203">
        <f t="shared" si="0"/>
        <v>1.0999999999999999E-2</v>
      </c>
      <c r="E48" s="214">
        <v>7.0000000000000001E-3</v>
      </c>
      <c r="F48" s="214">
        <v>1.0999999999999999E-2</v>
      </c>
    </row>
    <row r="49" spans="1:6" x14ac:dyDescent="0.2">
      <c r="A49" s="194" t="s">
        <v>133</v>
      </c>
      <c r="B49" s="194" t="s">
        <v>134</v>
      </c>
      <c r="C49" s="195" t="s">
        <v>135</v>
      </c>
      <c r="D49" s="203">
        <f t="shared" si="0"/>
        <v>0.01</v>
      </c>
      <c r="E49" s="214">
        <v>7.0000000000000001E-3</v>
      </c>
      <c r="F49" s="214">
        <v>0.01</v>
      </c>
    </row>
    <row r="50" spans="1:6" x14ac:dyDescent="0.2">
      <c r="A50" s="194" t="s">
        <v>136</v>
      </c>
      <c r="B50" s="194" t="s">
        <v>137</v>
      </c>
      <c r="C50" s="195" t="s">
        <v>138</v>
      </c>
      <c r="D50" s="203">
        <f t="shared" si="0"/>
        <v>8.9999999999999993E-3</v>
      </c>
      <c r="E50" s="214">
        <v>2.1000000000000001E-2</v>
      </c>
      <c r="F50" s="214">
        <v>8.9999999999999993E-3</v>
      </c>
    </row>
    <row r="51" spans="1:6" x14ac:dyDescent="0.2">
      <c r="A51" s="194" t="s">
        <v>139</v>
      </c>
      <c r="B51" s="194" t="s">
        <v>140</v>
      </c>
      <c r="C51" s="195" t="s">
        <v>141</v>
      </c>
      <c r="D51" s="203">
        <f t="shared" si="0"/>
        <v>8.0000000000000002E-3</v>
      </c>
      <c r="E51" s="214">
        <v>5.0000000000000001E-3</v>
      </c>
      <c r="F51" s="214">
        <v>8.0000000000000002E-3</v>
      </c>
    </row>
    <row r="52" spans="1:6" x14ac:dyDescent="0.2">
      <c r="A52" s="194" t="s">
        <v>142</v>
      </c>
      <c r="B52" s="194" t="s">
        <v>143</v>
      </c>
      <c r="C52" s="195" t="s">
        <v>144</v>
      </c>
      <c r="D52" s="203">
        <f t="shared" si="0"/>
        <v>8.0000000000000002E-3</v>
      </c>
      <c r="E52" s="214">
        <v>8.0000000000000002E-3</v>
      </c>
      <c r="F52" s="214">
        <v>8.0000000000000002E-3</v>
      </c>
    </row>
    <row r="53" spans="1:6" x14ac:dyDescent="0.2">
      <c r="A53" s="194" t="s">
        <v>145</v>
      </c>
      <c r="B53" s="194" t="s">
        <v>146</v>
      </c>
      <c r="C53" s="195" t="s">
        <v>147</v>
      </c>
      <c r="D53" s="203">
        <f t="shared" si="0"/>
        <v>1.0999999999999999E-2</v>
      </c>
      <c r="E53" s="214">
        <v>1.2999999999999999E-2</v>
      </c>
      <c r="F53" s="214">
        <v>1.0999999999999999E-2</v>
      </c>
    </row>
    <row r="54" spans="1:6" x14ac:dyDescent="0.2">
      <c r="A54" s="194" t="s">
        <v>148</v>
      </c>
      <c r="B54" s="194" t="s">
        <v>149</v>
      </c>
      <c r="C54" s="195" t="s">
        <v>150</v>
      </c>
      <c r="D54" s="203">
        <f t="shared" si="0"/>
        <v>8.0000000000000002E-3</v>
      </c>
      <c r="E54" s="214">
        <v>8.9999999999999993E-3</v>
      </c>
      <c r="F54" s="214">
        <v>8.0000000000000002E-3</v>
      </c>
    </row>
    <row r="55" spans="1:6" x14ac:dyDescent="0.2">
      <c r="A55" s="194" t="s">
        <v>151</v>
      </c>
      <c r="B55" s="194" t="s">
        <v>152</v>
      </c>
      <c r="C55" s="195" t="s">
        <v>153</v>
      </c>
      <c r="D55" s="203">
        <f t="shared" si="0"/>
        <v>7.0000000000000001E-3</v>
      </c>
      <c r="E55" s="214">
        <v>0.01</v>
      </c>
      <c r="F55" s="214">
        <v>7.0000000000000001E-3</v>
      </c>
    </row>
    <row r="56" spans="1:6" x14ac:dyDescent="0.2">
      <c r="A56" s="194" t="s">
        <v>154</v>
      </c>
      <c r="B56" s="194" t="s">
        <v>155</v>
      </c>
      <c r="C56" s="195" t="s">
        <v>156</v>
      </c>
      <c r="D56" s="203">
        <f t="shared" si="0"/>
        <v>5.0000000000000001E-3</v>
      </c>
      <c r="E56" s="214">
        <v>7.0000000000000001E-3</v>
      </c>
      <c r="F56" s="214">
        <v>5.0000000000000001E-3</v>
      </c>
    </row>
    <row r="57" spans="1:6" x14ac:dyDescent="0.2">
      <c r="A57" s="194" t="s">
        <v>450</v>
      </c>
      <c r="B57" s="194" t="s">
        <v>451</v>
      </c>
      <c r="C57" s="195" t="s">
        <v>452</v>
      </c>
      <c r="D57" s="203" t="str">
        <f t="shared" si="0"/>
        <v>-</v>
      </c>
      <c r="E57" s="396" t="s">
        <v>453</v>
      </c>
      <c r="F57" s="396" t="s">
        <v>453</v>
      </c>
    </row>
    <row r="58" spans="1:6" x14ac:dyDescent="0.2">
      <c r="A58" s="194" t="s">
        <v>157</v>
      </c>
      <c r="B58" s="194" t="s">
        <v>158</v>
      </c>
      <c r="C58" s="195" t="s">
        <v>159</v>
      </c>
      <c r="D58" s="203">
        <f t="shared" si="0"/>
        <v>8.0000000000000002E-3</v>
      </c>
      <c r="E58" s="214">
        <v>8.0000000000000002E-3</v>
      </c>
      <c r="F58" s="214">
        <v>8.0000000000000002E-3</v>
      </c>
    </row>
    <row r="59" spans="1:6" x14ac:dyDescent="0.2">
      <c r="A59" s="194" t="s">
        <v>160</v>
      </c>
      <c r="B59" s="194" t="s">
        <v>161</v>
      </c>
      <c r="C59" s="195" t="s">
        <v>162</v>
      </c>
      <c r="D59" s="203">
        <f t="shared" si="0"/>
        <v>1.0999999999999999E-2</v>
      </c>
      <c r="E59" s="214">
        <v>1.4999999999999999E-2</v>
      </c>
      <c r="F59" s="214">
        <v>1.0999999999999999E-2</v>
      </c>
    </row>
    <row r="60" spans="1:6" x14ac:dyDescent="0.2">
      <c r="A60" s="194" t="s">
        <v>163</v>
      </c>
      <c r="B60" s="194" t="s">
        <v>164</v>
      </c>
      <c r="C60" s="195" t="s">
        <v>165</v>
      </c>
      <c r="D60" s="203">
        <f t="shared" si="0"/>
        <v>1.2999999999999999E-2</v>
      </c>
      <c r="E60" s="214">
        <v>0.01</v>
      </c>
      <c r="F60" s="214">
        <v>1.2999999999999999E-2</v>
      </c>
    </row>
    <row r="61" spans="1:6" x14ac:dyDescent="0.2">
      <c r="A61" s="194" t="s">
        <v>166</v>
      </c>
      <c r="B61" s="194" t="s">
        <v>167</v>
      </c>
      <c r="C61" s="195" t="s">
        <v>168</v>
      </c>
      <c r="D61" s="203">
        <f t="shared" si="0"/>
        <v>1.9E-2</v>
      </c>
      <c r="E61" s="214">
        <v>2.1000000000000001E-2</v>
      </c>
      <c r="F61" s="214">
        <v>1.9E-2</v>
      </c>
    </row>
    <row r="62" spans="1:6" x14ac:dyDescent="0.2">
      <c r="A62" s="194" t="s">
        <v>169</v>
      </c>
      <c r="B62" s="194" t="s">
        <v>170</v>
      </c>
      <c r="C62" s="195" t="s">
        <v>171</v>
      </c>
      <c r="D62" s="203">
        <f t="shared" si="0"/>
        <v>1.6E-2</v>
      </c>
      <c r="E62" s="214">
        <v>1.2E-2</v>
      </c>
      <c r="F62" s="214">
        <v>1.6E-2</v>
      </c>
    </row>
    <row r="63" spans="1:6" x14ac:dyDescent="0.2">
      <c r="A63" s="194" t="s">
        <v>172</v>
      </c>
      <c r="B63" s="194" t="s">
        <v>173</v>
      </c>
      <c r="C63" s="195" t="s">
        <v>174</v>
      </c>
      <c r="D63" s="203">
        <f t="shared" si="0"/>
        <v>2.1000000000000001E-2</v>
      </c>
      <c r="E63" s="214">
        <v>1.9E-2</v>
      </c>
      <c r="F63" s="214">
        <v>2.1000000000000001E-2</v>
      </c>
    </row>
    <row r="64" spans="1:6" x14ac:dyDescent="0.2">
      <c r="A64" s="194" t="s">
        <v>175</v>
      </c>
      <c r="B64" s="194" t="s">
        <v>176</v>
      </c>
      <c r="C64" s="195" t="s">
        <v>177</v>
      </c>
      <c r="D64" s="203">
        <f t="shared" si="0"/>
        <v>2.1000000000000001E-2</v>
      </c>
      <c r="E64" s="214">
        <v>1.6E-2</v>
      </c>
      <c r="F64" s="214">
        <v>2.1000000000000001E-2</v>
      </c>
    </row>
    <row r="65" spans="1:6" x14ac:dyDescent="0.2">
      <c r="A65" s="194" t="s">
        <v>178</v>
      </c>
      <c r="B65" s="194" t="s">
        <v>179</v>
      </c>
      <c r="C65" s="195" t="s">
        <v>180</v>
      </c>
      <c r="D65" s="203">
        <f t="shared" si="0"/>
        <v>1.2999999999999999E-2</v>
      </c>
      <c r="E65" s="214">
        <v>0.02</v>
      </c>
      <c r="F65" s="214">
        <v>1.2999999999999999E-2</v>
      </c>
    </row>
    <row r="66" spans="1:6" x14ac:dyDescent="0.2">
      <c r="A66" s="194" t="s">
        <v>181</v>
      </c>
      <c r="B66" s="194" t="s">
        <v>182</v>
      </c>
      <c r="C66" s="195" t="s">
        <v>183</v>
      </c>
      <c r="D66" s="203">
        <f t="shared" si="0"/>
        <v>1.0999999999999999E-2</v>
      </c>
      <c r="E66" s="214">
        <v>7.0000000000000001E-3</v>
      </c>
      <c r="F66" s="214">
        <v>1.0999999999999999E-2</v>
      </c>
    </row>
    <row r="67" spans="1:6" x14ac:dyDescent="0.2">
      <c r="A67" s="194" t="s">
        <v>184</v>
      </c>
      <c r="B67" s="194" t="s">
        <v>185</v>
      </c>
      <c r="C67" s="195" t="s">
        <v>186</v>
      </c>
      <c r="D67" s="203">
        <f t="shared" si="0"/>
        <v>1.0999999999999999E-2</v>
      </c>
      <c r="E67" s="214">
        <v>8.9999999999999993E-3</v>
      </c>
      <c r="F67" s="214">
        <v>1.0999999999999999E-2</v>
      </c>
    </row>
    <row r="68" spans="1:6" x14ac:dyDescent="0.2">
      <c r="A68" s="194" t="s">
        <v>187</v>
      </c>
      <c r="B68" s="194" t="s">
        <v>188</v>
      </c>
      <c r="C68" s="195" t="s">
        <v>189</v>
      </c>
      <c r="D68" s="203">
        <f t="shared" si="0"/>
        <v>1.4E-2</v>
      </c>
      <c r="E68" s="214">
        <v>1.2E-2</v>
      </c>
      <c r="F68" s="214">
        <v>1.4E-2</v>
      </c>
    </row>
    <row r="69" spans="1:6" x14ac:dyDescent="0.2">
      <c r="A69" s="194" t="s">
        <v>190</v>
      </c>
      <c r="B69" s="194" t="s">
        <v>191</v>
      </c>
      <c r="C69" s="195" t="s">
        <v>192</v>
      </c>
      <c r="D69" s="203">
        <f t="shared" si="0"/>
        <v>1.2E-2</v>
      </c>
      <c r="E69" s="214">
        <v>8.9999999999999993E-3</v>
      </c>
      <c r="F69" s="214">
        <v>1.2E-2</v>
      </c>
    </row>
    <row r="70" spans="1:6" x14ac:dyDescent="0.2">
      <c r="A70" s="194" t="s">
        <v>193</v>
      </c>
      <c r="B70" s="194" t="s">
        <v>194</v>
      </c>
      <c r="C70" s="195" t="s">
        <v>195</v>
      </c>
      <c r="D70" s="203">
        <f t="shared" ref="D70:D133" si="1">F70</f>
        <v>8.9999999999999993E-3</v>
      </c>
      <c r="E70" s="214">
        <v>8.9999999999999993E-3</v>
      </c>
      <c r="F70" s="214">
        <v>8.9999999999999993E-3</v>
      </c>
    </row>
    <row r="71" spans="1:6" x14ac:dyDescent="0.2">
      <c r="A71" s="194" t="s">
        <v>196</v>
      </c>
      <c r="B71" s="194" t="s">
        <v>197</v>
      </c>
      <c r="C71" s="195" t="s">
        <v>198</v>
      </c>
      <c r="D71" s="203">
        <f t="shared" si="1"/>
        <v>1.4E-2</v>
      </c>
      <c r="E71" s="214">
        <v>0.01</v>
      </c>
      <c r="F71" s="214">
        <v>1.4E-2</v>
      </c>
    </row>
    <row r="72" spans="1:6" x14ac:dyDescent="0.2">
      <c r="A72" s="194" t="s">
        <v>199</v>
      </c>
      <c r="B72" s="194" t="s">
        <v>200</v>
      </c>
      <c r="C72" s="195" t="s">
        <v>201</v>
      </c>
      <c r="D72" s="203">
        <f t="shared" si="1"/>
        <v>8.9999999999999993E-3</v>
      </c>
      <c r="E72" s="214">
        <v>1.0999999999999999E-2</v>
      </c>
      <c r="F72" s="214">
        <v>8.9999999999999993E-3</v>
      </c>
    </row>
    <row r="73" spans="1:6" x14ac:dyDescent="0.2">
      <c r="A73" s="194" t="s">
        <v>202</v>
      </c>
      <c r="B73" s="194" t="s">
        <v>203</v>
      </c>
      <c r="C73" s="195" t="s">
        <v>204</v>
      </c>
      <c r="D73" s="203">
        <f t="shared" si="1"/>
        <v>7.0000000000000001E-3</v>
      </c>
      <c r="E73" s="214">
        <v>2.1999999999999999E-2</v>
      </c>
      <c r="F73" s="214">
        <v>7.0000000000000001E-3</v>
      </c>
    </row>
    <row r="74" spans="1:6" x14ac:dyDescent="0.2">
      <c r="A74" s="194" t="s">
        <v>205</v>
      </c>
      <c r="B74" s="194" t="s">
        <v>206</v>
      </c>
      <c r="C74" s="195" t="s">
        <v>207</v>
      </c>
      <c r="D74" s="203">
        <f t="shared" si="1"/>
        <v>8.9999999999999993E-3</v>
      </c>
      <c r="E74" s="214">
        <v>1.0999999999999999E-2</v>
      </c>
      <c r="F74" s="214">
        <v>8.9999999999999993E-3</v>
      </c>
    </row>
    <row r="75" spans="1:6" x14ac:dyDescent="0.2">
      <c r="A75" s="194" t="s">
        <v>208</v>
      </c>
      <c r="B75" s="194" t="s">
        <v>209</v>
      </c>
      <c r="C75" s="195" t="s">
        <v>210</v>
      </c>
      <c r="D75" s="203">
        <f t="shared" si="1"/>
        <v>0.01</v>
      </c>
      <c r="E75" s="214">
        <v>8.0000000000000002E-3</v>
      </c>
      <c r="F75" s="214">
        <v>0.01</v>
      </c>
    </row>
    <row r="76" spans="1:6" x14ac:dyDescent="0.2">
      <c r="A76" s="194" t="s">
        <v>211</v>
      </c>
      <c r="B76" s="194" t="s">
        <v>212</v>
      </c>
      <c r="C76" s="195" t="s">
        <v>213</v>
      </c>
      <c r="D76" s="203">
        <f t="shared" si="1"/>
        <v>1.2E-2</v>
      </c>
      <c r="E76" s="214">
        <v>1.2E-2</v>
      </c>
      <c r="F76" s="214">
        <v>1.2E-2</v>
      </c>
    </row>
    <row r="77" spans="1:6" x14ac:dyDescent="0.2">
      <c r="A77" s="194" t="s">
        <v>214</v>
      </c>
      <c r="B77" s="194" t="s">
        <v>215</v>
      </c>
      <c r="C77" s="195" t="s">
        <v>216</v>
      </c>
      <c r="D77" s="203">
        <f t="shared" si="1"/>
        <v>1.2999999999999999E-2</v>
      </c>
      <c r="E77" s="214">
        <v>1.0999999999999999E-2</v>
      </c>
      <c r="F77" s="214">
        <v>1.2999999999999999E-2</v>
      </c>
    </row>
    <row r="78" spans="1:6" x14ac:dyDescent="0.2">
      <c r="A78" s="194" t="s">
        <v>217</v>
      </c>
      <c r="B78" s="194" t="s">
        <v>218</v>
      </c>
      <c r="C78" s="195" t="s">
        <v>219</v>
      </c>
      <c r="D78" s="203">
        <f t="shared" si="1"/>
        <v>1.6E-2</v>
      </c>
      <c r="E78" s="214">
        <v>2.1999999999999999E-2</v>
      </c>
      <c r="F78" s="214">
        <v>1.6E-2</v>
      </c>
    </row>
    <row r="79" spans="1:6" x14ac:dyDescent="0.2">
      <c r="A79" s="194" t="s">
        <v>220</v>
      </c>
      <c r="B79" s="194" t="s">
        <v>221</v>
      </c>
      <c r="C79" s="195" t="s">
        <v>222</v>
      </c>
      <c r="D79" s="203">
        <f t="shared" si="1"/>
        <v>1.4999999999999999E-2</v>
      </c>
      <c r="E79" s="214">
        <v>1.6E-2</v>
      </c>
      <c r="F79" s="214">
        <v>1.4999999999999999E-2</v>
      </c>
    </row>
    <row r="80" spans="1:6" x14ac:dyDescent="0.2">
      <c r="A80" s="194" t="s">
        <v>223</v>
      </c>
      <c r="B80" s="194" t="s">
        <v>224</v>
      </c>
      <c r="C80" s="195" t="s">
        <v>225</v>
      </c>
      <c r="D80" s="203">
        <f t="shared" si="1"/>
        <v>0.01</v>
      </c>
      <c r="E80" s="214">
        <v>7.0000000000000001E-3</v>
      </c>
      <c r="F80" s="214">
        <v>0.01</v>
      </c>
    </row>
    <row r="81" spans="1:6" x14ac:dyDescent="0.2">
      <c r="A81" s="194" t="s">
        <v>226</v>
      </c>
      <c r="B81" s="194" t="s">
        <v>227</v>
      </c>
      <c r="C81" s="195" t="s">
        <v>228</v>
      </c>
      <c r="D81" s="203">
        <f t="shared" si="1"/>
        <v>0.01</v>
      </c>
      <c r="E81" s="214">
        <v>4.0000000000000001E-3</v>
      </c>
      <c r="F81" s="214">
        <v>0.01</v>
      </c>
    </row>
    <row r="82" spans="1:6" x14ac:dyDescent="0.2">
      <c r="A82" s="194" t="s">
        <v>229</v>
      </c>
      <c r="B82" s="194" t="s">
        <v>230</v>
      </c>
      <c r="C82" s="195" t="s">
        <v>231</v>
      </c>
      <c r="D82" s="203">
        <f t="shared" si="1"/>
        <v>0.01</v>
      </c>
      <c r="E82" s="214">
        <v>8.9999999999999993E-3</v>
      </c>
      <c r="F82" s="214">
        <v>0.01</v>
      </c>
    </row>
    <row r="83" spans="1:6" x14ac:dyDescent="0.2">
      <c r="A83" s="194" t="s">
        <v>232</v>
      </c>
      <c r="B83" s="194" t="s">
        <v>233</v>
      </c>
      <c r="C83" s="195" t="s">
        <v>234</v>
      </c>
      <c r="D83" s="203">
        <f t="shared" si="1"/>
        <v>1.4999999999999999E-2</v>
      </c>
      <c r="E83" s="214">
        <v>5.0000000000000001E-3</v>
      </c>
      <c r="F83" s="214">
        <v>1.4999999999999999E-2</v>
      </c>
    </row>
    <row r="84" spans="1:6" x14ac:dyDescent="0.2">
      <c r="A84" s="194" t="s">
        <v>235</v>
      </c>
      <c r="B84" s="194" t="s">
        <v>236</v>
      </c>
      <c r="C84" s="195" t="s">
        <v>237</v>
      </c>
      <c r="D84" s="203">
        <f t="shared" si="1"/>
        <v>1.0999999999999999E-2</v>
      </c>
      <c r="E84" s="214">
        <v>7.0000000000000001E-3</v>
      </c>
      <c r="F84" s="214">
        <v>1.0999999999999999E-2</v>
      </c>
    </row>
    <row r="85" spans="1:6" x14ac:dyDescent="0.2">
      <c r="A85" s="194" t="s">
        <v>238</v>
      </c>
      <c r="B85" s="194" t="s">
        <v>239</v>
      </c>
      <c r="C85" s="195" t="s">
        <v>240</v>
      </c>
      <c r="D85" s="203">
        <f t="shared" si="1"/>
        <v>2.1000000000000001E-2</v>
      </c>
      <c r="E85" s="214">
        <v>1.7999999999999999E-2</v>
      </c>
      <c r="F85" s="214">
        <v>2.1000000000000001E-2</v>
      </c>
    </row>
    <row r="86" spans="1:6" x14ac:dyDescent="0.2">
      <c r="A86" s="194" t="s">
        <v>241</v>
      </c>
      <c r="B86" s="194" t="s">
        <v>242</v>
      </c>
      <c r="C86" s="195" t="s">
        <v>243</v>
      </c>
      <c r="D86" s="203">
        <f t="shared" si="1"/>
        <v>1.7000000000000001E-2</v>
      </c>
      <c r="E86" s="214">
        <v>1.7999999999999999E-2</v>
      </c>
      <c r="F86" s="214">
        <v>1.7000000000000001E-2</v>
      </c>
    </row>
    <row r="87" spans="1:6" x14ac:dyDescent="0.2">
      <c r="A87" s="194" t="s">
        <v>244</v>
      </c>
      <c r="B87" s="194" t="s">
        <v>245</v>
      </c>
      <c r="C87" s="195" t="s">
        <v>246</v>
      </c>
      <c r="D87" s="203">
        <f t="shared" si="1"/>
        <v>1.2999999999999999E-2</v>
      </c>
      <c r="E87" s="214">
        <v>8.9999999999999993E-3</v>
      </c>
      <c r="F87" s="214">
        <v>1.2999999999999999E-2</v>
      </c>
    </row>
    <row r="88" spans="1:6" x14ac:dyDescent="0.2">
      <c r="A88" s="194" t="s">
        <v>247</v>
      </c>
      <c r="B88" s="194" t="s">
        <v>248</v>
      </c>
      <c r="C88" s="195" t="s">
        <v>249</v>
      </c>
      <c r="D88" s="203">
        <f t="shared" si="1"/>
        <v>2.1000000000000001E-2</v>
      </c>
      <c r="E88" s="214">
        <v>0.02</v>
      </c>
      <c r="F88" s="214">
        <v>2.1000000000000001E-2</v>
      </c>
    </row>
    <row r="89" spans="1:6" x14ac:dyDescent="0.2">
      <c r="A89" s="194" t="s">
        <v>250</v>
      </c>
      <c r="B89" s="194" t="s">
        <v>251</v>
      </c>
      <c r="C89" s="195" t="s">
        <v>252</v>
      </c>
      <c r="D89" s="203">
        <f t="shared" si="1"/>
        <v>1.0999999999999999E-2</v>
      </c>
      <c r="E89" s="214">
        <v>1.4E-2</v>
      </c>
      <c r="F89" s="214">
        <v>1.0999999999999999E-2</v>
      </c>
    </row>
    <row r="90" spans="1:6" x14ac:dyDescent="0.2">
      <c r="A90" s="194" t="s">
        <v>253</v>
      </c>
      <c r="B90" s="194" t="s">
        <v>254</v>
      </c>
      <c r="C90" s="195" t="s">
        <v>255</v>
      </c>
      <c r="D90" s="203">
        <f t="shared" si="1"/>
        <v>1.7000000000000001E-2</v>
      </c>
      <c r="E90" s="214">
        <v>1.9E-2</v>
      </c>
      <c r="F90" s="214">
        <v>1.7000000000000001E-2</v>
      </c>
    </row>
    <row r="91" spans="1:6" x14ac:dyDescent="0.2">
      <c r="A91" s="194" t="s">
        <v>256</v>
      </c>
      <c r="B91" s="194" t="s">
        <v>257</v>
      </c>
      <c r="C91" s="195" t="s">
        <v>258</v>
      </c>
      <c r="D91" s="203">
        <f t="shared" si="1"/>
        <v>1.4E-2</v>
      </c>
      <c r="E91" s="214">
        <v>1.7000000000000001E-2</v>
      </c>
      <c r="F91" s="214">
        <v>1.4E-2</v>
      </c>
    </row>
    <row r="92" spans="1:6" x14ac:dyDescent="0.2">
      <c r="A92" s="194" t="s">
        <v>259</v>
      </c>
      <c r="B92" s="194" t="s">
        <v>260</v>
      </c>
      <c r="C92" s="195" t="s">
        <v>261</v>
      </c>
      <c r="D92" s="203">
        <f t="shared" si="1"/>
        <v>2.3E-2</v>
      </c>
      <c r="E92" s="214">
        <v>2.1999999999999999E-2</v>
      </c>
      <c r="F92" s="214">
        <v>2.3E-2</v>
      </c>
    </row>
    <row r="93" spans="1:6" x14ac:dyDescent="0.2">
      <c r="A93" s="194" t="s">
        <v>262</v>
      </c>
      <c r="B93" s="194" t="s">
        <v>263</v>
      </c>
      <c r="C93" s="195" t="s">
        <v>264</v>
      </c>
      <c r="D93" s="203">
        <f t="shared" si="1"/>
        <v>1.4E-2</v>
      </c>
      <c r="E93" s="214">
        <v>1.2E-2</v>
      </c>
      <c r="F93" s="214">
        <v>1.4E-2</v>
      </c>
    </row>
    <row r="94" spans="1:6" x14ac:dyDescent="0.2">
      <c r="A94" s="194" t="s">
        <v>265</v>
      </c>
      <c r="B94" s="194" t="s">
        <v>266</v>
      </c>
      <c r="C94" s="195" t="s">
        <v>267</v>
      </c>
      <c r="D94" s="203">
        <f t="shared" si="1"/>
        <v>2.1999999999999999E-2</v>
      </c>
      <c r="E94" s="214">
        <v>1.7999999999999999E-2</v>
      </c>
      <c r="F94" s="214">
        <v>2.1999999999999999E-2</v>
      </c>
    </row>
    <row r="95" spans="1:6" x14ac:dyDescent="0.2">
      <c r="A95" s="194" t="s">
        <v>268</v>
      </c>
      <c r="B95" s="194" t="s">
        <v>269</v>
      </c>
      <c r="C95" s="195" t="s">
        <v>270</v>
      </c>
      <c r="D95" s="203">
        <f t="shared" si="1"/>
        <v>1.6E-2</v>
      </c>
      <c r="E95" s="214">
        <v>1.0999999999999999E-2</v>
      </c>
      <c r="F95" s="214">
        <v>1.6E-2</v>
      </c>
    </row>
    <row r="96" spans="1:6" x14ac:dyDescent="0.2">
      <c r="A96" s="194" t="s">
        <v>271</v>
      </c>
      <c r="B96" s="194" t="s">
        <v>272</v>
      </c>
      <c r="C96" s="195" t="s">
        <v>273</v>
      </c>
      <c r="D96" s="203">
        <f t="shared" si="1"/>
        <v>1.0999999999999999E-2</v>
      </c>
      <c r="E96" s="214">
        <v>8.0000000000000002E-3</v>
      </c>
      <c r="F96" s="214">
        <v>1.0999999999999999E-2</v>
      </c>
    </row>
    <row r="97" spans="1:6" x14ac:dyDescent="0.2">
      <c r="A97" s="194" t="s">
        <v>444</v>
      </c>
      <c r="B97" s="194" t="s">
        <v>445</v>
      </c>
      <c r="C97" s="195" t="s">
        <v>446</v>
      </c>
      <c r="D97" s="203" t="str">
        <f t="shared" si="1"/>
        <v>-</v>
      </c>
      <c r="E97" s="396" t="s">
        <v>453</v>
      </c>
      <c r="F97" s="396" t="s">
        <v>453</v>
      </c>
    </row>
    <row r="98" spans="1:6" x14ac:dyDescent="0.2">
      <c r="A98" s="194" t="s">
        <v>274</v>
      </c>
      <c r="B98" s="194" t="s">
        <v>275</v>
      </c>
      <c r="C98" s="195" t="s">
        <v>276</v>
      </c>
      <c r="D98" s="203">
        <f t="shared" si="1"/>
        <v>0.02</v>
      </c>
      <c r="E98" s="214">
        <v>1.4999999999999999E-2</v>
      </c>
      <c r="F98" s="214">
        <v>0.02</v>
      </c>
    </row>
    <row r="99" spans="1:6" x14ac:dyDescent="0.2">
      <c r="A99" s="194" t="s">
        <v>277</v>
      </c>
      <c r="B99" s="194" t="s">
        <v>278</v>
      </c>
      <c r="C99" s="195" t="s">
        <v>279</v>
      </c>
      <c r="D99" s="203">
        <f t="shared" si="1"/>
        <v>1.4999999999999999E-2</v>
      </c>
      <c r="E99" s="214">
        <v>1.9E-2</v>
      </c>
      <c r="F99" s="214">
        <v>1.4999999999999999E-2</v>
      </c>
    </row>
    <row r="100" spans="1:6" x14ac:dyDescent="0.2">
      <c r="A100" s="194" t="s">
        <v>280</v>
      </c>
      <c r="B100" s="194" t="s">
        <v>281</v>
      </c>
      <c r="C100" s="195" t="s">
        <v>282</v>
      </c>
      <c r="D100" s="203">
        <f t="shared" si="1"/>
        <v>5.0000000000000001E-3</v>
      </c>
      <c r="E100" s="214">
        <v>1.4E-2</v>
      </c>
      <c r="F100" s="214">
        <v>5.0000000000000001E-3</v>
      </c>
    </row>
    <row r="101" spans="1:6" x14ac:dyDescent="0.2">
      <c r="A101" s="194" t="s">
        <v>283</v>
      </c>
      <c r="B101" s="194" t="s">
        <v>284</v>
      </c>
      <c r="C101" s="195" t="s">
        <v>285</v>
      </c>
      <c r="D101" s="203">
        <f t="shared" si="1"/>
        <v>2.3E-2</v>
      </c>
      <c r="E101" s="214">
        <v>0.02</v>
      </c>
      <c r="F101" s="214">
        <v>2.3E-2</v>
      </c>
    </row>
    <row r="102" spans="1:6" x14ac:dyDescent="0.2">
      <c r="A102" s="194" t="s">
        <v>286</v>
      </c>
      <c r="B102" s="194" t="s">
        <v>287</v>
      </c>
      <c r="C102" s="195" t="s">
        <v>288</v>
      </c>
      <c r="D102" s="203">
        <f t="shared" si="1"/>
        <v>8.9999999999999993E-3</v>
      </c>
      <c r="E102" s="214">
        <v>7.0000000000000001E-3</v>
      </c>
      <c r="F102" s="214">
        <v>8.9999999999999993E-3</v>
      </c>
    </row>
    <row r="103" spans="1:6" x14ac:dyDescent="0.2">
      <c r="A103" s="194" t="s">
        <v>289</v>
      </c>
      <c r="B103" s="194" t="s">
        <v>290</v>
      </c>
      <c r="C103" s="195" t="s">
        <v>291</v>
      </c>
      <c r="D103" s="203">
        <f t="shared" si="1"/>
        <v>1.7999999999999999E-2</v>
      </c>
      <c r="E103" s="214">
        <v>1.7999999999999999E-2</v>
      </c>
      <c r="F103" s="214">
        <v>1.7999999999999999E-2</v>
      </c>
    </row>
    <row r="104" spans="1:6" x14ac:dyDescent="0.2">
      <c r="A104" s="194" t="s">
        <v>292</v>
      </c>
      <c r="B104" s="194" t="s">
        <v>293</v>
      </c>
      <c r="C104" s="195" t="s">
        <v>294</v>
      </c>
      <c r="D104" s="203">
        <f t="shared" si="1"/>
        <v>1.0999999999999999E-2</v>
      </c>
      <c r="E104" s="214">
        <v>8.9999999999999993E-3</v>
      </c>
      <c r="F104" s="214">
        <v>1.0999999999999999E-2</v>
      </c>
    </row>
    <row r="105" spans="1:6" x14ac:dyDescent="0.2">
      <c r="A105" s="194" t="s">
        <v>295</v>
      </c>
      <c r="B105" s="194" t="s">
        <v>296</v>
      </c>
      <c r="C105" s="195" t="s">
        <v>297</v>
      </c>
      <c r="D105" s="203">
        <f t="shared" si="1"/>
        <v>2.1999999999999999E-2</v>
      </c>
      <c r="E105" s="214">
        <v>2.1000000000000001E-2</v>
      </c>
      <c r="F105" s="214">
        <v>2.1999999999999999E-2</v>
      </c>
    </row>
    <row r="106" spans="1:6" x14ac:dyDescent="0.2">
      <c r="A106" s="194" t="s">
        <v>298</v>
      </c>
      <c r="B106" s="194" t="s">
        <v>299</v>
      </c>
      <c r="C106" s="195" t="s">
        <v>300</v>
      </c>
      <c r="D106" s="203">
        <f t="shared" si="1"/>
        <v>1.7000000000000001E-2</v>
      </c>
      <c r="E106" s="214">
        <v>1.2999999999999999E-2</v>
      </c>
      <c r="F106" s="214">
        <v>1.7000000000000001E-2</v>
      </c>
    </row>
    <row r="107" spans="1:6" x14ac:dyDescent="0.2">
      <c r="A107" s="194" t="s">
        <v>301</v>
      </c>
      <c r="B107" s="194" t="s">
        <v>302</v>
      </c>
      <c r="C107" s="195" t="s">
        <v>303</v>
      </c>
      <c r="D107" s="203">
        <f t="shared" si="1"/>
        <v>1.6E-2</v>
      </c>
      <c r="E107" s="214">
        <v>1.4E-2</v>
      </c>
      <c r="F107" s="214">
        <v>1.6E-2</v>
      </c>
    </row>
    <row r="108" spans="1:6" x14ac:dyDescent="0.2">
      <c r="A108" s="194" t="s">
        <v>304</v>
      </c>
      <c r="B108" s="194" t="s">
        <v>305</v>
      </c>
      <c r="C108" s="195" t="s">
        <v>306</v>
      </c>
      <c r="D108" s="203">
        <f t="shared" si="1"/>
        <v>1.2999999999999999E-2</v>
      </c>
      <c r="E108" s="214">
        <v>1.6E-2</v>
      </c>
      <c r="F108" s="214">
        <v>1.2999999999999999E-2</v>
      </c>
    </row>
    <row r="109" spans="1:6" x14ac:dyDescent="0.2">
      <c r="A109" s="194" t="s">
        <v>307</v>
      </c>
      <c r="B109" s="194" t="s">
        <v>308</v>
      </c>
      <c r="C109" s="195" t="s">
        <v>309</v>
      </c>
      <c r="D109" s="203">
        <f t="shared" si="1"/>
        <v>1.0999999999999999E-2</v>
      </c>
      <c r="E109" s="214">
        <v>1.2999999999999999E-2</v>
      </c>
      <c r="F109" s="214">
        <v>1.0999999999999999E-2</v>
      </c>
    </row>
    <row r="110" spans="1:6" x14ac:dyDescent="0.2">
      <c r="A110" s="194" t="s">
        <v>310</v>
      </c>
      <c r="B110" s="194" t="s">
        <v>311</v>
      </c>
      <c r="C110" s="195" t="s">
        <v>312</v>
      </c>
      <c r="D110" s="203">
        <f t="shared" si="1"/>
        <v>8.0000000000000002E-3</v>
      </c>
      <c r="E110" s="214">
        <v>8.9999999999999993E-3</v>
      </c>
      <c r="F110" s="214">
        <v>8.0000000000000002E-3</v>
      </c>
    </row>
    <row r="111" spans="1:6" x14ac:dyDescent="0.2">
      <c r="A111" s="194" t="s">
        <v>313</v>
      </c>
      <c r="B111" s="194" t="s">
        <v>314</v>
      </c>
      <c r="C111" s="195" t="s">
        <v>315</v>
      </c>
      <c r="D111" s="203">
        <f t="shared" si="1"/>
        <v>2.7E-2</v>
      </c>
      <c r="E111" s="214">
        <v>3.2000000000000001E-2</v>
      </c>
      <c r="F111" s="214">
        <v>2.7E-2</v>
      </c>
    </row>
    <row r="112" spans="1:6" x14ac:dyDescent="0.2">
      <c r="A112" s="194" t="s">
        <v>316</v>
      </c>
      <c r="B112" s="194" t="s">
        <v>317</v>
      </c>
      <c r="C112" s="195" t="s">
        <v>318</v>
      </c>
      <c r="D112" s="203">
        <f t="shared" si="1"/>
        <v>1.2E-2</v>
      </c>
      <c r="E112" s="214">
        <v>8.0000000000000002E-3</v>
      </c>
      <c r="F112" s="214">
        <v>1.2E-2</v>
      </c>
    </row>
    <row r="113" spans="1:6" x14ac:dyDescent="0.2">
      <c r="A113" s="194" t="s">
        <v>319</v>
      </c>
      <c r="B113" s="194" t="s">
        <v>320</v>
      </c>
      <c r="C113" s="195" t="s">
        <v>321</v>
      </c>
      <c r="D113" s="203">
        <f t="shared" si="1"/>
        <v>1.9E-2</v>
      </c>
      <c r="E113" s="214">
        <v>2.1999999999999999E-2</v>
      </c>
      <c r="F113" s="214">
        <v>1.9E-2</v>
      </c>
    </row>
    <row r="114" spans="1:6" x14ac:dyDescent="0.2">
      <c r="A114" s="194" t="s">
        <v>322</v>
      </c>
      <c r="B114" s="194" t="s">
        <v>323</v>
      </c>
      <c r="C114" s="195" t="s">
        <v>324</v>
      </c>
      <c r="D114" s="203">
        <f t="shared" si="1"/>
        <v>1.6E-2</v>
      </c>
      <c r="E114" s="214">
        <v>1.6E-2</v>
      </c>
      <c r="F114" s="214">
        <v>1.6E-2</v>
      </c>
    </row>
    <row r="115" spans="1:6" x14ac:dyDescent="0.2">
      <c r="A115" s="194" t="s">
        <v>325</v>
      </c>
      <c r="B115" s="194" t="s">
        <v>326</v>
      </c>
      <c r="C115" s="195" t="s">
        <v>327</v>
      </c>
      <c r="D115" s="203">
        <f t="shared" si="1"/>
        <v>1.0999999999999999E-2</v>
      </c>
      <c r="E115" s="214">
        <v>1.2E-2</v>
      </c>
      <c r="F115" s="214">
        <v>1.0999999999999999E-2</v>
      </c>
    </row>
    <row r="116" spans="1:6" x14ac:dyDescent="0.2">
      <c r="A116" s="194" t="s">
        <v>328</v>
      </c>
      <c r="B116" s="194" t="s">
        <v>329</v>
      </c>
      <c r="C116" s="195" t="s">
        <v>330</v>
      </c>
      <c r="D116" s="203">
        <f t="shared" si="1"/>
        <v>8.9999999999999993E-3</v>
      </c>
      <c r="E116" s="396" t="s">
        <v>453</v>
      </c>
      <c r="F116" s="214">
        <v>8.9999999999999993E-3</v>
      </c>
    </row>
    <row r="117" spans="1:6" x14ac:dyDescent="0.2">
      <c r="A117" s="194" t="s">
        <v>331</v>
      </c>
      <c r="B117" s="194" t="s">
        <v>332</v>
      </c>
      <c r="C117" s="195" t="s">
        <v>333</v>
      </c>
      <c r="D117" s="203">
        <f t="shared" si="1"/>
        <v>2.3E-2</v>
      </c>
      <c r="E117" s="214">
        <v>1.4E-2</v>
      </c>
      <c r="F117" s="214">
        <v>2.3E-2</v>
      </c>
    </row>
    <row r="118" spans="1:6" x14ac:dyDescent="0.2">
      <c r="A118" s="194" t="s">
        <v>334</v>
      </c>
      <c r="B118" s="194" t="s">
        <v>335</v>
      </c>
      <c r="C118" s="195" t="s">
        <v>336</v>
      </c>
      <c r="D118" s="203">
        <f t="shared" si="1"/>
        <v>0.01</v>
      </c>
      <c r="E118" s="214">
        <v>0.01</v>
      </c>
      <c r="F118" s="214">
        <v>0.01</v>
      </c>
    </row>
    <row r="119" spans="1:6" x14ac:dyDescent="0.2">
      <c r="A119" s="194" t="s">
        <v>337</v>
      </c>
      <c r="B119" s="194" t="s">
        <v>338</v>
      </c>
      <c r="C119" s="195" t="s">
        <v>339</v>
      </c>
      <c r="D119" s="203">
        <f t="shared" si="1"/>
        <v>1.0999999999999999E-2</v>
      </c>
      <c r="E119" s="214">
        <v>7.0000000000000001E-3</v>
      </c>
      <c r="F119" s="214">
        <v>1.0999999999999999E-2</v>
      </c>
    </row>
    <row r="120" spans="1:6" x14ac:dyDescent="0.2">
      <c r="A120" s="194" t="s">
        <v>340</v>
      </c>
      <c r="B120" s="194" t="s">
        <v>341</v>
      </c>
      <c r="C120" s="195" t="s">
        <v>342</v>
      </c>
      <c r="D120" s="203">
        <f t="shared" si="1"/>
        <v>1.2999999999999999E-2</v>
      </c>
      <c r="E120" s="214">
        <v>2.1000000000000001E-2</v>
      </c>
      <c r="F120" s="214">
        <v>1.2999999999999999E-2</v>
      </c>
    </row>
    <row r="121" spans="1:6" x14ac:dyDescent="0.2">
      <c r="A121" s="194" t="s">
        <v>343</v>
      </c>
      <c r="B121" s="194" t="s">
        <v>344</v>
      </c>
      <c r="C121" s="195" t="s">
        <v>345</v>
      </c>
      <c r="D121" s="203">
        <f t="shared" si="1"/>
        <v>0.02</v>
      </c>
      <c r="E121" s="214">
        <v>2.5999999999999999E-2</v>
      </c>
      <c r="F121" s="214">
        <v>0.02</v>
      </c>
    </row>
    <row r="122" spans="1:6" x14ac:dyDescent="0.2">
      <c r="A122" s="194" t="s">
        <v>346</v>
      </c>
      <c r="B122" s="194" t="s">
        <v>347</v>
      </c>
      <c r="C122" s="195" t="s">
        <v>348</v>
      </c>
      <c r="D122" s="203">
        <f t="shared" si="1"/>
        <v>2.1000000000000001E-2</v>
      </c>
      <c r="E122" s="214">
        <v>2.1999999999999999E-2</v>
      </c>
      <c r="F122" s="214">
        <v>2.1000000000000001E-2</v>
      </c>
    </row>
    <row r="123" spans="1:6" x14ac:dyDescent="0.2">
      <c r="A123" s="194" t="s">
        <v>349</v>
      </c>
      <c r="B123" s="194" t="s">
        <v>350</v>
      </c>
      <c r="C123" s="195" t="s">
        <v>351</v>
      </c>
      <c r="D123" s="203">
        <f t="shared" si="1"/>
        <v>1.4999999999999999E-2</v>
      </c>
      <c r="E123" s="214">
        <v>1.0999999999999999E-2</v>
      </c>
      <c r="F123" s="214">
        <v>1.4999999999999999E-2</v>
      </c>
    </row>
    <row r="124" spans="1:6" x14ac:dyDescent="0.2">
      <c r="A124" s="194" t="s">
        <v>352</v>
      </c>
      <c r="B124" s="194" t="s">
        <v>353</v>
      </c>
      <c r="C124" s="195" t="s">
        <v>354</v>
      </c>
      <c r="D124" s="203">
        <f t="shared" si="1"/>
        <v>8.9999999999999993E-3</v>
      </c>
      <c r="E124" s="214">
        <v>1.0999999999999999E-2</v>
      </c>
      <c r="F124" s="214">
        <v>8.9999999999999993E-3</v>
      </c>
    </row>
    <row r="125" spans="1:6" x14ac:dyDescent="0.2">
      <c r="A125" s="194" t="s">
        <v>355</v>
      </c>
      <c r="B125" s="194" t="s">
        <v>356</v>
      </c>
      <c r="C125" s="195" t="s">
        <v>357</v>
      </c>
      <c r="D125" s="203">
        <f t="shared" si="1"/>
        <v>1.7000000000000001E-2</v>
      </c>
      <c r="E125" s="214">
        <v>1.9E-2</v>
      </c>
      <c r="F125" s="214">
        <v>1.7000000000000001E-2</v>
      </c>
    </row>
    <row r="126" spans="1:6" x14ac:dyDescent="0.2">
      <c r="A126" s="194" t="s">
        <v>358</v>
      </c>
      <c r="B126" s="194" t="s">
        <v>359</v>
      </c>
      <c r="C126" s="195" t="s">
        <v>360</v>
      </c>
      <c r="D126" s="203">
        <f t="shared" si="1"/>
        <v>0.02</v>
      </c>
      <c r="E126" s="214">
        <v>2.1000000000000001E-2</v>
      </c>
      <c r="F126" s="214">
        <v>0.02</v>
      </c>
    </row>
    <row r="127" spans="1:6" x14ac:dyDescent="0.2">
      <c r="A127" s="194" t="s">
        <v>361</v>
      </c>
      <c r="B127" s="194" t="s">
        <v>362</v>
      </c>
      <c r="C127" s="195" t="s">
        <v>363</v>
      </c>
      <c r="D127" s="203">
        <f t="shared" si="1"/>
        <v>2.1000000000000001E-2</v>
      </c>
      <c r="E127" s="214">
        <v>1.9E-2</v>
      </c>
      <c r="F127" s="214">
        <v>2.1000000000000001E-2</v>
      </c>
    </row>
    <row r="128" spans="1:6" x14ac:dyDescent="0.2">
      <c r="A128" s="194" t="s">
        <v>364</v>
      </c>
      <c r="B128" s="194" t="s">
        <v>365</v>
      </c>
      <c r="C128" s="195" t="s">
        <v>366</v>
      </c>
      <c r="D128" s="203">
        <f t="shared" si="1"/>
        <v>1.2E-2</v>
      </c>
      <c r="E128" s="214">
        <v>1.7999999999999999E-2</v>
      </c>
      <c r="F128" s="214">
        <v>1.2E-2</v>
      </c>
    </row>
    <row r="129" spans="1:6" x14ac:dyDescent="0.2">
      <c r="A129" s="194" t="s">
        <v>367</v>
      </c>
      <c r="B129" s="194" t="s">
        <v>368</v>
      </c>
      <c r="C129" s="195" t="s">
        <v>369</v>
      </c>
      <c r="D129" s="203">
        <f t="shared" si="1"/>
        <v>1.4999999999999999E-2</v>
      </c>
      <c r="E129" s="396" t="s">
        <v>453</v>
      </c>
      <c r="F129" s="214">
        <v>1.4999999999999999E-2</v>
      </c>
    </row>
    <row r="130" spans="1:6" x14ac:dyDescent="0.2">
      <c r="A130" s="194" t="s">
        <v>370</v>
      </c>
      <c r="B130" s="194">
        <v>11</v>
      </c>
      <c r="C130" s="195" t="s">
        <v>371</v>
      </c>
      <c r="D130" s="203">
        <f t="shared" si="1"/>
        <v>1.9E-2</v>
      </c>
      <c r="E130" s="214">
        <v>1.2E-2</v>
      </c>
      <c r="F130" s="214">
        <v>1.9E-2</v>
      </c>
    </row>
    <row r="131" spans="1:6" x14ac:dyDescent="0.2">
      <c r="A131" s="194" t="s">
        <v>372</v>
      </c>
      <c r="B131" s="194">
        <v>12</v>
      </c>
      <c r="C131" s="195" t="s">
        <v>373</v>
      </c>
      <c r="D131" s="203">
        <f t="shared" si="1"/>
        <v>1.0999999999999999E-2</v>
      </c>
      <c r="E131" s="214">
        <v>8.9999999999999993E-3</v>
      </c>
      <c r="F131" s="214">
        <v>1.0999999999999999E-2</v>
      </c>
    </row>
    <row r="132" spans="1:6" x14ac:dyDescent="0.2">
      <c r="A132" s="194" t="s">
        <v>374</v>
      </c>
      <c r="B132" s="194">
        <v>16</v>
      </c>
      <c r="C132" s="195" t="s">
        <v>375</v>
      </c>
      <c r="D132" s="203">
        <f t="shared" si="1"/>
        <v>6.0000000000000001E-3</v>
      </c>
      <c r="E132" s="214">
        <v>6.0000000000000001E-3</v>
      </c>
      <c r="F132" s="214">
        <v>6.0000000000000001E-3</v>
      </c>
    </row>
    <row r="133" spans="1:6" x14ac:dyDescent="0.2">
      <c r="A133" s="194" t="s">
        <v>376</v>
      </c>
      <c r="B133" s="194">
        <v>17</v>
      </c>
      <c r="C133" s="195" t="s">
        <v>377</v>
      </c>
      <c r="D133" s="203">
        <f t="shared" si="1"/>
        <v>1.0999999999999999E-2</v>
      </c>
      <c r="E133" s="214">
        <v>8.0000000000000002E-3</v>
      </c>
      <c r="F133" s="214">
        <v>1.0999999999999999E-2</v>
      </c>
    </row>
    <row r="134" spans="1:6" x14ac:dyDescent="0.2">
      <c r="A134" s="194" t="s">
        <v>378</v>
      </c>
      <c r="B134" s="194">
        <v>18</v>
      </c>
      <c r="C134" s="195" t="s">
        <v>379</v>
      </c>
      <c r="D134" s="203">
        <f t="shared" ref="D134:D166" si="2">F134</f>
        <v>7.0000000000000001E-3</v>
      </c>
      <c r="E134" s="214">
        <v>8.0000000000000002E-3</v>
      </c>
      <c r="F134" s="214">
        <v>7.0000000000000001E-3</v>
      </c>
    </row>
    <row r="135" spans="1:6" x14ac:dyDescent="0.2">
      <c r="A135" s="194" t="s">
        <v>380</v>
      </c>
      <c r="B135" s="194">
        <v>19</v>
      </c>
      <c r="C135" s="195" t="s">
        <v>381</v>
      </c>
      <c r="D135" s="203">
        <f t="shared" si="2"/>
        <v>1.2999999999999999E-2</v>
      </c>
      <c r="E135" s="214">
        <v>7.0000000000000001E-3</v>
      </c>
      <c r="F135" s="214">
        <v>1.2999999999999999E-2</v>
      </c>
    </row>
    <row r="136" spans="1:6" x14ac:dyDescent="0.2">
      <c r="A136" s="194" t="s">
        <v>382</v>
      </c>
      <c r="B136" s="194">
        <v>21</v>
      </c>
      <c r="C136" s="195" t="s">
        <v>383</v>
      </c>
      <c r="D136" s="203">
        <f t="shared" si="2"/>
        <v>1.4999999999999999E-2</v>
      </c>
      <c r="E136" s="214">
        <v>8.9999999999999993E-3</v>
      </c>
      <c r="F136" s="214">
        <v>1.4999999999999999E-2</v>
      </c>
    </row>
    <row r="137" spans="1:6" x14ac:dyDescent="0.2">
      <c r="A137" s="194" t="s">
        <v>384</v>
      </c>
      <c r="B137" s="194">
        <v>22</v>
      </c>
      <c r="C137" s="195" t="s">
        <v>385</v>
      </c>
      <c r="D137" s="203">
        <f t="shared" si="2"/>
        <v>1.0999999999999999E-2</v>
      </c>
      <c r="E137" s="214">
        <v>1.2999999999999999E-2</v>
      </c>
      <c r="F137" s="214">
        <v>1.0999999999999999E-2</v>
      </c>
    </row>
    <row r="138" spans="1:6" x14ac:dyDescent="0.2">
      <c r="A138" s="194" t="s">
        <v>386</v>
      </c>
      <c r="B138" s="194">
        <v>23</v>
      </c>
      <c r="C138" s="195" t="s">
        <v>387</v>
      </c>
      <c r="D138" s="203">
        <f t="shared" si="2"/>
        <v>8.0000000000000002E-3</v>
      </c>
      <c r="E138" s="214">
        <v>8.0000000000000002E-3</v>
      </c>
      <c r="F138" s="214">
        <v>8.0000000000000002E-3</v>
      </c>
    </row>
    <row r="139" spans="1:6" x14ac:dyDescent="0.2">
      <c r="A139" s="194" t="s">
        <v>388</v>
      </c>
      <c r="B139" s="194">
        <v>24</v>
      </c>
      <c r="C139" s="195" t="s">
        <v>389</v>
      </c>
      <c r="D139" s="203">
        <f t="shared" si="2"/>
        <v>1.2E-2</v>
      </c>
      <c r="E139" s="214">
        <v>0.01</v>
      </c>
      <c r="F139" s="214">
        <v>1.2E-2</v>
      </c>
    </row>
    <row r="140" spans="1:6" x14ac:dyDescent="0.2">
      <c r="A140" s="194" t="s">
        <v>390</v>
      </c>
      <c r="B140" s="194">
        <v>26</v>
      </c>
      <c r="C140" s="195" t="s">
        <v>391</v>
      </c>
      <c r="D140" s="203">
        <f t="shared" si="2"/>
        <v>1.2E-2</v>
      </c>
      <c r="E140" s="214">
        <v>1.2E-2</v>
      </c>
      <c r="F140" s="214">
        <v>1.2E-2</v>
      </c>
    </row>
    <row r="141" spans="1:6" x14ac:dyDescent="0.2">
      <c r="A141" s="194" t="s">
        <v>392</v>
      </c>
      <c r="B141" s="194">
        <v>29</v>
      </c>
      <c r="C141" s="195" t="s">
        <v>393</v>
      </c>
      <c r="D141" s="203">
        <f t="shared" si="2"/>
        <v>1.0999999999999999E-2</v>
      </c>
      <c r="E141" s="214">
        <v>1.0999999999999999E-2</v>
      </c>
      <c r="F141" s="214">
        <v>1.0999999999999999E-2</v>
      </c>
    </row>
    <row r="142" spans="1:6" x14ac:dyDescent="0.2">
      <c r="A142" s="194" t="s">
        <v>394</v>
      </c>
      <c r="B142" s="194">
        <v>30</v>
      </c>
      <c r="C142" s="195" t="s">
        <v>395</v>
      </c>
      <c r="D142" s="203">
        <f t="shared" si="2"/>
        <v>1.2E-2</v>
      </c>
      <c r="E142" s="214">
        <v>1.2E-2</v>
      </c>
      <c r="F142" s="214">
        <v>1.2E-2</v>
      </c>
    </row>
    <row r="143" spans="1:6" x14ac:dyDescent="0.2">
      <c r="A143" s="194" t="s">
        <v>396</v>
      </c>
      <c r="B143" s="194">
        <v>31</v>
      </c>
      <c r="C143" s="195" t="s">
        <v>397</v>
      </c>
      <c r="D143" s="203">
        <f t="shared" si="2"/>
        <v>1.4999999999999999E-2</v>
      </c>
      <c r="E143" s="396" t="s">
        <v>453</v>
      </c>
      <c r="F143" s="214">
        <v>1.4999999999999999E-2</v>
      </c>
    </row>
    <row r="144" spans="1:6" x14ac:dyDescent="0.2">
      <c r="A144" s="194" t="s">
        <v>398</v>
      </c>
      <c r="B144" s="194">
        <v>32</v>
      </c>
      <c r="C144" s="195" t="s">
        <v>399</v>
      </c>
      <c r="D144" s="203">
        <f t="shared" si="2"/>
        <v>7.0000000000000001E-3</v>
      </c>
      <c r="E144" s="214">
        <v>8.9999999999999993E-3</v>
      </c>
      <c r="F144" s="214">
        <v>7.0000000000000001E-3</v>
      </c>
    </row>
    <row r="145" spans="1:6" x14ac:dyDescent="0.2">
      <c r="A145" s="194" t="s">
        <v>400</v>
      </c>
      <c r="B145" s="194">
        <v>33</v>
      </c>
      <c r="C145" s="195" t="s">
        <v>401</v>
      </c>
      <c r="D145" s="203">
        <f t="shared" si="2"/>
        <v>0.01</v>
      </c>
      <c r="E145" s="214">
        <v>8.9999999999999993E-3</v>
      </c>
      <c r="F145" s="214">
        <v>0.01</v>
      </c>
    </row>
    <row r="146" spans="1:6" x14ac:dyDescent="0.2">
      <c r="A146" s="194" t="s">
        <v>402</v>
      </c>
      <c r="B146" s="194">
        <v>34</v>
      </c>
      <c r="C146" s="195" t="s">
        <v>403</v>
      </c>
      <c r="D146" s="203">
        <f t="shared" si="2"/>
        <v>1.2E-2</v>
      </c>
      <c r="E146" s="214">
        <v>1.4E-2</v>
      </c>
      <c r="F146" s="214">
        <v>1.2E-2</v>
      </c>
    </row>
    <row r="147" spans="1:6" x14ac:dyDescent="0.2">
      <c r="A147" s="194" t="s">
        <v>404</v>
      </c>
      <c r="B147" s="194">
        <v>36</v>
      </c>
      <c r="C147" s="195" t="s">
        <v>405</v>
      </c>
      <c r="D147" s="203">
        <f t="shared" si="2"/>
        <v>1.0999999999999999E-2</v>
      </c>
      <c r="E147" s="214">
        <v>8.0000000000000002E-3</v>
      </c>
      <c r="F147" s="214">
        <v>1.0999999999999999E-2</v>
      </c>
    </row>
    <row r="148" spans="1:6" x14ac:dyDescent="0.2">
      <c r="A148" s="194" t="s">
        <v>406</v>
      </c>
      <c r="B148" s="194">
        <v>37</v>
      </c>
      <c r="C148" s="195" t="s">
        <v>407</v>
      </c>
      <c r="D148" s="203">
        <f t="shared" si="2"/>
        <v>1.7000000000000001E-2</v>
      </c>
      <c r="E148" s="214">
        <v>1.0999999999999999E-2</v>
      </c>
      <c r="F148" s="214">
        <v>1.7000000000000001E-2</v>
      </c>
    </row>
    <row r="149" spans="1:6" x14ac:dyDescent="0.2">
      <c r="A149" s="194" t="s">
        <v>408</v>
      </c>
      <c r="B149" s="194">
        <v>38</v>
      </c>
      <c r="C149" s="195" t="s">
        <v>409</v>
      </c>
      <c r="D149" s="203">
        <f t="shared" si="2"/>
        <v>1.2999999999999999E-2</v>
      </c>
      <c r="E149" s="214">
        <v>1.2E-2</v>
      </c>
      <c r="F149" s="214">
        <v>1.2999999999999999E-2</v>
      </c>
    </row>
    <row r="150" spans="1:6" x14ac:dyDescent="0.2">
      <c r="A150" s="194" t="s">
        <v>410</v>
      </c>
      <c r="B150" s="194">
        <v>40</v>
      </c>
      <c r="C150" s="195" t="s">
        <v>411</v>
      </c>
      <c r="D150" s="203">
        <f t="shared" si="2"/>
        <v>1.2E-2</v>
      </c>
      <c r="E150" s="214">
        <v>8.0000000000000002E-3</v>
      </c>
      <c r="F150" s="214">
        <v>1.2E-2</v>
      </c>
    </row>
    <row r="151" spans="1:6" x14ac:dyDescent="0.2">
      <c r="A151" s="194" t="s">
        <v>412</v>
      </c>
      <c r="B151" s="194">
        <v>41</v>
      </c>
      <c r="C151" s="195" t="s">
        <v>413</v>
      </c>
      <c r="D151" s="203">
        <f t="shared" si="2"/>
        <v>0.01</v>
      </c>
      <c r="E151" s="214">
        <v>0.01</v>
      </c>
      <c r="F151" s="214">
        <v>0.01</v>
      </c>
    </row>
    <row r="152" spans="1:6" x14ac:dyDescent="0.2">
      <c r="A152" s="194" t="s">
        <v>414</v>
      </c>
      <c r="B152" s="194">
        <v>42</v>
      </c>
      <c r="C152" s="195" t="s">
        <v>415</v>
      </c>
      <c r="D152" s="203">
        <f t="shared" si="2"/>
        <v>0.01</v>
      </c>
      <c r="E152" s="214">
        <v>1.2E-2</v>
      </c>
      <c r="F152" s="214">
        <v>0.01</v>
      </c>
    </row>
    <row r="153" spans="1:6" x14ac:dyDescent="0.2">
      <c r="A153" s="194" t="s">
        <v>416</v>
      </c>
      <c r="B153" s="194">
        <v>43</v>
      </c>
      <c r="C153" s="195" t="s">
        <v>417</v>
      </c>
      <c r="D153" s="203">
        <f t="shared" si="2"/>
        <v>1.2999999999999999E-2</v>
      </c>
      <c r="E153" s="214">
        <v>1.0999999999999999E-2</v>
      </c>
      <c r="F153" s="214">
        <v>1.2999999999999999E-2</v>
      </c>
    </row>
    <row r="154" spans="1:6" x14ac:dyDescent="0.2">
      <c r="A154" s="194" t="s">
        <v>418</v>
      </c>
      <c r="B154" s="194">
        <v>44</v>
      </c>
      <c r="C154" s="195" t="s">
        <v>419</v>
      </c>
      <c r="D154" s="203">
        <f t="shared" si="2"/>
        <v>1.0999999999999999E-2</v>
      </c>
      <c r="E154" s="214">
        <v>0.01</v>
      </c>
      <c r="F154" s="214">
        <v>1.0999999999999999E-2</v>
      </c>
    </row>
    <row r="155" spans="1:6" x14ac:dyDescent="0.2">
      <c r="A155" s="194" t="s">
        <v>420</v>
      </c>
      <c r="B155" s="194">
        <v>45</v>
      </c>
      <c r="C155" s="195" t="s">
        <v>421</v>
      </c>
      <c r="D155" s="203">
        <f t="shared" si="2"/>
        <v>1.2E-2</v>
      </c>
      <c r="E155" s="214">
        <v>0.01</v>
      </c>
      <c r="F155" s="214">
        <v>1.2E-2</v>
      </c>
    </row>
    <row r="156" spans="1:6" x14ac:dyDescent="0.2">
      <c r="A156" s="194" t="s">
        <v>422</v>
      </c>
      <c r="B156" s="194">
        <v>47</v>
      </c>
      <c r="C156" s="195" t="s">
        <v>423</v>
      </c>
      <c r="D156" s="203">
        <f t="shared" si="2"/>
        <v>1.2999999999999999E-2</v>
      </c>
      <c r="E156" s="214">
        <v>0.01</v>
      </c>
      <c r="F156" s="214">
        <v>1.2999999999999999E-2</v>
      </c>
    </row>
    <row r="157" spans="1:6" x14ac:dyDescent="0.2">
      <c r="A157" s="152" t="s">
        <v>489</v>
      </c>
      <c r="B157" s="152"/>
      <c r="C157" s="152" t="s">
        <v>428</v>
      </c>
      <c r="D157" s="203">
        <f t="shared" si="2"/>
        <v>8.9999999999999993E-3</v>
      </c>
      <c r="E157" s="214">
        <v>7.0000000000000001E-3</v>
      </c>
      <c r="F157" s="214">
        <v>8.9999999999999993E-3</v>
      </c>
    </row>
    <row r="158" spans="1:6" x14ac:dyDescent="0.2">
      <c r="A158" s="152" t="s">
        <v>490</v>
      </c>
      <c r="B158" s="152"/>
      <c r="C158" s="152" t="s">
        <v>429</v>
      </c>
      <c r="D158" s="203">
        <f t="shared" si="2"/>
        <v>1.2999999999999999E-2</v>
      </c>
      <c r="E158" s="214">
        <v>1.2999999999999999E-2</v>
      </c>
      <c r="F158" s="214">
        <v>1.2999999999999999E-2</v>
      </c>
    </row>
    <row r="159" spans="1:6" x14ac:dyDescent="0.2">
      <c r="A159" s="152" t="s">
        <v>491</v>
      </c>
      <c r="B159" s="152"/>
      <c r="C159" s="152" t="s">
        <v>734</v>
      </c>
      <c r="D159" s="203">
        <f t="shared" si="2"/>
        <v>1.4999999999999999E-2</v>
      </c>
      <c r="E159" s="214">
        <v>1.2999999999999999E-2</v>
      </c>
      <c r="F159" s="214">
        <v>1.4999999999999999E-2</v>
      </c>
    </row>
    <row r="160" spans="1:6" x14ac:dyDescent="0.2">
      <c r="A160" s="152" t="s">
        <v>492</v>
      </c>
      <c r="B160" s="152"/>
      <c r="C160" s="152" t="s">
        <v>431</v>
      </c>
      <c r="D160" s="203">
        <f t="shared" si="2"/>
        <v>1.4E-2</v>
      </c>
      <c r="E160" s="214">
        <v>1.2999999999999999E-2</v>
      </c>
      <c r="F160" s="214">
        <v>1.4E-2</v>
      </c>
    </row>
    <row r="161" spans="1:6" x14ac:dyDescent="0.2">
      <c r="A161" s="152" t="s">
        <v>493</v>
      </c>
      <c r="B161" s="152"/>
      <c r="C161" s="152" t="s">
        <v>432</v>
      </c>
      <c r="D161" s="203">
        <f t="shared" si="2"/>
        <v>1.4999999999999999E-2</v>
      </c>
      <c r="E161" s="214">
        <v>1.4E-2</v>
      </c>
      <c r="F161" s="214">
        <v>1.4999999999999999E-2</v>
      </c>
    </row>
    <row r="162" spans="1:6" x14ac:dyDescent="0.2">
      <c r="A162" s="152" t="s">
        <v>494</v>
      </c>
      <c r="B162" s="152"/>
      <c r="C162" s="152" t="s">
        <v>735</v>
      </c>
      <c r="D162" s="203">
        <f t="shared" si="2"/>
        <v>1.2E-2</v>
      </c>
      <c r="E162" s="214">
        <v>1.2E-2</v>
      </c>
      <c r="F162" s="214">
        <v>1.2E-2</v>
      </c>
    </row>
    <row r="163" spans="1:6" x14ac:dyDescent="0.2">
      <c r="A163" s="152" t="s">
        <v>495</v>
      </c>
      <c r="B163" s="152"/>
      <c r="C163" s="152" t="s">
        <v>427</v>
      </c>
      <c r="D163" s="203">
        <f t="shared" si="2"/>
        <v>1.6E-2</v>
      </c>
      <c r="E163" s="214">
        <v>1.6E-2</v>
      </c>
      <c r="F163" s="214">
        <v>1.6E-2</v>
      </c>
    </row>
    <row r="164" spans="1:6" x14ac:dyDescent="0.2">
      <c r="A164" s="152" t="s">
        <v>496</v>
      </c>
      <c r="B164" s="152"/>
      <c r="C164" s="152" t="s">
        <v>426</v>
      </c>
      <c r="D164" s="203">
        <f t="shared" si="2"/>
        <v>1.4E-2</v>
      </c>
      <c r="E164" s="214">
        <v>1.0999999999999999E-2</v>
      </c>
      <c r="F164" s="214">
        <v>1.4E-2</v>
      </c>
    </row>
    <row r="165" spans="1:6" x14ac:dyDescent="0.2">
      <c r="A165" s="152" t="s">
        <v>497</v>
      </c>
      <c r="B165" s="152"/>
      <c r="C165" s="152" t="s">
        <v>433</v>
      </c>
      <c r="D165" s="203">
        <f t="shared" si="2"/>
        <v>8.9999999999999993E-3</v>
      </c>
      <c r="E165" s="214">
        <v>8.9999999999999993E-3</v>
      </c>
      <c r="F165" s="214">
        <v>8.9999999999999993E-3</v>
      </c>
    </row>
    <row r="166" spans="1:6" x14ac:dyDescent="0.2">
      <c r="A166" s="197" t="s">
        <v>498</v>
      </c>
      <c r="B166" s="198">
        <v>64</v>
      </c>
      <c r="C166" s="199" t="s">
        <v>424</v>
      </c>
      <c r="D166" s="204">
        <f t="shared" si="2"/>
        <v>1.2999999999999999E-2</v>
      </c>
      <c r="E166" s="397">
        <v>1.2999999999999999E-2</v>
      </c>
      <c r="F166" s="397">
        <v>1.2999999999999999E-2</v>
      </c>
    </row>
    <row r="168" spans="1:6" x14ac:dyDescent="0.2">
      <c r="A168" s="215" t="s">
        <v>707</v>
      </c>
    </row>
    <row r="169" spans="1:6" x14ac:dyDescent="0.2">
      <c r="A169" s="216" t="s">
        <v>871</v>
      </c>
    </row>
    <row r="170" spans="1:6" x14ac:dyDescent="0.2">
      <c r="A170" s="217" t="s">
        <v>872</v>
      </c>
    </row>
    <row r="171" spans="1:6" x14ac:dyDescent="0.2">
      <c r="A171" s="395" t="s">
        <v>873</v>
      </c>
    </row>
  </sheetData>
  <mergeCells count="1">
    <mergeCell ref="E3:F3"/>
  </mergeCell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00B050"/>
  </sheetPr>
  <dimension ref="A1:H167"/>
  <sheetViews>
    <sheetView topLeftCell="A93" zoomScale="85" workbookViewId="0">
      <selection activeCell="C162" sqref="C162"/>
    </sheetView>
  </sheetViews>
  <sheetFormatPr defaultRowHeight="12.75" x14ac:dyDescent="0.2"/>
  <cols>
    <col min="1" max="1" width="7.6640625" style="139" customWidth="1"/>
    <col min="2" max="2" width="8.21875" style="139" customWidth="1"/>
    <col min="3" max="3" width="19.5546875" style="139" customWidth="1"/>
    <col min="4" max="4" width="8.88671875" style="139"/>
    <col min="5" max="6" width="7.6640625" style="139" customWidth="1"/>
    <col min="7" max="256" width="8.88671875" style="139"/>
    <col min="257" max="257" width="7.6640625" style="139" customWidth="1"/>
    <col min="258" max="258" width="8.21875" style="139" customWidth="1"/>
    <col min="259" max="259" width="19.5546875" style="139" customWidth="1"/>
    <col min="260" max="260" width="8.88671875" style="139"/>
    <col min="261" max="262" width="7.6640625" style="139" customWidth="1"/>
    <col min="263" max="512" width="8.88671875" style="139"/>
    <col min="513" max="513" width="7.6640625" style="139" customWidth="1"/>
    <col min="514" max="514" width="8.21875" style="139" customWidth="1"/>
    <col min="515" max="515" width="19.5546875" style="139" customWidth="1"/>
    <col min="516" max="516" width="8.88671875" style="139"/>
    <col min="517" max="518" width="7.6640625" style="139" customWidth="1"/>
    <col min="519" max="768" width="8.88671875" style="139"/>
    <col min="769" max="769" width="7.6640625" style="139" customWidth="1"/>
    <col min="770" max="770" width="8.21875" style="139" customWidth="1"/>
    <col min="771" max="771" width="19.5546875" style="139" customWidth="1"/>
    <col min="772" max="772" width="8.88671875" style="139"/>
    <col min="773" max="774" width="7.6640625" style="139" customWidth="1"/>
    <col min="775" max="1024" width="8.88671875" style="139"/>
    <col min="1025" max="1025" width="7.6640625" style="139" customWidth="1"/>
    <col min="1026" max="1026" width="8.21875" style="139" customWidth="1"/>
    <col min="1027" max="1027" width="19.5546875" style="139" customWidth="1"/>
    <col min="1028" max="1028" width="8.88671875" style="139"/>
    <col min="1029" max="1030" width="7.6640625" style="139" customWidth="1"/>
    <col min="1031" max="1280" width="8.88671875" style="139"/>
    <col min="1281" max="1281" width="7.6640625" style="139" customWidth="1"/>
    <col min="1282" max="1282" width="8.21875" style="139" customWidth="1"/>
    <col min="1283" max="1283" width="19.5546875" style="139" customWidth="1"/>
    <col min="1284" max="1284" width="8.88671875" style="139"/>
    <col min="1285" max="1286" width="7.6640625" style="139" customWidth="1"/>
    <col min="1287" max="1536" width="8.88671875" style="139"/>
    <col min="1537" max="1537" width="7.6640625" style="139" customWidth="1"/>
    <col min="1538" max="1538" width="8.21875" style="139" customWidth="1"/>
    <col min="1539" max="1539" width="19.5546875" style="139" customWidth="1"/>
    <col min="1540" max="1540" width="8.88671875" style="139"/>
    <col min="1541" max="1542" width="7.6640625" style="139" customWidth="1"/>
    <col min="1543" max="1792" width="8.88671875" style="139"/>
    <col min="1793" max="1793" width="7.6640625" style="139" customWidth="1"/>
    <col min="1794" max="1794" width="8.21875" style="139" customWidth="1"/>
    <col min="1795" max="1795" width="19.5546875" style="139" customWidth="1"/>
    <col min="1796" max="1796" width="8.88671875" style="139"/>
    <col min="1797" max="1798" width="7.6640625" style="139" customWidth="1"/>
    <col min="1799" max="2048" width="8.88671875" style="139"/>
    <col min="2049" max="2049" width="7.6640625" style="139" customWidth="1"/>
    <col min="2050" max="2050" width="8.21875" style="139" customWidth="1"/>
    <col min="2051" max="2051" width="19.5546875" style="139" customWidth="1"/>
    <col min="2052" max="2052" width="8.88671875" style="139"/>
    <col min="2053" max="2054" width="7.6640625" style="139" customWidth="1"/>
    <col min="2055" max="2304" width="8.88671875" style="139"/>
    <col min="2305" max="2305" width="7.6640625" style="139" customWidth="1"/>
    <col min="2306" max="2306" width="8.21875" style="139" customWidth="1"/>
    <col min="2307" max="2307" width="19.5546875" style="139" customWidth="1"/>
    <col min="2308" max="2308" width="8.88671875" style="139"/>
    <col min="2309" max="2310" width="7.6640625" style="139" customWidth="1"/>
    <col min="2311" max="2560" width="8.88671875" style="139"/>
    <col min="2561" max="2561" width="7.6640625" style="139" customWidth="1"/>
    <col min="2562" max="2562" width="8.21875" style="139" customWidth="1"/>
    <col min="2563" max="2563" width="19.5546875" style="139" customWidth="1"/>
    <col min="2564" max="2564" width="8.88671875" style="139"/>
    <col min="2565" max="2566" width="7.6640625" style="139" customWidth="1"/>
    <col min="2567" max="2816" width="8.88671875" style="139"/>
    <col min="2817" max="2817" width="7.6640625" style="139" customWidth="1"/>
    <col min="2818" max="2818" width="8.21875" style="139" customWidth="1"/>
    <col min="2819" max="2819" width="19.5546875" style="139" customWidth="1"/>
    <col min="2820" max="2820" width="8.88671875" style="139"/>
    <col min="2821" max="2822" width="7.6640625" style="139" customWidth="1"/>
    <col min="2823" max="3072" width="8.88671875" style="139"/>
    <col min="3073" max="3073" width="7.6640625" style="139" customWidth="1"/>
    <col min="3074" max="3074" width="8.21875" style="139" customWidth="1"/>
    <col min="3075" max="3075" width="19.5546875" style="139" customWidth="1"/>
    <col min="3076" max="3076" width="8.88671875" style="139"/>
    <col min="3077" max="3078" width="7.6640625" style="139" customWidth="1"/>
    <col min="3079" max="3328" width="8.88671875" style="139"/>
    <col min="3329" max="3329" width="7.6640625" style="139" customWidth="1"/>
    <col min="3330" max="3330" width="8.21875" style="139" customWidth="1"/>
    <col min="3331" max="3331" width="19.5546875" style="139" customWidth="1"/>
    <col min="3332" max="3332" width="8.88671875" style="139"/>
    <col min="3333" max="3334" width="7.6640625" style="139" customWidth="1"/>
    <col min="3335" max="3584" width="8.88671875" style="139"/>
    <col min="3585" max="3585" width="7.6640625" style="139" customWidth="1"/>
    <col min="3586" max="3586" width="8.21875" style="139" customWidth="1"/>
    <col min="3587" max="3587" width="19.5546875" style="139" customWidth="1"/>
    <col min="3588" max="3588" width="8.88671875" style="139"/>
    <col min="3589" max="3590" width="7.6640625" style="139" customWidth="1"/>
    <col min="3591" max="3840" width="8.88671875" style="139"/>
    <col min="3841" max="3841" width="7.6640625" style="139" customWidth="1"/>
    <col min="3842" max="3842" width="8.21875" style="139" customWidth="1"/>
    <col min="3843" max="3843" width="19.5546875" style="139" customWidth="1"/>
    <col min="3844" max="3844" width="8.88671875" style="139"/>
    <col min="3845" max="3846" width="7.6640625" style="139" customWidth="1"/>
    <col min="3847" max="4096" width="8.88671875" style="139"/>
    <col min="4097" max="4097" width="7.6640625" style="139" customWidth="1"/>
    <col min="4098" max="4098" width="8.21875" style="139" customWidth="1"/>
    <col min="4099" max="4099" width="19.5546875" style="139" customWidth="1"/>
    <col min="4100" max="4100" width="8.88671875" style="139"/>
    <col min="4101" max="4102" width="7.6640625" style="139" customWidth="1"/>
    <col min="4103" max="4352" width="8.88671875" style="139"/>
    <col min="4353" max="4353" width="7.6640625" style="139" customWidth="1"/>
    <col min="4354" max="4354" width="8.21875" style="139" customWidth="1"/>
    <col min="4355" max="4355" width="19.5546875" style="139" customWidth="1"/>
    <col min="4356" max="4356" width="8.88671875" style="139"/>
    <col min="4357" max="4358" width="7.6640625" style="139" customWidth="1"/>
    <col min="4359" max="4608" width="8.88671875" style="139"/>
    <col min="4609" max="4609" width="7.6640625" style="139" customWidth="1"/>
    <col min="4610" max="4610" width="8.21875" style="139" customWidth="1"/>
    <col min="4611" max="4611" width="19.5546875" style="139" customWidth="1"/>
    <col min="4612" max="4612" width="8.88671875" style="139"/>
    <col min="4613" max="4614" width="7.6640625" style="139" customWidth="1"/>
    <col min="4615" max="4864" width="8.88671875" style="139"/>
    <col min="4865" max="4865" width="7.6640625" style="139" customWidth="1"/>
    <col min="4866" max="4866" width="8.21875" style="139" customWidth="1"/>
    <col min="4867" max="4867" width="19.5546875" style="139" customWidth="1"/>
    <col min="4868" max="4868" width="8.88671875" style="139"/>
    <col min="4869" max="4870" width="7.6640625" style="139" customWidth="1"/>
    <col min="4871" max="5120" width="8.88671875" style="139"/>
    <col min="5121" max="5121" width="7.6640625" style="139" customWidth="1"/>
    <col min="5122" max="5122" width="8.21875" style="139" customWidth="1"/>
    <col min="5123" max="5123" width="19.5546875" style="139" customWidth="1"/>
    <col min="5124" max="5124" width="8.88671875" style="139"/>
    <col min="5125" max="5126" width="7.6640625" style="139" customWidth="1"/>
    <col min="5127" max="5376" width="8.88671875" style="139"/>
    <col min="5377" max="5377" width="7.6640625" style="139" customWidth="1"/>
    <col min="5378" max="5378" width="8.21875" style="139" customWidth="1"/>
    <col min="5379" max="5379" width="19.5546875" style="139" customWidth="1"/>
    <col min="5380" max="5380" width="8.88671875" style="139"/>
    <col min="5381" max="5382" width="7.6640625" style="139" customWidth="1"/>
    <col min="5383" max="5632" width="8.88671875" style="139"/>
    <col min="5633" max="5633" width="7.6640625" style="139" customWidth="1"/>
    <col min="5634" max="5634" width="8.21875" style="139" customWidth="1"/>
    <col min="5635" max="5635" width="19.5546875" style="139" customWidth="1"/>
    <col min="5636" max="5636" width="8.88671875" style="139"/>
    <col min="5637" max="5638" width="7.6640625" style="139" customWidth="1"/>
    <col min="5639" max="5888" width="8.88671875" style="139"/>
    <col min="5889" max="5889" width="7.6640625" style="139" customWidth="1"/>
    <col min="5890" max="5890" width="8.21875" style="139" customWidth="1"/>
    <col min="5891" max="5891" width="19.5546875" style="139" customWidth="1"/>
    <col min="5892" max="5892" width="8.88671875" style="139"/>
    <col min="5893" max="5894" width="7.6640625" style="139" customWidth="1"/>
    <col min="5895" max="6144" width="8.88671875" style="139"/>
    <col min="6145" max="6145" width="7.6640625" style="139" customWidth="1"/>
    <col min="6146" max="6146" width="8.21875" style="139" customWidth="1"/>
    <col min="6147" max="6147" width="19.5546875" style="139" customWidth="1"/>
    <col min="6148" max="6148" width="8.88671875" style="139"/>
    <col min="6149" max="6150" width="7.6640625" style="139" customWidth="1"/>
    <col min="6151" max="6400" width="8.88671875" style="139"/>
    <col min="6401" max="6401" width="7.6640625" style="139" customWidth="1"/>
    <col min="6402" max="6402" width="8.21875" style="139" customWidth="1"/>
    <col min="6403" max="6403" width="19.5546875" style="139" customWidth="1"/>
    <col min="6404" max="6404" width="8.88671875" style="139"/>
    <col min="6405" max="6406" width="7.6640625" style="139" customWidth="1"/>
    <col min="6407" max="6656" width="8.88671875" style="139"/>
    <col min="6657" max="6657" width="7.6640625" style="139" customWidth="1"/>
    <col min="6658" max="6658" width="8.21875" style="139" customWidth="1"/>
    <col min="6659" max="6659" width="19.5546875" style="139" customWidth="1"/>
    <col min="6660" max="6660" width="8.88671875" style="139"/>
    <col min="6661" max="6662" width="7.6640625" style="139" customWidth="1"/>
    <col min="6663" max="6912" width="8.88671875" style="139"/>
    <col min="6913" max="6913" width="7.6640625" style="139" customWidth="1"/>
    <col min="6914" max="6914" width="8.21875" style="139" customWidth="1"/>
    <col min="6915" max="6915" width="19.5546875" style="139" customWidth="1"/>
    <col min="6916" max="6916" width="8.88671875" style="139"/>
    <col min="6917" max="6918" width="7.6640625" style="139" customWidth="1"/>
    <col min="6919" max="7168" width="8.88671875" style="139"/>
    <col min="7169" max="7169" width="7.6640625" style="139" customWidth="1"/>
    <col min="7170" max="7170" width="8.21875" style="139" customWidth="1"/>
    <col min="7171" max="7171" width="19.5546875" style="139" customWidth="1"/>
    <col min="7172" max="7172" width="8.88671875" style="139"/>
    <col min="7173" max="7174" width="7.6640625" style="139" customWidth="1"/>
    <col min="7175" max="7424" width="8.88671875" style="139"/>
    <col min="7425" max="7425" width="7.6640625" style="139" customWidth="1"/>
    <col min="7426" max="7426" width="8.21875" style="139" customWidth="1"/>
    <col min="7427" max="7427" width="19.5546875" style="139" customWidth="1"/>
    <col min="7428" max="7428" width="8.88671875" style="139"/>
    <col min="7429" max="7430" width="7.6640625" style="139" customWidth="1"/>
    <col min="7431" max="7680" width="8.88671875" style="139"/>
    <col min="7681" max="7681" width="7.6640625" style="139" customWidth="1"/>
    <col min="7682" max="7682" width="8.21875" style="139" customWidth="1"/>
    <col min="7683" max="7683" width="19.5546875" style="139" customWidth="1"/>
    <col min="7684" max="7684" width="8.88671875" style="139"/>
    <col min="7685" max="7686" width="7.6640625" style="139" customWidth="1"/>
    <col min="7687" max="7936" width="8.88671875" style="139"/>
    <col min="7937" max="7937" width="7.6640625" style="139" customWidth="1"/>
    <col min="7938" max="7938" width="8.21875" style="139" customWidth="1"/>
    <col min="7939" max="7939" width="19.5546875" style="139" customWidth="1"/>
    <col min="7940" max="7940" width="8.88671875" style="139"/>
    <col min="7941" max="7942" width="7.6640625" style="139" customWidth="1"/>
    <col min="7943" max="8192" width="8.88671875" style="139"/>
    <col min="8193" max="8193" width="7.6640625" style="139" customWidth="1"/>
    <col min="8194" max="8194" width="8.21875" style="139" customWidth="1"/>
    <col min="8195" max="8195" width="19.5546875" style="139" customWidth="1"/>
    <col min="8196" max="8196" width="8.88671875" style="139"/>
    <col min="8197" max="8198" width="7.6640625" style="139" customWidth="1"/>
    <col min="8199" max="8448" width="8.88671875" style="139"/>
    <col min="8449" max="8449" width="7.6640625" style="139" customWidth="1"/>
    <col min="8450" max="8450" width="8.21875" style="139" customWidth="1"/>
    <col min="8451" max="8451" width="19.5546875" style="139" customWidth="1"/>
    <col min="8452" max="8452" width="8.88671875" style="139"/>
    <col min="8453" max="8454" width="7.6640625" style="139" customWidth="1"/>
    <col min="8455" max="8704" width="8.88671875" style="139"/>
    <col min="8705" max="8705" width="7.6640625" style="139" customWidth="1"/>
    <col min="8706" max="8706" width="8.21875" style="139" customWidth="1"/>
    <col min="8707" max="8707" width="19.5546875" style="139" customWidth="1"/>
    <col min="8708" max="8708" width="8.88671875" style="139"/>
    <col min="8709" max="8710" width="7.6640625" style="139" customWidth="1"/>
    <col min="8711" max="8960" width="8.88671875" style="139"/>
    <col min="8961" max="8961" width="7.6640625" style="139" customWidth="1"/>
    <col min="8962" max="8962" width="8.21875" style="139" customWidth="1"/>
    <col min="8963" max="8963" width="19.5546875" style="139" customWidth="1"/>
    <col min="8964" max="8964" width="8.88671875" style="139"/>
    <col min="8965" max="8966" width="7.6640625" style="139" customWidth="1"/>
    <col min="8967" max="9216" width="8.88671875" style="139"/>
    <col min="9217" max="9217" width="7.6640625" style="139" customWidth="1"/>
    <col min="9218" max="9218" width="8.21875" style="139" customWidth="1"/>
    <col min="9219" max="9219" width="19.5546875" style="139" customWidth="1"/>
    <col min="9220" max="9220" width="8.88671875" style="139"/>
    <col min="9221" max="9222" width="7.6640625" style="139" customWidth="1"/>
    <col min="9223" max="9472" width="8.88671875" style="139"/>
    <col min="9473" max="9473" width="7.6640625" style="139" customWidth="1"/>
    <col min="9474" max="9474" width="8.21875" style="139" customWidth="1"/>
    <col min="9475" max="9475" width="19.5546875" style="139" customWidth="1"/>
    <col min="9476" max="9476" width="8.88671875" style="139"/>
    <col min="9477" max="9478" width="7.6640625" style="139" customWidth="1"/>
    <col min="9479" max="9728" width="8.88671875" style="139"/>
    <col min="9729" max="9729" width="7.6640625" style="139" customWidth="1"/>
    <col min="9730" max="9730" width="8.21875" style="139" customWidth="1"/>
    <col min="9731" max="9731" width="19.5546875" style="139" customWidth="1"/>
    <col min="9732" max="9732" width="8.88671875" style="139"/>
    <col min="9733" max="9734" width="7.6640625" style="139" customWidth="1"/>
    <col min="9735" max="9984" width="8.88671875" style="139"/>
    <col min="9985" max="9985" width="7.6640625" style="139" customWidth="1"/>
    <col min="9986" max="9986" width="8.21875" style="139" customWidth="1"/>
    <col min="9987" max="9987" width="19.5546875" style="139" customWidth="1"/>
    <col min="9988" max="9988" width="8.88671875" style="139"/>
    <col min="9989" max="9990" width="7.6640625" style="139" customWidth="1"/>
    <col min="9991" max="10240" width="8.88671875" style="139"/>
    <col min="10241" max="10241" width="7.6640625" style="139" customWidth="1"/>
    <col min="10242" max="10242" width="8.21875" style="139" customWidth="1"/>
    <col min="10243" max="10243" width="19.5546875" style="139" customWidth="1"/>
    <col min="10244" max="10244" width="8.88671875" style="139"/>
    <col min="10245" max="10246" width="7.6640625" style="139" customWidth="1"/>
    <col min="10247" max="10496" width="8.88671875" style="139"/>
    <col min="10497" max="10497" width="7.6640625" style="139" customWidth="1"/>
    <col min="10498" max="10498" width="8.21875" style="139" customWidth="1"/>
    <col min="10499" max="10499" width="19.5546875" style="139" customWidth="1"/>
    <col min="10500" max="10500" width="8.88671875" style="139"/>
    <col min="10501" max="10502" width="7.6640625" style="139" customWidth="1"/>
    <col min="10503" max="10752" width="8.88671875" style="139"/>
    <col min="10753" max="10753" width="7.6640625" style="139" customWidth="1"/>
    <col min="10754" max="10754" width="8.21875" style="139" customWidth="1"/>
    <col min="10755" max="10755" width="19.5546875" style="139" customWidth="1"/>
    <col min="10756" max="10756" width="8.88671875" style="139"/>
    <col min="10757" max="10758" width="7.6640625" style="139" customWidth="1"/>
    <col min="10759" max="11008" width="8.88671875" style="139"/>
    <col min="11009" max="11009" width="7.6640625" style="139" customWidth="1"/>
    <col min="11010" max="11010" width="8.21875" style="139" customWidth="1"/>
    <col min="11011" max="11011" width="19.5546875" style="139" customWidth="1"/>
    <col min="11012" max="11012" width="8.88671875" style="139"/>
    <col min="11013" max="11014" width="7.6640625" style="139" customWidth="1"/>
    <col min="11015" max="11264" width="8.88671875" style="139"/>
    <col min="11265" max="11265" width="7.6640625" style="139" customWidth="1"/>
    <col min="11266" max="11266" width="8.21875" style="139" customWidth="1"/>
    <col min="11267" max="11267" width="19.5546875" style="139" customWidth="1"/>
    <col min="11268" max="11268" width="8.88671875" style="139"/>
    <col min="11269" max="11270" width="7.6640625" style="139" customWidth="1"/>
    <col min="11271" max="11520" width="8.88671875" style="139"/>
    <col min="11521" max="11521" width="7.6640625" style="139" customWidth="1"/>
    <col min="11522" max="11522" width="8.21875" style="139" customWidth="1"/>
    <col min="11523" max="11523" width="19.5546875" style="139" customWidth="1"/>
    <col min="11524" max="11524" width="8.88671875" style="139"/>
    <col min="11525" max="11526" width="7.6640625" style="139" customWidth="1"/>
    <col min="11527" max="11776" width="8.88671875" style="139"/>
    <col min="11777" max="11777" width="7.6640625" style="139" customWidth="1"/>
    <col min="11778" max="11778" width="8.21875" style="139" customWidth="1"/>
    <col min="11779" max="11779" width="19.5546875" style="139" customWidth="1"/>
    <col min="11780" max="11780" width="8.88671875" style="139"/>
    <col min="11781" max="11782" width="7.6640625" style="139" customWidth="1"/>
    <col min="11783" max="12032" width="8.88671875" style="139"/>
    <col min="12033" max="12033" width="7.6640625" style="139" customWidth="1"/>
    <col min="12034" max="12034" width="8.21875" style="139" customWidth="1"/>
    <col min="12035" max="12035" width="19.5546875" style="139" customWidth="1"/>
    <col min="12036" max="12036" width="8.88671875" style="139"/>
    <col min="12037" max="12038" width="7.6640625" style="139" customWidth="1"/>
    <col min="12039" max="12288" width="8.88671875" style="139"/>
    <col min="12289" max="12289" width="7.6640625" style="139" customWidth="1"/>
    <col min="12290" max="12290" width="8.21875" style="139" customWidth="1"/>
    <col min="12291" max="12291" width="19.5546875" style="139" customWidth="1"/>
    <col min="12292" max="12292" width="8.88671875" style="139"/>
    <col min="12293" max="12294" width="7.6640625" style="139" customWidth="1"/>
    <col min="12295" max="12544" width="8.88671875" style="139"/>
    <col min="12545" max="12545" width="7.6640625" style="139" customWidth="1"/>
    <col min="12546" max="12546" width="8.21875" style="139" customWidth="1"/>
    <col min="12547" max="12547" width="19.5546875" style="139" customWidth="1"/>
    <col min="12548" max="12548" width="8.88671875" style="139"/>
    <col min="12549" max="12550" width="7.6640625" style="139" customWidth="1"/>
    <col min="12551" max="12800" width="8.88671875" style="139"/>
    <col min="12801" max="12801" width="7.6640625" style="139" customWidth="1"/>
    <col min="12802" max="12802" width="8.21875" style="139" customWidth="1"/>
    <col min="12803" max="12803" width="19.5546875" style="139" customWidth="1"/>
    <col min="12804" max="12804" width="8.88671875" style="139"/>
    <col min="12805" max="12806" width="7.6640625" style="139" customWidth="1"/>
    <col min="12807" max="13056" width="8.88671875" style="139"/>
    <col min="13057" max="13057" width="7.6640625" style="139" customWidth="1"/>
    <col min="13058" max="13058" width="8.21875" style="139" customWidth="1"/>
    <col min="13059" max="13059" width="19.5546875" style="139" customWidth="1"/>
    <col min="13060" max="13060" width="8.88671875" style="139"/>
    <col min="13061" max="13062" width="7.6640625" style="139" customWidth="1"/>
    <col min="13063" max="13312" width="8.88671875" style="139"/>
    <col min="13313" max="13313" width="7.6640625" style="139" customWidth="1"/>
    <col min="13314" max="13314" width="8.21875" style="139" customWidth="1"/>
    <col min="13315" max="13315" width="19.5546875" style="139" customWidth="1"/>
    <col min="13316" max="13316" width="8.88671875" style="139"/>
    <col min="13317" max="13318" width="7.6640625" style="139" customWidth="1"/>
    <col min="13319" max="13568" width="8.88671875" style="139"/>
    <col min="13569" max="13569" width="7.6640625" style="139" customWidth="1"/>
    <col min="13570" max="13570" width="8.21875" style="139" customWidth="1"/>
    <col min="13571" max="13571" width="19.5546875" style="139" customWidth="1"/>
    <col min="13572" max="13572" width="8.88671875" style="139"/>
    <col min="13573" max="13574" width="7.6640625" style="139" customWidth="1"/>
    <col min="13575" max="13824" width="8.88671875" style="139"/>
    <col min="13825" max="13825" width="7.6640625" style="139" customWidth="1"/>
    <col min="13826" max="13826" width="8.21875" style="139" customWidth="1"/>
    <col min="13827" max="13827" width="19.5546875" style="139" customWidth="1"/>
    <col min="13828" max="13828" width="8.88671875" style="139"/>
    <col min="13829" max="13830" width="7.6640625" style="139" customWidth="1"/>
    <col min="13831" max="14080" width="8.88671875" style="139"/>
    <col min="14081" max="14081" width="7.6640625" style="139" customWidth="1"/>
    <col min="14082" max="14082" width="8.21875" style="139" customWidth="1"/>
    <col min="14083" max="14083" width="19.5546875" style="139" customWidth="1"/>
    <col min="14084" max="14084" width="8.88671875" style="139"/>
    <col min="14085" max="14086" width="7.6640625" style="139" customWidth="1"/>
    <col min="14087" max="14336" width="8.88671875" style="139"/>
    <col min="14337" max="14337" width="7.6640625" style="139" customWidth="1"/>
    <col min="14338" max="14338" width="8.21875" style="139" customWidth="1"/>
    <col min="14339" max="14339" width="19.5546875" style="139" customWidth="1"/>
    <col min="14340" max="14340" width="8.88671875" style="139"/>
    <col min="14341" max="14342" width="7.6640625" style="139" customWidth="1"/>
    <col min="14343" max="14592" width="8.88671875" style="139"/>
    <col min="14593" max="14593" width="7.6640625" style="139" customWidth="1"/>
    <col min="14594" max="14594" width="8.21875" style="139" customWidth="1"/>
    <col min="14595" max="14595" width="19.5546875" style="139" customWidth="1"/>
    <col min="14596" max="14596" width="8.88671875" style="139"/>
    <col min="14597" max="14598" width="7.6640625" style="139" customWidth="1"/>
    <col min="14599" max="14848" width="8.88671875" style="139"/>
    <col min="14849" max="14849" width="7.6640625" style="139" customWidth="1"/>
    <col min="14850" max="14850" width="8.21875" style="139" customWidth="1"/>
    <col min="14851" max="14851" width="19.5546875" style="139" customWidth="1"/>
    <col min="14852" max="14852" width="8.88671875" style="139"/>
    <col min="14853" max="14854" width="7.6640625" style="139" customWidth="1"/>
    <col min="14855" max="15104" width="8.88671875" style="139"/>
    <col min="15105" max="15105" width="7.6640625" style="139" customWidth="1"/>
    <col min="15106" max="15106" width="8.21875" style="139" customWidth="1"/>
    <col min="15107" max="15107" width="19.5546875" style="139" customWidth="1"/>
    <col min="15108" max="15108" width="8.88671875" style="139"/>
    <col min="15109" max="15110" width="7.6640625" style="139" customWidth="1"/>
    <col min="15111" max="15360" width="8.88671875" style="139"/>
    <col min="15361" max="15361" width="7.6640625" style="139" customWidth="1"/>
    <col min="15362" max="15362" width="8.21875" style="139" customWidth="1"/>
    <col min="15363" max="15363" width="19.5546875" style="139" customWidth="1"/>
    <col min="15364" max="15364" width="8.88671875" style="139"/>
    <col min="15365" max="15366" width="7.6640625" style="139" customWidth="1"/>
    <col min="15367" max="15616" width="8.88671875" style="139"/>
    <col min="15617" max="15617" width="7.6640625" style="139" customWidth="1"/>
    <col min="15618" max="15618" width="8.21875" style="139" customWidth="1"/>
    <col min="15619" max="15619" width="19.5546875" style="139" customWidth="1"/>
    <col min="15620" max="15620" width="8.88671875" style="139"/>
    <col min="15621" max="15622" width="7.6640625" style="139" customWidth="1"/>
    <col min="15623" max="15872" width="8.88671875" style="139"/>
    <col min="15873" max="15873" width="7.6640625" style="139" customWidth="1"/>
    <col min="15874" max="15874" width="8.21875" style="139" customWidth="1"/>
    <col min="15875" max="15875" width="19.5546875" style="139" customWidth="1"/>
    <col min="15876" max="15876" width="8.88671875" style="139"/>
    <col min="15877" max="15878" width="7.6640625" style="139" customWidth="1"/>
    <col min="15879" max="16128" width="8.88671875" style="139"/>
    <col min="16129" max="16129" width="7.6640625" style="139" customWidth="1"/>
    <col min="16130" max="16130" width="8.21875" style="139" customWidth="1"/>
    <col min="16131" max="16131" width="19.5546875" style="139" customWidth="1"/>
    <col min="16132" max="16132" width="8.88671875" style="139"/>
    <col min="16133" max="16134" width="7.6640625" style="139" customWidth="1"/>
    <col min="16135" max="16384" width="8.88671875" style="139"/>
  </cols>
  <sheetData>
    <row r="1" spans="1:8" ht="15.75" x14ac:dyDescent="0.25">
      <c r="A1" s="378" t="s">
        <v>766</v>
      </c>
      <c r="B1" s="136"/>
      <c r="C1" s="138"/>
      <c r="D1" s="138"/>
    </row>
    <row r="2" spans="1:8" ht="15.75" x14ac:dyDescent="0.25">
      <c r="A2" s="168"/>
      <c r="B2" s="136"/>
      <c r="C2" s="138">
        <v>1</v>
      </c>
      <c r="D2" s="138">
        <v>2</v>
      </c>
      <c r="E2" s="139">
        <v>3</v>
      </c>
      <c r="F2" s="139">
        <v>4</v>
      </c>
      <c r="G2" s="139">
        <v>5</v>
      </c>
      <c r="H2" s="139">
        <v>6</v>
      </c>
    </row>
    <row r="3" spans="1:8" ht="15.75" x14ac:dyDescent="0.25">
      <c r="A3" s="177"/>
      <c r="B3" s="136"/>
      <c r="C3" s="138"/>
      <c r="D3" s="138"/>
      <c r="E3" s="602" t="s">
        <v>737</v>
      </c>
      <c r="F3" s="603"/>
      <c r="G3" s="603"/>
      <c r="H3" s="604"/>
    </row>
    <row r="4" spans="1:8" ht="44.25" customHeight="1" x14ac:dyDescent="0.2">
      <c r="A4" s="140" t="s">
        <v>738</v>
      </c>
      <c r="B4" s="140" t="s">
        <v>760</v>
      </c>
      <c r="C4" s="140" t="s">
        <v>2</v>
      </c>
      <c r="D4" s="140" t="s">
        <v>3</v>
      </c>
      <c r="E4" s="149" t="s">
        <v>808</v>
      </c>
      <c r="F4" s="149" t="s">
        <v>809</v>
      </c>
      <c r="G4" s="149" t="s">
        <v>810</v>
      </c>
      <c r="H4" s="149" t="s">
        <v>811</v>
      </c>
    </row>
    <row r="5" spans="1:8" x14ac:dyDescent="0.2">
      <c r="A5" s="150" t="s">
        <v>4</v>
      </c>
      <c r="B5" s="173" t="s">
        <v>5</v>
      </c>
      <c r="C5" s="174" t="s">
        <v>6</v>
      </c>
      <c r="D5" s="178">
        <f>H5</f>
        <v>20</v>
      </c>
      <c r="E5" s="178">
        <v>19</v>
      </c>
      <c r="F5" s="178">
        <v>21</v>
      </c>
      <c r="G5" s="178">
        <v>24</v>
      </c>
      <c r="H5" s="178">
        <v>20</v>
      </c>
    </row>
    <row r="6" spans="1:8" x14ac:dyDescent="0.2">
      <c r="A6" s="150" t="s">
        <v>7</v>
      </c>
      <c r="B6" s="173" t="s">
        <v>8</v>
      </c>
      <c r="C6" s="174" t="s">
        <v>9</v>
      </c>
      <c r="D6" s="178">
        <f t="shared" ref="D6:D69" si="0">H6</f>
        <v>18</v>
      </c>
      <c r="E6" s="178">
        <v>21</v>
      </c>
      <c r="F6" s="178">
        <v>18</v>
      </c>
      <c r="G6" s="178">
        <v>16</v>
      </c>
      <c r="H6" s="178">
        <v>18</v>
      </c>
    </row>
    <row r="7" spans="1:8" ht="15.75" customHeight="1" x14ac:dyDescent="0.2">
      <c r="A7" s="150" t="s">
        <v>10</v>
      </c>
      <c r="B7" s="173" t="s">
        <v>11</v>
      </c>
      <c r="C7" s="174" t="s">
        <v>12</v>
      </c>
      <c r="D7" s="178">
        <f t="shared" si="0"/>
        <v>23</v>
      </c>
      <c r="E7" s="178">
        <v>27</v>
      </c>
      <c r="F7" s="178">
        <v>27</v>
      </c>
      <c r="G7" s="178">
        <v>22</v>
      </c>
      <c r="H7" s="178">
        <v>23</v>
      </c>
    </row>
    <row r="8" spans="1:8" x14ac:dyDescent="0.2">
      <c r="A8" s="150" t="s">
        <v>13</v>
      </c>
      <c r="B8" s="173" t="s">
        <v>14</v>
      </c>
      <c r="C8" s="174" t="s">
        <v>15</v>
      </c>
      <c r="D8" s="178">
        <f t="shared" si="0"/>
        <v>19</v>
      </c>
      <c r="E8" s="178">
        <v>22</v>
      </c>
      <c r="F8" s="178">
        <v>24</v>
      </c>
      <c r="G8" s="178">
        <v>19</v>
      </c>
      <c r="H8" s="178">
        <v>19</v>
      </c>
    </row>
    <row r="9" spans="1:8" x14ac:dyDescent="0.2">
      <c r="A9" s="150" t="s">
        <v>16</v>
      </c>
      <c r="B9" s="173" t="s">
        <v>17</v>
      </c>
      <c r="C9" s="174" t="s">
        <v>18</v>
      </c>
      <c r="D9" s="178">
        <f t="shared" si="0"/>
        <v>9</v>
      </c>
      <c r="E9" s="178">
        <v>9</v>
      </c>
      <c r="F9" s="178">
        <v>10</v>
      </c>
      <c r="G9" s="178">
        <v>9</v>
      </c>
      <c r="H9" s="178">
        <v>9</v>
      </c>
    </row>
    <row r="10" spans="1:8" x14ac:dyDescent="0.2">
      <c r="A10" s="150" t="s">
        <v>19</v>
      </c>
      <c r="B10" s="173" t="s">
        <v>20</v>
      </c>
      <c r="C10" s="174" t="s">
        <v>21</v>
      </c>
      <c r="D10" s="178">
        <f t="shared" si="0"/>
        <v>13</v>
      </c>
      <c r="E10" s="178">
        <v>13</v>
      </c>
      <c r="F10" s="178">
        <v>13</v>
      </c>
      <c r="G10" s="178">
        <v>12</v>
      </c>
      <c r="H10" s="178">
        <v>13</v>
      </c>
    </row>
    <row r="11" spans="1:8" x14ac:dyDescent="0.2">
      <c r="A11" s="150" t="s">
        <v>22</v>
      </c>
      <c r="B11" s="173" t="s">
        <v>23</v>
      </c>
      <c r="C11" s="174" t="s">
        <v>24</v>
      </c>
      <c r="D11" s="178">
        <f t="shared" si="0"/>
        <v>28</v>
      </c>
      <c r="E11" s="178">
        <v>30</v>
      </c>
      <c r="F11" s="178">
        <v>28</v>
      </c>
      <c r="G11" s="178">
        <v>24</v>
      </c>
      <c r="H11" s="178">
        <v>28</v>
      </c>
    </row>
    <row r="12" spans="1:8" x14ac:dyDescent="0.2">
      <c r="A12" s="150" t="s">
        <v>25</v>
      </c>
      <c r="B12" s="173" t="s">
        <v>26</v>
      </c>
      <c r="C12" s="174" t="s">
        <v>27</v>
      </c>
      <c r="D12" s="178">
        <f t="shared" si="0"/>
        <v>19</v>
      </c>
      <c r="E12" s="178">
        <v>25</v>
      </c>
      <c r="F12" s="178">
        <v>21</v>
      </c>
      <c r="G12" s="178">
        <v>17</v>
      </c>
      <c r="H12" s="178">
        <v>19</v>
      </c>
    </row>
    <row r="13" spans="1:8" x14ac:dyDescent="0.2">
      <c r="A13" s="150" t="s">
        <v>28</v>
      </c>
      <c r="B13" s="173" t="s">
        <v>29</v>
      </c>
      <c r="C13" s="174" t="s">
        <v>30</v>
      </c>
      <c r="D13" s="178">
        <f t="shared" si="0"/>
        <v>22</v>
      </c>
      <c r="E13" s="178">
        <v>26</v>
      </c>
      <c r="F13" s="178">
        <v>21</v>
      </c>
      <c r="G13" s="178">
        <v>18</v>
      </c>
      <c r="H13" s="178">
        <v>22</v>
      </c>
    </row>
    <row r="14" spans="1:8" x14ac:dyDescent="0.2">
      <c r="A14" s="150" t="s">
        <v>31</v>
      </c>
      <c r="B14" s="173" t="s">
        <v>32</v>
      </c>
      <c r="C14" s="174" t="s">
        <v>33</v>
      </c>
      <c r="D14" s="178">
        <f t="shared" si="0"/>
        <v>28</v>
      </c>
      <c r="E14" s="178">
        <v>25</v>
      </c>
      <c r="F14" s="178">
        <v>26</v>
      </c>
      <c r="G14" s="178">
        <v>27</v>
      </c>
      <c r="H14" s="178">
        <v>28</v>
      </c>
    </row>
    <row r="15" spans="1:8" x14ac:dyDescent="0.2">
      <c r="A15" s="150" t="s">
        <v>34</v>
      </c>
      <c r="B15" s="173" t="s">
        <v>35</v>
      </c>
      <c r="C15" s="174" t="s">
        <v>36</v>
      </c>
      <c r="D15" s="178">
        <f t="shared" si="0"/>
        <v>14</v>
      </c>
      <c r="E15" s="178">
        <v>13</v>
      </c>
      <c r="F15" s="178">
        <v>10</v>
      </c>
      <c r="G15" s="178">
        <v>12</v>
      </c>
      <c r="H15" s="178">
        <v>14</v>
      </c>
    </row>
    <row r="16" spans="1:8" x14ac:dyDescent="0.2">
      <c r="A16" s="150" t="s">
        <v>37</v>
      </c>
      <c r="B16" s="173" t="s">
        <v>38</v>
      </c>
      <c r="C16" s="174" t="s">
        <v>39</v>
      </c>
      <c r="D16" s="178">
        <f t="shared" si="0"/>
        <v>24</v>
      </c>
      <c r="E16" s="178">
        <v>27</v>
      </c>
      <c r="F16" s="178">
        <v>26</v>
      </c>
      <c r="G16" s="178">
        <v>24</v>
      </c>
      <c r="H16" s="178">
        <v>24</v>
      </c>
    </row>
    <row r="17" spans="1:8" x14ac:dyDescent="0.2">
      <c r="A17" s="150" t="s">
        <v>40</v>
      </c>
      <c r="B17" s="173" t="s">
        <v>41</v>
      </c>
      <c r="C17" s="174" t="s">
        <v>42</v>
      </c>
      <c r="D17" s="178">
        <f t="shared" si="0"/>
        <v>31</v>
      </c>
      <c r="E17" s="178">
        <v>28</v>
      </c>
      <c r="F17" s="178">
        <v>26</v>
      </c>
      <c r="G17" s="178">
        <v>23</v>
      </c>
      <c r="H17" s="178">
        <v>31</v>
      </c>
    </row>
    <row r="18" spans="1:8" x14ac:dyDescent="0.2">
      <c r="A18" s="150" t="s">
        <v>43</v>
      </c>
      <c r="B18" s="151" t="s">
        <v>44</v>
      </c>
      <c r="C18" s="174" t="s">
        <v>45</v>
      </c>
      <c r="D18" s="178">
        <f t="shared" si="0"/>
        <v>28</v>
      </c>
      <c r="E18" s="178">
        <v>29</v>
      </c>
      <c r="F18" s="178">
        <v>27</v>
      </c>
      <c r="G18" s="178">
        <v>26</v>
      </c>
      <c r="H18" s="178">
        <v>28</v>
      </c>
    </row>
    <row r="19" spans="1:8" x14ac:dyDescent="0.2">
      <c r="A19" s="150" t="s">
        <v>46</v>
      </c>
      <c r="B19" s="173" t="s">
        <v>47</v>
      </c>
      <c r="C19" s="174" t="s">
        <v>48</v>
      </c>
      <c r="D19" s="178">
        <f t="shared" si="0"/>
        <v>32</v>
      </c>
      <c r="E19" s="178">
        <v>60</v>
      </c>
      <c r="F19" s="178">
        <v>51</v>
      </c>
      <c r="G19" s="178">
        <v>39</v>
      </c>
      <c r="H19" s="178">
        <v>32</v>
      </c>
    </row>
    <row r="20" spans="1:8" x14ac:dyDescent="0.2">
      <c r="A20" s="150" t="s">
        <v>49</v>
      </c>
      <c r="B20" s="173" t="s">
        <v>50</v>
      </c>
      <c r="C20" s="174" t="s">
        <v>51</v>
      </c>
      <c r="D20" s="178">
        <f t="shared" si="0"/>
        <v>21</v>
      </c>
      <c r="E20" s="178">
        <v>23</v>
      </c>
      <c r="F20" s="178">
        <v>21</v>
      </c>
      <c r="G20" s="178">
        <v>22</v>
      </c>
      <c r="H20" s="178">
        <v>21</v>
      </c>
    </row>
    <row r="21" spans="1:8" x14ac:dyDescent="0.2">
      <c r="A21" s="150" t="s">
        <v>52</v>
      </c>
      <c r="B21" s="173" t="s">
        <v>53</v>
      </c>
      <c r="C21" s="174" t="s">
        <v>54</v>
      </c>
      <c r="D21" s="178">
        <f t="shared" si="0"/>
        <v>23</v>
      </c>
      <c r="E21" s="178" t="s">
        <v>453</v>
      </c>
      <c r="F21" s="178">
        <v>22</v>
      </c>
      <c r="G21" s="178">
        <v>18</v>
      </c>
      <c r="H21" s="178">
        <v>23</v>
      </c>
    </row>
    <row r="22" spans="1:8" x14ac:dyDescent="0.2">
      <c r="A22" s="150" t="s">
        <v>55</v>
      </c>
      <c r="B22" s="173" t="s">
        <v>56</v>
      </c>
      <c r="C22" s="174" t="s">
        <v>57</v>
      </c>
      <c r="D22" s="178">
        <f t="shared" si="0"/>
        <v>41</v>
      </c>
      <c r="E22" s="178">
        <v>48</v>
      </c>
      <c r="F22" s="178">
        <v>35</v>
      </c>
      <c r="G22" s="178">
        <v>38</v>
      </c>
      <c r="H22" s="178">
        <v>41</v>
      </c>
    </row>
    <row r="23" spans="1:8" x14ac:dyDescent="0.2">
      <c r="A23" s="150" t="s">
        <v>447</v>
      </c>
      <c r="B23" s="173" t="s">
        <v>448</v>
      </c>
      <c r="C23" s="174" t="s">
        <v>449</v>
      </c>
      <c r="D23" s="178">
        <f t="shared" si="0"/>
        <v>14</v>
      </c>
      <c r="E23" s="178">
        <v>15</v>
      </c>
      <c r="F23" s="178">
        <v>15</v>
      </c>
      <c r="G23" s="178">
        <v>14</v>
      </c>
      <c r="H23" s="178">
        <v>14</v>
      </c>
    </row>
    <row r="24" spans="1:8" x14ac:dyDescent="0.2">
      <c r="A24" s="150" t="s">
        <v>58</v>
      </c>
      <c r="B24" s="173" t="s">
        <v>59</v>
      </c>
      <c r="C24" s="174" t="s">
        <v>60</v>
      </c>
      <c r="D24" s="178">
        <f t="shared" si="0"/>
        <v>14</v>
      </c>
      <c r="E24" s="178">
        <v>16</v>
      </c>
      <c r="F24" s="178">
        <v>15</v>
      </c>
      <c r="G24" s="178">
        <v>14</v>
      </c>
      <c r="H24" s="178">
        <v>14</v>
      </c>
    </row>
    <row r="25" spans="1:8" x14ac:dyDescent="0.2">
      <c r="A25" s="150" t="s">
        <v>61</v>
      </c>
      <c r="B25" s="173" t="s">
        <v>62</v>
      </c>
      <c r="C25" s="174" t="s">
        <v>63</v>
      </c>
      <c r="D25" s="178">
        <f t="shared" si="0"/>
        <v>11</v>
      </c>
      <c r="E25" s="178">
        <v>15</v>
      </c>
      <c r="F25" s="178">
        <v>13</v>
      </c>
      <c r="G25" s="178">
        <v>14</v>
      </c>
      <c r="H25" s="178">
        <v>11</v>
      </c>
    </row>
    <row r="26" spans="1:8" ht="12" customHeight="1" x14ac:dyDescent="0.2">
      <c r="A26" s="150" t="s">
        <v>64</v>
      </c>
      <c r="B26" s="173" t="s">
        <v>65</v>
      </c>
      <c r="C26" s="174" t="s">
        <v>66</v>
      </c>
      <c r="D26" s="178" t="str">
        <f t="shared" si="0"/>
        <v>-</v>
      </c>
      <c r="E26" s="178">
        <v>13</v>
      </c>
      <c r="F26" s="178">
        <v>14</v>
      </c>
      <c r="G26" s="178">
        <v>16</v>
      </c>
      <c r="H26" s="178" t="s">
        <v>453</v>
      </c>
    </row>
    <row r="27" spans="1:8" x14ac:dyDescent="0.2">
      <c r="A27" s="150" t="s">
        <v>67</v>
      </c>
      <c r="B27" s="173" t="s">
        <v>68</v>
      </c>
      <c r="C27" s="174" t="s">
        <v>69</v>
      </c>
      <c r="D27" s="178">
        <f t="shared" si="0"/>
        <v>25</v>
      </c>
      <c r="E27" s="178">
        <v>23</v>
      </c>
      <c r="F27" s="178">
        <v>25</v>
      </c>
      <c r="G27" s="178">
        <v>26</v>
      </c>
      <c r="H27" s="178">
        <v>25</v>
      </c>
    </row>
    <row r="28" spans="1:8" x14ac:dyDescent="0.2">
      <c r="A28" s="150" t="s">
        <v>70</v>
      </c>
      <c r="B28" s="173" t="s">
        <v>71</v>
      </c>
      <c r="C28" s="174" t="s">
        <v>72</v>
      </c>
      <c r="D28" s="178">
        <f t="shared" si="0"/>
        <v>22</v>
      </c>
      <c r="E28" s="178">
        <v>21</v>
      </c>
      <c r="F28" s="178">
        <v>20</v>
      </c>
      <c r="G28" s="178">
        <v>20</v>
      </c>
      <c r="H28" s="178">
        <v>22</v>
      </c>
    </row>
    <row r="29" spans="1:8" x14ac:dyDescent="0.2">
      <c r="A29" s="150" t="s">
        <v>73</v>
      </c>
      <c r="B29" s="173" t="s">
        <v>74</v>
      </c>
      <c r="C29" s="174" t="s">
        <v>75</v>
      </c>
      <c r="D29" s="178">
        <f t="shared" si="0"/>
        <v>24</v>
      </c>
      <c r="E29" s="178">
        <v>35</v>
      </c>
      <c r="F29" s="178">
        <v>27</v>
      </c>
      <c r="G29" s="178">
        <v>25</v>
      </c>
      <c r="H29" s="178">
        <v>24</v>
      </c>
    </row>
    <row r="30" spans="1:8" x14ac:dyDescent="0.2">
      <c r="A30" s="150" t="s">
        <v>76</v>
      </c>
      <c r="B30" s="173" t="s">
        <v>77</v>
      </c>
      <c r="C30" s="174" t="s">
        <v>78</v>
      </c>
      <c r="D30" s="178">
        <f t="shared" si="0"/>
        <v>16</v>
      </c>
      <c r="E30" s="178">
        <v>24</v>
      </c>
      <c r="F30" s="178">
        <v>23</v>
      </c>
      <c r="G30" s="178">
        <v>20</v>
      </c>
      <c r="H30" s="178">
        <v>16</v>
      </c>
    </row>
    <row r="31" spans="1:8" x14ac:dyDescent="0.2">
      <c r="A31" s="150" t="s">
        <v>79</v>
      </c>
      <c r="B31" s="173" t="s">
        <v>80</v>
      </c>
      <c r="C31" s="174" t="s">
        <v>81</v>
      </c>
      <c r="D31" s="178">
        <f t="shared" si="0"/>
        <v>21</v>
      </c>
      <c r="E31" s="178">
        <v>18</v>
      </c>
      <c r="F31" s="178">
        <v>20</v>
      </c>
      <c r="G31" s="178">
        <v>18</v>
      </c>
      <c r="H31" s="178">
        <v>21</v>
      </c>
    </row>
    <row r="32" spans="1:8" x14ac:dyDescent="0.2">
      <c r="A32" s="150" t="s">
        <v>82</v>
      </c>
      <c r="B32" s="173" t="s">
        <v>83</v>
      </c>
      <c r="C32" s="174" t="s">
        <v>84</v>
      </c>
      <c r="D32" s="178">
        <f t="shared" si="0"/>
        <v>16</v>
      </c>
      <c r="E32" s="178">
        <v>19</v>
      </c>
      <c r="F32" s="178">
        <v>20</v>
      </c>
      <c r="G32" s="178">
        <v>17</v>
      </c>
      <c r="H32" s="178">
        <v>16</v>
      </c>
    </row>
    <row r="33" spans="1:8" x14ac:dyDescent="0.2">
      <c r="A33" s="150" t="s">
        <v>85</v>
      </c>
      <c r="B33" s="173" t="s">
        <v>86</v>
      </c>
      <c r="C33" s="174" t="s">
        <v>87</v>
      </c>
      <c r="D33" s="178">
        <f t="shared" si="0"/>
        <v>22</v>
      </c>
      <c r="E33" s="178">
        <v>21</v>
      </c>
      <c r="F33" s="178">
        <v>21</v>
      </c>
      <c r="G33" s="178">
        <v>24</v>
      </c>
      <c r="H33" s="178">
        <v>22</v>
      </c>
    </row>
    <row r="34" spans="1:8" x14ac:dyDescent="0.2">
      <c r="A34" s="150" t="s">
        <v>88</v>
      </c>
      <c r="B34" s="173" t="s">
        <v>89</v>
      </c>
      <c r="C34" s="174" t="s">
        <v>90</v>
      </c>
      <c r="D34" s="178">
        <f t="shared" si="0"/>
        <v>17</v>
      </c>
      <c r="E34" s="178">
        <v>19</v>
      </c>
      <c r="F34" s="178">
        <v>18</v>
      </c>
      <c r="G34" s="178">
        <v>18</v>
      </c>
      <c r="H34" s="178">
        <v>17</v>
      </c>
    </row>
    <row r="35" spans="1:8" x14ac:dyDescent="0.2">
      <c r="A35" s="150" t="s">
        <v>91</v>
      </c>
      <c r="B35" s="173" t="s">
        <v>92</v>
      </c>
      <c r="C35" s="174" t="s">
        <v>93</v>
      </c>
      <c r="D35" s="178">
        <f t="shared" si="0"/>
        <v>49</v>
      </c>
      <c r="E35" s="178">
        <v>38</v>
      </c>
      <c r="F35" s="178">
        <v>41</v>
      </c>
      <c r="G35" s="178">
        <v>52</v>
      </c>
      <c r="H35" s="178">
        <v>49</v>
      </c>
    </row>
    <row r="36" spans="1:8" x14ac:dyDescent="0.2">
      <c r="A36" s="150" t="s">
        <v>94</v>
      </c>
      <c r="B36" s="173" t="s">
        <v>95</v>
      </c>
      <c r="C36" s="174" t="s">
        <v>96</v>
      </c>
      <c r="D36" s="178">
        <f t="shared" si="0"/>
        <v>18</v>
      </c>
      <c r="E36" s="178">
        <v>18</v>
      </c>
      <c r="F36" s="178">
        <v>19</v>
      </c>
      <c r="G36" s="178">
        <v>17</v>
      </c>
      <c r="H36" s="178">
        <v>18</v>
      </c>
    </row>
    <row r="37" spans="1:8" x14ac:dyDescent="0.2">
      <c r="A37" s="150" t="s">
        <v>97</v>
      </c>
      <c r="B37" s="173" t="s">
        <v>98</v>
      </c>
      <c r="C37" s="174" t="s">
        <v>99</v>
      </c>
      <c r="D37" s="178">
        <f t="shared" si="0"/>
        <v>26</v>
      </c>
      <c r="E37" s="178">
        <v>24</v>
      </c>
      <c r="F37" s="178">
        <v>25</v>
      </c>
      <c r="G37" s="178">
        <v>20</v>
      </c>
      <c r="H37" s="178">
        <v>26</v>
      </c>
    </row>
    <row r="38" spans="1:8" x14ac:dyDescent="0.2">
      <c r="A38" s="150" t="s">
        <v>100</v>
      </c>
      <c r="B38" s="173" t="s">
        <v>101</v>
      </c>
      <c r="C38" s="174" t="s">
        <v>102</v>
      </c>
      <c r="D38" s="178">
        <f t="shared" si="0"/>
        <v>26</v>
      </c>
      <c r="E38" s="178">
        <v>16</v>
      </c>
      <c r="F38" s="178">
        <v>15</v>
      </c>
      <c r="G38" s="178">
        <v>16</v>
      </c>
      <c r="H38" s="178">
        <v>26</v>
      </c>
    </row>
    <row r="39" spans="1:8" x14ac:dyDescent="0.2">
      <c r="A39" s="150" t="s">
        <v>103</v>
      </c>
      <c r="B39" s="173" t="s">
        <v>104</v>
      </c>
      <c r="C39" s="174" t="s">
        <v>105</v>
      </c>
      <c r="D39" s="178">
        <f t="shared" si="0"/>
        <v>27</v>
      </c>
      <c r="E39" s="178">
        <v>41</v>
      </c>
      <c r="F39" s="178">
        <v>32</v>
      </c>
      <c r="G39" s="178">
        <v>29</v>
      </c>
      <c r="H39" s="178">
        <v>27</v>
      </c>
    </row>
    <row r="40" spans="1:8" x14ac:dyDescent="0.2">
      <c r="A40" s="150" t="s">
        <v>106</v>
      </c>
      <c r="B40" s="173" t="s">
        <v>107</v>
      </c>
      <c r="C40" s="174" t="s">
        <v>108</v>
      </c>
      <c r="D40" s="178">
        <f t="shared" si="0"/>
        <v>18</v>
      </c>
      <c r="E40" s="178">
        <v>20</v>
      </c>
      <c r="F40" s="178">
        <v>19</v>
      </c>
      <c r="G40" s="178">
        <v>17</v>
      </c>
      <c r="H40" s="178">
        <v>18</v>
      </c>
    </row>
    <row r="41" spans="1:8" x14ac:dyDescent="0.2">
      <c r="A41" s="150" t="s">
        <v>109</v>
      </c>
      <c r="B41" s="151" t="s">
        <v>110</v>
      </c>
      <c r="C41" s="174" t="s">
        <v>111</v>
      </c>
      <c r="D41" s="178">
        <f t="shared" si="0"/>
        <v>19</v>
      </c>
      <c r="E41" s="178">
        <v>20</v>
      </c>
      <c r="F41" s="178">
        <v>20</v>
      </c>
      <c r="G41" s="178">
        <v>18</v>
      </c>
      <c r="H41" s="178">
        <v>19</v>
      </c>
    </row>
    <row r="42" spans="1:8" x14ac:dyDescent="0.2">
      <c r="A42" s="150" t="s">
        <v>112</v>
      </c>
      <c r="B42" s="173" t="s">
        <v>113</v>
      </c>
      <c r="C42" s="174" t="s">
        <v>114</v>
      </c>
      <c r="D42" s="178">
        <f t="shared" si="0"/>
        <v>22</v>
      </c>
      <c r="E42" s="178">
        <v>17</v>
      </c>
      <c r="F42" s="178">
        <v>18</v>
      </c>
      <c r="G42" s="178">
        <v>18</v>
      </c>
      <c r="H42" s="178">
        <v>22</v>
      </c>
    </row>
    <row r="43" spans="1:8" x14ac:dyDescent="0.2">
      <c r="A43" s="150" t="s">
        <v>115</v>
      </c>
      <c r="B43" s="173" t="s">
        <v>116</v>
      </c>
      <c r="C43" s="174" t="s">
        <v>117</v>
      </c>
      <c r="D43" s="178">
        <f t="shared" si="0"/>
        <v>19</v>
      </c>
      <c r="E43" s="178">
        <v>26</v>
      </c>
      <c r="F43" s="178">
        <v>40</v>
      </c>
      <c r="G43" s="178">
        <v>24</v>
      </c>
      <c r="H43" s="178">
        <v>19</v>
      </c>
    </row>
    <row r="44" spans="1:8" x14ac:dyDescent="0.2">
      <c r="A44" s="150" t="s">
        <v>118</v>
      </c>
      <c r="B44" s="151" t="s">
        <v>119</v>
      </c>
      <c r="C44" s="174" t="s">
        <v>120</v>
      </c>
      <c r="D44" s="178">
        <f t="shared" si="0"/>
        <v>23</v>
      </c>
      <c r="E44" s="178">
        <v>20</v>
      </c>
      <c r="F44" s="178">
        <v>19</v>
      </c>
      <c r="G44" s="178">
        <v>20</v>
      </c>
      <c r="H44" s="178">
        <v>23</v>
      </c>
    </row>
    <row r="45" spans="1:8" x14ac:dyDescent="0.2">
      <c r="A45" s="150" t="s">
        <v>121</v>
      </c>
      <c r="B45" s="151" t="s">
        <v>122</v>
      </c>
      <c r="C45" s="174" t="s">
        <v>123</v>
      </c>
      <c r="D45" s="178">
        <f t="shared" si="0"/>
        <v>30</v>
      </c>
      <c r="E45" s="178">
        <v>39</v>
      </c>
      <c r="F45" s="178">
        <v>35</v>
      </c>
      <c r="G45" s="178">
        <v>39</v>
      </c>
      <c r="H45" s="178">
        <v>30</v>
      </c>
    </row>
    <row r="46" spans="1:8" x14ac:dyDescent="0.2">
      <c r="A46" s="150" t="s">
        <v>124</v>
      </c>
      <c r="B46" s="173" t="s">
        <v>125</v>
      </c>
      <c r="C46" s="174" t="s">
        <v>126</v>
      </c>
      <c r="D46" s="178">
        <f t="shared" si="0"/>
        <v>21</v>
      </c>
      <c r="E46" s="178">
        <v>18</v>
      </c>
      <c r="F46" s="178">
        <v>26</v>
      </c>
      <c r="G46" s="178">
        <v>31</v>
      </c>
      <c r="H46" s="178">
        <v>21</v>
      </c>
    </row>
    <row r="47" spans="1:8" x14ac:dyDescent="0.2">
      <c r="A47" s="150" t="s">
        <v>127</v>
      </c>
      <c r="B47" s="173" t="s">
        <v>128</v>
      </c>
      <c r="C47" s="174" t="s">
        <v>129</v>
      </c>
      <c r="D47" s="178">
        <f t="shared" si="0"/>
        <v>27</v>
      </c>
      <c r="E47" s="178">
        <v>24</v>
      </c>
      <c r="F47" s="178">
        <v>27</v>
      </c>
      <c r="G47" s="178">
        <v>24</v>
      </c>
      <c r="H47" s="178">
        <v>27</v>
      </c>
    </row>
    <row r="48" spans="1:8" x14ac:dyDescent="0.2">
      <c r="A48" s="150" t="s">
        <v>130</v>
      </c>
      <c r="B48" s="173" t="s">
        <v>131</v>
      </c>
      <c r="C48" s="174" t="s">
        <v>132</v>
      </c>
      <c r="D48" s="178">
        <f t="shared" si="0"/>
        <v>27</v>
      </c>
      <c r="E48" s="178">
        <v>27</v>
      </c>
      <c r="F48" s="178">
        <v>29</v>
      </c>
      <c r="G48" s="178">
        <v>26</v>
      </c>
      <c r="H48" s="178">
        <v>27</v>
      </c>
    </row>
    <row r="49" spans="1:8" x14ac:dyDescent="0.2">
      <c r="A49" s="150" t="s">
        <v>133</v>
      </c>
      <c r="B49" s="173" t="s">
        <v>134</v>
      </c>
      <c r="C49" s="174" t="s">
        <v>135</v>
      </c>
      <c r="D49" s="178">
        <f t="shared" si="0"/>
        <v>16</v>
      </c>
      <c r="E49" s="178">
        <v>16</v>
      </c>
      <c r="F49" s="178">
        <v>16</v>
      </c>
      <c r="G49" s="178">
        <v>15</v>
      </c>
      <c r="H49" s="178">
        <v>16</v>
      </c>
    </row>
    <row r="50" spans="1:8" x14ac:dyDescent="0.2">
      <c r="A50" s="150" t="s">
        <v>136</v>
      </c>
      <c r="B50" s="173" t="s">
        <v>137</v>
      </c>
      <c r="C50" s="174" t="s">
        <v>138</v>
      </c>
      <c r="D50" s="178">
        <f t="shared" si="0"/>
        <v>18</v>
      </c>
      <c r="E50" s="178">
        <v>19</v>
      </c>
      <c r="F50" s="178">
        <v>18</v>
      </c>
      <c r="G50" s="178">
        <v>17</v>
      </c>
      <c r="H50" s="178">
        <v>18</v>
      </c>
    </row>
    <row r="51" spans="1:8" x14ac:dyDescent="0.2">
      <c r="A51" s="150" t="s">
        <v>139</v>
      </c>
      <c r="B51" s="173" t="s">
        <v>140</v>
      </c>
      <c r="C51" s="174" t="s">
        <v>141</v>
      </c>
      <c r="D51" s="178">
        <f>H51</f>
        <v>24</v>
      </c>
      <c r="E51" s="178">
        <v>62</v>
      </c>
      <c r="F51" s="178">
        <v>41</v>
      </c>
      <c r="G51" s="178">
        <v>22</v>
      </c>
      <c r="H51" s="178">
        <v>24</v>
      </c>
    </row>
    <row r="52" spans="1:8" x14ac:dyDescent="0.2">
      <c r="A52" s="150" t="s">
        <v>142</v>
      </c>
      <c r="B52" s="173" t="s">
        <v>143</v>
      </c>
      <c r="C52" s="174" t="s">
        <v>144</v>
      </c>
      <c r="D52" s="178">
        <f t="shared" si="0"/>
        <v>18</v>
      </c>
      <c r="E52" s="178">
        <v>20</v>
      </c>
      <c r="F52" s="178">
        <v>20</v>
      </c>
      <c r="G52" s="178">
        <v>17</v>
      </c>
      <c r="H52" s="178">
        <v>18</v>
      </c>
    </row>
    <row r="53" spans="1:8" x14ac:dyDescent="0.2">
      <c r="A53" s="150" t="s">
        <v>145</v>
      </c>
      <c r="B53" s="173" t="s">
        <v>146</v>
      </c>
      <c r="C53" s="174" t="s">
        <v>147</v>
      </c>
      <c r="D53" s="178">
        <f t="shared" si="0"/>
        <v>19</v>
      </c>
      <c r="E53" s="178">
        <v>25</v>
      </c>
      <c r="F53" s="178">
        <v>24</v>
      </c>
      <c r="G53" s="178">
        <v>16</v>
      </c>
      <c r="H53" s="178">
        <v>19</v>
      </c>
    </row>
    <row r="54" spans="1:8" x14ac:dyDescent="0.2">
      <c r="A54" s="150" t="s">
        <v>148</v>
      </c>
      <c r="B54" s="173" t="s">
        <v>149</v>
      </c>
      <c r="C54" s="174" t="s">
        <v>150</v>
      </c>
      <c r="D54" s="178">
        <f t="shared" si="0"/>
        <v>28</v>
      </c>
      <c r="E54" s="178">
        <v>43</v>
      </c>
      <c r="F54" s="178">
        <v>52</v>
      </c>
      <c r="G54" s="178">
        <v>48</v>
      </c>
      <c r="H54" s="178">
        <v>28</v>
      </c>
    </row>
    <row r="55" spans="1:8" x14ac:dyDescent="0.2">
      <c r="A55" s="150" t="s">
        <v>151</v>
      </c>
      <c r="B55" s="173" t="s">
        <v>152</v>
      </c>
      <c r="C55" s="174" t="s">
        <v>153</v>
      </c>
      <c r="D55" s="178">
        <f t="shared" si="0"/>
        <v>36</v>
      </c>
      <c r="E55" s="178">
        <v>35</v>
      </c>
      <c r="F55" s="178">
        <v>33</v>
      </c>
      <c r="G55" s="178">
        <v>31</v>
      </c>
      <c r="H55" s="178">
        <v>36</v>
      </c>
    </row>
    <row r="56" spans="1:8" x14ac:dyDescent="0.2">
      <c r="A56" s="150" t="s">
        <v>154</v>
      </c>
      <c r="B56" s="173" t="s">
        <v>155</v>
      </c>
      <c r="C56" s="174" t="s">
        <v>156</v>
      </c>
      <c r="D56" s="178">
        <f t="shared" si="0"/>
        <v>26</v>
      </c>
      <c r="E56" s="178">
        <v>39</v>
      </c>
      <c r="F56" s="178">
        <v>41</v>
      </c>
      <c r="G56" s="178">
        <v>29</v>
      </c>
      <c r="H56" s="178">
        <v>26</v>
      </c>
    </row>
    <row r="57" spans="1:8" x14ac:dyDescent="0.2">
      <c r="A57" s="150" t="s">
        <v>450</v>
      </c>
      <c r="B57" s="173" t="s">
        <v>451</v>
      </c>
      <c r="C57" s="174" t="s">
        <v>452</v>
      </c>
      <c r="D57" s="178" t="s">
        <v>453</v>
      </c>
      <c r="E57" s="178" t="s">
        <v>453</v>
      </c>
      <c r="F57" s="178" t="s">
        <v>453</v>
      </c>
      <c r="G57" s="178" t="s">
        <v>453</v>
      </c>
      <c r="H57" s="178" t="s">
        <v>453</v>
      </c>
    </row>
    <row r="58" spans="1:8" x14ac:dyDescent="0.2">
      <c r="A58" s="150" t="s">
        <v>157</v>
      </c>
      <c r="B58" s="151" t="s">
        <v>158</v>
      </c>
      <c r="C58" s="174" t="s">
        <v>159</v>
      </c>
      <c r="D58" s="178">
        <f t="shared" si="0"/>
        <v>26</v>
      </c>
      <c r="E58" s="178">
        <v>50</v>
      </c>
      <c r="F58" s="178">
        <v>30</v>
      </c>
      <c r="G58" s="178">
        <v>25</v>
      </c>
      <c r="H58" s="178">
        <v>26</v>
      </c>
    </row>
    <row r="59" spans="1:8" x14ac:dyDescent="0.2">
      <c r="A59" s="150" t="s">
        <v>160</v>
      </c>
      <c r="B59" s="173" t="s">
        <v>161</v>
      </c>
      <c r="C59" s="174" t="s">
        <v>162</v>
      </c>
      <c r="D59" s="178">
        <f t="shared" si="0"/>
        <v>20</v>
      </c>
      <c r="E59" s="178">
        <v>24</v>
      </c>
      <c r="F59" s="178">
        <v>30</v>
      </c>
      <c r="G59" s="178">
        <v>23</v>
      </c>
      <c r="H59" s="178">
        <v>20</v>
      </c>
    </row>
    <row r="60" spans="1:8" x14ac:dyDescent="0.2">
      <c r="A60" s="150" t="s">
        <v>163</v>
      </c>
      <c r="B60" s="173" t="s">
        <v>164</v>
      </c>
      <c r="C60" s="174" t="s">
        <v>165</v>
      </c>
      <c r="D60" s="178">
        <f t="shared" si="0"/>
        <v>26</v>
      </c>
      <c r="E60" s="178">
        <v>35</v>
      </c>
      <c r="F60" s="178">
        <v>26</v>
      </c>
      <c r="G60" s="178">
        <v>26</v>
      </c>
      <c r="H60" s="178">
        <v>26</v>
      </c>
    </row>
    <row r="61" spans="1:8" x14ac:dyDescent="0.2">
      <c r="A61" s="150" t="s">
        <v>166</v>
      </c>
      <c r="B61" s="173" t="s">
        <v>167</v>
      </c>
      <c r="C61" s="174" t="s">
        <v>168</v>
      </c>
      <c r="D61" s="178">
        <f t="shared" si="0"/>
        <v>25</v>
      </c>
      <c r="E61" s="178">
        <v>26</v>
      </c>
      <c r="F61" s="178">
        <v>24</v>
      </c>
      <c r="G61" s="178">
        <v>23</v>
      </c>
      <c r="H61" s="178">
        <v>25</v>
      </c>
    </row>
    <row r="62" spans="1:8" x14ac:dyDescent="0.2">
      <c r="A62" s="150" t="s">
        <v>169</v>
      </c>
      <c r="B62" s="173" t="s">
        <v>170</v>
      </c>
      <c r="C62" s="174" t="s">
        <v>171</v>
      </c>
      <c r="D62" s="178">
        <f t="shared" si="0"/>
        <v>24</v>
      </c>
      <c r="E62" s="178">
        <v>23</v>
      </c>
      <c r="F62" s="178">
        <v>25</v>
      </c>
      <c r="G62" s="178">
        <v>27</v>
      </c>
      <c r="H62" s="178">
        <v>24</v>
      </c>
    </row>
    <row r="63" spans="1:8" x14ac:dyDescent="0.2">
      <c r="A63" s="150" t="s">
        <v>172</v>
      </c>
      <c r="B63" s="173" t="s">
        <v>173</v>
      </c>
      <c r="C63" s="174" t="s">
        <v>174</v>
      </c>
      <c r="D63" s="178">
        <f t="shared" si="0"/>
        <v>27</v>
      </c>
      <c r="E63" s="178">
        <v>29</v>
      </c>
      <c r="F63" s="178">
        <v>28</v>
      </c>
      <c r="G63" s="178">
        <v>29</v>
      </c>
      <c r="H63" s="178">
        <v>27</v>
      </c>
    </row>
    <row r="64" spans="1:8" x14ac:dyDescent="0.2">
      <c r="A64" s="150" t="s">
        <v>175</v>
      </c>
      <c r="B64" s="173" t="s">
        <v>176</v>
      </c>
      <c r="C64" s="174" t="s">
        <v>177</v>
      </c>
      <c r="D64" s="178">
        <f t="shared" si="0"/>
        <v>20</v>
      </c>
      <c r="E64" s="178">
        <v>24</v>
      </c>
      <c r="F64" s="178">
        <v>23</v>
      </c>
      <c r="G64" s="178">
        <v>22</v>
      </c>
      <c r="H64" s="178">
        <v>20</v>
      </c>
    </row>
    <row r="65" spans="1:8" x14ac:dyDescent="0.2">
      <c r="A65" s="150" t="s">
        <v>178</v>
      </c>
      <c r="B65" s="173" t="s">
        <v>179</v>
      </c>
      <c r="C65" s="174" t="s">
        <v>180</v>
      </c>
      <c r="D65" s="178">
        <f t="shared" si="0"/>
        <v>24</v>
      </c>
      <c r="E65" s="178">
        <v>35</v>
      </c>
      <c r="F65" s="178">
        <v>39</v>
      </c>
      <c r="G65" s="178">
        <v>32</v>
      </c>
      <c r="H65" s="178">
        <v>24</v>
      </c>
    </row>
    <row r="66" spans="1:8" x14ac:dyDescent="0.2">
      <c r="A66" s="150" t="s">
        <v>181</v>
      </c>
      <c r="B66" s="173" t="s">
        <v>182</v>
      </c>
      <c r="C66" s="174" t="s">
        <v>183</v>
      </c>
      <c r="D66" s="178">
        <f t="shared" si="0"/>
        <v>32</v>
      </c>
      <c r="E66" s="178">
        <v>28</v>
      </c>
      <c r="F66" s="178">
        <v>43</v>
      </c>
      <c r="G66" s="178">
        <v>42</v>
      </c>
      <c r="H66" s="178">
        <v>32</v>
      </c>
    </row>
    <row r="67" spans="1:8" x14ac:dyDescent="0.2">
      <c r="A67" s="150" t="s">
        <v>184</v>
      </c>
      <c r="B67" s="173" t="s">
        <v>185</v>
      </c>
      <c r="C67" s="174" t="s">
        <v>186</v>
      </c>
      <c r="D67" s="178">
        <f t="shared" si="0"/>
        <v>18</v>
      </c>
      <c r="E67" s="178">
        <v>20</v>
      </c>
      <c r="F67" s="178">
        <v>21</v>
      </c>
      <c r="G67" s="178">
        <v>20</v>
      </c>
      <c r="H67" s="178">
        <v>18</v>
      </c>
    </row>
    <row r="68" spans="1:8" x14ac:dyDescent="0.2">
      <c r="A68" s="150" t="s">
        <v>187</v>
      </c>
      <c r="B68" s="173" t="s">
        <v>188</v>
      </c>
      <c r="C68" s="174" t="s">
        <v>189</v>
      </c>
      <c r="D68" s="178">
        <f t="shared" si="0"/>
        <v>30</v>
      </c>
      <c r="E68" s="178">
        <v>32</v>
      </c>
      <c r="F68" s="178">
        <v>36</v>
      </c>
      <c r="G68" s="178">
        <v>31</v>
      </c>
      <c r="H68" s="178">
        <v>30</v>
      </c>
    </row>
    <row r="69" spans="1:8" x14ac:dyDescent="0.2">
      <c r="A69" s="150" t="s">
        <v>190</v>
      </c>
      <c r="B69" s="173" t="s">
        <v>191</v>
      </c>
      <c r="C69" s="174" t="s">
        <v>192</v>
      </c>
      <c r="D69" s="178">
        <f t="shared" si="0"/>
        <v>16</v>
      </c>
      <c r="E69" s="178">
        <v>13</v>
      </c>
      <c r="F69" s="178">
        <v>13</v>
      </c>
      <c r="G69" s="178">
        <v>14</v>
      </c>
      <c r="H69" s="178">
        <v>16</v>
      </c>
    </row>
    <row r="70" spans="1:8" x14ac:dyDescent="0.2">
      <c r="A70" s="150" t="s">
        <v>193</v>
      </c>
      <c r="B70" s="151" t="s">
        <v>194</v>
      </c>
      <c r="C70" s="174" t="s">
        <v>195</v>
      </c>
      <c r="D70" s="178">
        <f t="shared" ref="D70:D129" si="1">H70</f>
        <v>35</v>
      </c>
      <c r="E70" s="178">
        <v>49</v>
      </c>
      <c r="F70" s="178">
        <v>38</v>
      </c>
      <c r="G70" s="178">
        <v>39</v>
      </c>
      <c r="H70" s="178">
        <v>35</v>
      </c>
    </row>
    <row r="71" spans="1:8" x14ac:dyDescent="0.2">
      <c r="A71" s="150" t="s">
        <v>196</v>
      </c>
      <c r="B71" s="173" t="s">
        <v>197</v>
      </c>
      <c r="C71" s="174" t="s">
        <v>198</v>
      </c>
      <c r="D71" s="178">
        <f t="shared" si="1"/>
        <v>24</v>
      </c>
      <c r="E71" s="178">
        <v>33</v>
      </c>
      <c r="F71" s="178">
        <v>35</v>
      </c>
      <c r="G71" s="178">
        <v>24</v>
      </c>
      <c r="H71" s="178">
        <v>24</v>
      </c>
    </row>
    <row r="72" spans="1:8" x14ac:dyDescent="0.2">
      <c r="A72" s="150" t="s">
        <v>199</v>
      </c>
      <c r="B72" s="173" t="s">
        <v>200</v>
      </c>
      <c r="C72" s="174" t="s">
        <v>201</v>
      </c>
      <c r="D72" s="178">
        <f t="shared" si="1"/>
        <v>25</v>
      </c>
      <c r="E72" s="178">
        <v>26</v>
      </c>
      <c r="F72" s="178">
        <v>27</v>
      </c>
      <c r="G72" s="178">
        <v>26</v>
      </c>
      <c r="H72" s="178">
        <v>25</v>
      </c>
    </row>
    <row r="73" spans="1:8" x14ac:dyDescent="0.2">
      <c r="A73" s="150" t="s">
        <v>202</v>
      </c>
      <c r="B73" s="173" t="s">
        <v>203</v>
      </c>
      <c r="C73" s="174" t="s">
        <v>204</v>
      </c>
      <c r="D73" s="178">
        <f t="shared" si="1"/>
        <v>22</v>
      </c>
      <c r="E73" s="178">
        <v>25</v>
      </c>
      <c r="F73" s="178">
        <v>22</v>
      </c>
      <c r="G73" s="178">
        <v>21</v>
      </c>
      <c r="H73" s="178">
        <v>22</v>
      </c>
    </row>
    <row r="74" spans="1:8" x14ac:dyDescent="0.2">
      <c r="A74" s="150" t="s">
        <v>205</v>
      </c>
      <c r="B74" s="173" t="s">
        <v>206</v>
      </c>
      <c r="C74" s="174" t="s">
        <v>207</v>
      </c>
      <c r="D74" s="178">
        <f t="shared" si="1"/>
        <v>27</v>
      </c>
      <c r="E74" s="178">
        <v>43</v>
      </c>
      <c r="F74" s="178">
        <v>35</v>
      </c>
      <c r="G74" s="178">
        <v>21</v>
      </c>
      <c r="H74" s="178">
        <v>27</v>
      </c>
    </row>
    <row r="75" spans="1:8" x14ac:dyDescent="0.2">
      <c r="A75" s="150" t="s">
        <v>208</v>
      </c>
      <c r="B75" s="151" t="s">
        <v>209</v>
      </c>
      <c r="C75" s="174" t="s">
        <v>210</v>
      </c>
      <c r="D75" s="178">
        <f t="shared" si="1"/>
        <v>19</v>
      </c>
      <c r="E75" s="178">
        <v>23</v>
      </c>
      <c r="F75" s="178">
        <v>19</v>
      </c>
      <c r="G75" s="178">
        <v>19</v>
      </c>
      <c r="H75" s="178">
        <v>19</v>
      </c>
    </row>
    <row r="76" spans="1:8" x14ac:dyDescent="0.2">
      <c r="A76" s="150" t="s">
        <v>211</v>
      </c>
      <c r="B76" s="173" t="s">
        <v>212</v>
      </c>
      <c r="C76" s="174" t="s">
        <v>213</v>
      </c>
      <c r="D76" s="178">
        <f t="shared" si="1"/>
        <v>22</v>
      </c>
      <c r="E76" s="178">
        <v>23</v>
      </c>
      <c r="F76" s="178">
        <v>20</v>
      </c>
      <c r="G76" s="178">
        <v>20</v>
      </c>
      <c r="H76" s="178">
        <v>22</v>
      </c>
    </row>
    <row r="77" spans="1:8" x14ac:dyDescent="0.2">
      <c r="A77" s="150" t="s">
        <v>214</v>
      </c>
      <c r="B77" s="173" t="s">
        <v>215</v>
      </c>
      <c r="C77" s="174" t="s">
        <v>216</v>
      </c>
      <c r="D77" s="178">
        <f t="shared" si="1"/>
        <v>65</v>
      </c>
      <c r="E77" s="178">
        <v>37</v>
      </c>
      <c r="F77" s="178">
        <v>27</v>
      </c>
      <c r="G77" s="178" t="s">
        <v>453</v>
      </c>
      <c r="H77" s="178">
        <v>65</v>
      </c>
    </row>
    <row r="78" spans="1:8" x14ac:dyDescent="0.2">
      <c r="A78" s="150" t="s">
        <v>217</v>
      </c>
      <c r="B78" s="173" t="s">
        <v>218</v>
      </c>
      <c r="C78" s="174" t="s">
        <v>219</v>
      </c>
      <c r="D78" s="178">
        <f t="shared" si="1"/>
        <v>22</v>
      </c>
      <c r="E78" s="178">
        <v>25</v>
      </c>
      <c r="F78" s="178">
        <v>24</v>
      </c>
      <c r="G78" s="178">
        <v>23</v>
      </c>
      <c r="H78" s="178">
        <v>22</v>
      </c>
    </row>
    <row r="79" spans="1:8" x14ac:dyDescent="0.2">
      <c r="A79" s="150" t="s">
        <v>220</v>
      </c>
      <c r="B79" s="173" t="s">
        <v>221</v>
      </c>
      <c r="C79" s="174" t="s">
        <v>222</v>
      </c>
      <c r="D79" s="178">
        <f t="shared" si="1"/>
        <v>24</v>
      </c>
      <c r="E79" s="178">
        <v>25</v>
      </c>
      <c r="F79" s="178">
        <v>26</v>
      </c>
      <c r="G79" s="178">
        <v>27</v>
      </c>
      <c r="H79" s="178">
        <v>24</v>
      </c>
    </row>
    <row r="80" spans="1:8" x14ac:dyDescent="0.2">
      <c r="A80" s="150" t="s">
        <v>223</v>
      </c>
      <c r="B80" s="173" t="s">
        <v>224</v>
      </c>
      <c r="C80" s="174" t="s">
        <v>225</v>
      </c>
      <c r="D80" s="178">
        <f t="shared" si="1"/>
        <v>22</v>
      </c>
      <c r="E80" s="178">
        <v>38</v>
      </c>
      <c r="F80" s="178">
        <v>39</v>
      </c>
      <c r="G80" s="178">
        <v>33</v>
      </c>
      <c r="H80" s="178">
        <v>22</v>
      </c>
    </row>
    <row r="81" spans="1:8" x14ac:dyDescent="0.2">
      <c r="A81" s="150" t="s">
        <v>226</v>
      </c>
      <c r="B81" s="173" t="s">
        <v>227</v>
      </c>
      <c r="C81" s="174" t="s">
        <v>228</v>
      </c>
      <c r="D81" s="178">
        <f t="shared" si="1"/>
        <v>22</v>
      </c>
      <c r="E81" s="178">
        <v>27</v>
      </c>
      <c r="F81" s="178">
        <v>27</v>
      </c>
      <c r="G81" s="178">
        <v>24</v>
      </c>
      <c r="H81" s="178">
        <v>22</v>
      </c>
    </row>
    <row r="82" spans="1:8" x14ac:dyDescent="0.2">
      <c r="A82" s="150" t="s">
        <v>229</v>
      </c>
      <c r="B82" s="173" t="s">
        <v>230</v>
      </c>
      <c r="C82" s="174" t="s">
        <v>231</v>
      </c>
      <c r="D82" s="178">
        <f t="shared" si="1"/>
        <v>29</v>
      </c>
      <c r="E82" s="178">
        <v>29</v>
      </c>
      <c r="F82" s="178" t="s">
        <v>453</v>
      </c>
      <c r="G82" s="178">
        <v>26</v>
      </c>
      <c r="H82" s="178">
        <v>29</v>
      </c>
    </row>
    <row r="83" spans="1:8" x14ac:dyDescent="0.2">
      <c r="A83" s="150" t="s">
        <v>232</v>
      </c>
      <c r="B83" s="173" t="s">
        <v>233</v>
      </c>
      <c r="C83" s="174" t="s">
        <v>234</v>
      </c>
      <c r="D83" s="178">
        <f t="shared" si="1"/>
        <v>23</v>
      </c>
      <c r="E83" s="178">
        <v>25</v>
      </c>
      <c r="F83" s="178">
        <v>28</v>
      </c>
      <c r="G83" s="178">
        <v>26</v>
      </c>
      <c r="H83" s="178">
        <v>23</v>
      </c>
    </row>
    <row r="84" spans="1:8" x14ac:dyDescent="0.2">
      <c r="A84" s="150" t="s">
        <v>235</v>
      </c>
      <c r="B84" s="173" t="s">
        <v>236</v>
      </c>
      <c r="C84" s="174" t="s">
        <v>237</v>
      </c>
      <c r="D84" s="178">
        <f t="shared" si="1"/>
        <v>21</v>
      </c>
      <c r="E84" s="178">
        <v>30</v>
      </c>
      <c r="F84" s="178">
        <v>25</v>
      </c>
      <c r="G84" s="178">
        <v>24</v>
      </c>
      <c r="H84" s="178">
        <v>21</v>
      </c>
    </row>
    <row r="85" spans="1:8" x14ac:dyDescent="0.2">
      <c r="A85" s="150" t="s">
        <v>238</v>
      </c>
      <c r="B85" s="173" t="s">
        <v>239</v>
      </c>
      <c r="C85" s="174" t="s">
        <v>240</v>
      </c>
      <c r="D85" s="178">
        <f t="shared" si="1"/>
        <v>24</v>
      </c>
      <c r="E85" s="178">
        <v>25</v>
      </c>
      <c r="F85" s="178">
        <v>25</v>
      </c>
      <c r="G85" s="178">
        <v>24</v>
      </c>
      <c r="H85" s="178">
        <v>24</v>
      </c>
    </row>
    <row r="86" spans="1:8" x14ac:dyDescent="0.2">
      <c r="A86" s="150" t="s">
        <v>241</v>
      </c>
      <c r="B86" s="173" t="s">
        <v>242</v>
      </c>
      <c r="C86" s="174" t="s">
        <v>243</v>
      </c>
      <c r="D86" s="178">
        <f t="shared" si="1"/>
        <v>22</v>
      </c>
      <c r="E86" s="178">
        <v>26</v>
      </c>
      <c r="F86" s="178">
        <v>26</v>
      </c>
      <c r="G86" s="178">
        <v>24</v>
      </c>
      <c r="H86" s="178">
        <v>22</v>
      </c>
    </row>
    <row r="87" spans="1:8" x14ac:dyDescent="0.2">
      <c r="A87" s="150" t="s">
        <v>244</v>
      </c>
      <c r="B87" s="173" t="s">
        <v>245</v>
      </c>
      <c r="C87" s="174" t="s">
        <v>246</v>
      </c>
      <c r="D87" s="178">
        <f t="shared" si="1"/>
        <v>15</v>
      </c>
      <c r="E87" s="178">
        <v>20</v>
      </c>
      <c r="F87" s="178">
        <v>13</v>
      </c>
      <c r="G87" s="178">
        <v>15</v>
      </c>
      <c r="H87" s="178">
        <v>15</v>
      </c>
    </row>
    <row r="88" spans="1:8" x14ac:dyDescent="0.2">
      <c r="A88" s="150" t="s">
        <v>247</v>
      </c>
      <c r="B88" s="173" t="s">
        <v>248</v>
      </c>
      <c r="C88" s="174" t="s">
        <v>249</v>
      </c>
      <c r="D88" s="178">
        <f t="shared" si="1"/>
        <v>21</v>
      </c>
      <c r="E88" s="178">
        <v>25</v>
      </c>
      <c r="F88" s="178">
        <v>26</v>
      </c>
      <c r="G88" s="178">
        <v>22</v>
      </c>
      <c r="H88" s="178">
        <v>21</v>
      </c>
    </row>
    <row r="89" spans="1:8" x14ac:dyDescent="0.2">
      <c r="A89" s="150" t="s">
        <v>250</v>
      </c>
      <c r="B89" s="173" t="s">
        <v>251</v>
      </c>
      <c r="C89" s="174" t="s">
        <v>252</v>
      </c>
      <c r="D89" s="178">
        <f t="shared" si="1"/>
        <v>21</v>
      </c>
      <c r="E89" s="178">
        <v>31</v>
      </c>
      <c r="F89" s="178">
        <v>29</v>
      </c>
      <c r="G89" s="178">
        <v>22</v>
      </c>
      <c r="H89" s="178">
        <v>21</v>
      </c>
    </row>
    <row r="90" spans="1:8" x14ac:dyDescent="0.2">
      <c r="A90" s="150" t="s">
        <v>253</v>
      </c>
      <c r="B90" s="173" t="s">
        <v>254</v>
      </c>
      <c r="C90" s="174" t="s">
        <v>255</v>
      </c>
      <c r="D90" s="178">
        <f t="shared" si="1"/>
        <v>46</v>
      </c>
      <c r="E90" s="178">
        <v>37</v>
      </c>
      <c r="F90" s="178">
        <v>39</v>
      </c>
      <c r="G90" s="178">
        <v>38</v>
      </c>
      <c r="H90" s="178">
        <v>46</v>
      </c>
    </row>
    <row r="91" spans="1:8" x14ac:dyDescent="0.2">
      <c r="A91" s="150" t="s">
        <v>256</v>
      </c>
      <c r="B91" s="151" t="s">
        <v>257</v>
      </c>
      <c r="C91" s="174" t="s">
        <v>258</v>
      </c>
      <c r="D91" s="178">
        <f t="shared" si="1"/>
        <v>24</v>
      </c>
      <c r="E91" s="178">
        <v>22</v>
      </c>
      <c r="F91" s="178">
        <v>21</v>
      </c>
      <c r="G91" s="178">
        <v>18</v>
      </c>
      <c r="H91" s="178">
        <v>24</v>
      </c>
    </row>
    <row r="92" spans="1:8" x14ac:dyDescent="0.2">
      <c r="A92" s="150" t="s">
        <v>259</v>
      </c>
      <c r="B92" s="173" t="s">
        <v>260</v>
      </c>
      <c r="C92" s="174" t="s">
        <v>261</v>
      </c>
      <c r="D92" s="179">
        <f t="shared" si="1"/>
        <v>29</v>
      </c>
      <c r="E92" s="178">
        <v>31</v>
      </c>
      <c r="F92" s="178">
        <v>39</v>
      </c>
      <c r="G92" s="178">
        <v>28</v>
      </c>
      <c r="H92" s="178">
        <v>29</v>
      </c>
    </row>
    <row r="93" spans="1:8" x14ac:dyDescent="0.2">
      <c r="A93" s="150" t="s">
        <v>262</v>
      </c>
      <c r="B93" s="173" t="s">
        <v>263</v>
      </c>
      <c r="C93" s="174" t="s">
        <v>264</v>
      </c>
      <c r="D93" s="178">
        <f t="shared" si="1"/>
        <v>12</v>
      </c>
      <c r="E93" s="178">
        <v>19</v>
      </c>
      <c r="F93" s="178">
        <v>18</v>
      </c>
      <c r="G93" s="178">
        <v>14</v>
      </c>
      <c r="H93" s="178">
        <v>12</v>
      </c>
    </row>
    <row r="94" spans="1:8" x14ac:dyDescent="0.2">
      <c r="A94" s="150" t="s">
        <v>265</v>
      </c>
      <c r="B94" s="173" t="s">
        <v>266</v>
      </c>
      <c r="C94" s="174" t="s">
        <v>267</v>
      </c>
      <c r="D94" s="178">
        <f t="shared" si="1"/>
        <v>26</v>
      </c>
      <c r="E94" s="178">
        <v>31</v>
      </c>
      <c r="F94" s="178">
        <v>34</v>
      </c>
      <c r="G94" s="178">
        <v>30</v>
      </c>
      <c r="H94" s="178">
        <v>26</v>
      </c>
    </row>
    <row r="95" spans="1:8" x14ac:dyDescent="0.2">
      <c r="A95" s="150" t="s">
        <v>268</v>
      </c>
      <c r="B95" s="173" t="s">
        <v>269</v>
      </c>
      <c r="C95" s="174" t="s">
        <v>270</v>
      </c>
      <c r="D95" s="178">
        <f t="shared" si="1"/>
        <v>23</v>
      </c>
      <c r="E95" s="178">
        <v>22</v>
      </c>
      <c r="F95" s="178">
        <v>21</v>
      </c>
      <c r="G95" s="178">
        <v>22</v>
      </c>
      <c r="H95" s="178">
        <v>23</v>
      </c>
    </row>
    <row r="96" spans="1:8" x14ac:dyDescent="0.2">
      <c r="A96" s="150" t="s">
        <v>271</v>
      </c>
      <c r="B96" s="173" t="s">
        <v>272</v>
      </c>
      <c r="C96" s="174" t="s">
        <v>273</v>
      </c>
      <c r="D96" s="178">
        <f t="shared" si="1"/>
        <v>22</v>
      </c>
      <c r="E96" s="178">
        <v>23</v>
      </c>
      <c r="F96" s="178">
        <v>21</v>
      </c>
      <c r="G96" s="178">
        <v>20</v>
      </c>
      <c r="H96" s="178">
        <v>22</v>
      </c>
    </row>
    <row r="97" spans="1:8" x14ac:dyDescent="0.2">
      <c r="A97" s="150" t="s">
        <v>444</v>
      </c>
      <c r="B97" s="173" t="s">
        <v>445</v>
      </c>
      <c r="C97" s="174" t="s">
        <v>446</v>
      </c>
      <c r="D97" s="178">
        <f t="shared" si="1"/>
        <v>16</v>
      </c>
      <c r="E97" s="178">
        <v>17</v>
      </c>
      <c r="F97" s="178">
        <v>23</v>
      </c>
      <c r="G97" s="178">
        <v>25</v>
      </c>
      <c r="H97" s="178">
        <v>16</v>
      </c>
    </row>
    <row r="98" spans="1:8" x14ac:dyDescent="0.2">
      <c r="A98" s="150" t="s">
        <v>274</v>
      </c>
      <c r="B98" s="173" t="s">
        <v>275</v>
      </c>
      <c r="C98" s="174" t="s">
        <v>276</v>
      </c>
      <c r="D98" s="178">
        <f t="shared" si="1"/>
        <v>27</v>
      </c>
      <c r="E98" s="178">
        <v>18</v>
      </c>
      <c r="F98" s="178">
        <v>19</v>
      </c>
      <c r="G98" s="178">
        <v>27</v>
      </c>
      <c r="H98" s="178">
        <v>27</v>
      </c>
    </row>
    <row r="99" spans="1:8" x14ac:dyDescent="0.2">
      <c r="A99" s="150" t="s">
        <v>277</v>
      </c>
      <c r="B99" s="173" t="s">
        <v>278</v>
      </c>
      <c r="C99" s="174" t="s">
        <v>279</v>
      </c>
      <c r="D99" s="178">
        <f t="shared" si="1"/>
        <v>12</v>
      </c>
      <c r="E99" s="178">
        <v>20</v>
      </c>
      <c r="F99" s="178">
        <v>19</v>
      </c>
      <c r="G99" s="178">
        <v>15</v>
      </c>
      <c r="H99" s="178">
        <v>12</v>
      </c>
    </row>
    <row r="100" spans="1:8" x14ac:dyDescent="0.2">
      <c r="A100" s="150" t="s">
        <v>280</v>
      </c>
      <c r="B100" s="173" t="s">
        <v>281</v>
      </c>
      <c r="C100" s="174" t="s">
        <v>282</v>
      </c>
      <c r="D100" s="178">
        <f t="shared" si="1"/>
        <v>17</v>
      </c>
      <c r="E100" s="178">
        <v>16</v>
      </c>
      <c r="F100" s="178">
        <v>15</v>
      </c>
      <c r="G100" s="178">
        <v>17</v>
      </c>
      <c r="H100" s="178">
        <v>17</v>
      </c>
    </row>
    <row r="101" spans="1:8" x14ac:dyDescent="0.2">
      <c r="A101" s="150" t="s">
        <v>283</v>
      </c>
      <c r="B101" s="173" t="s">
        <v>284</v>
      </c>
      <c r="C101" s="174" t="s">
        <v>285</v>
      </c>
      <c r="D101" s="178">
        <f t="shared" si="1"/>
        <v>16</v>
      </c>
      <c r="E101" s="178">
        <v>13</v>
      </c>
      <c r="F101" s="178">
        <v>13</v>
      </c>
      <c r="G101" s="178">
        <v>13</v>
      </c>
      <c r="H101" s="178">
        <v>16</v>
      </c>
    </row>
    <row r="102" spans="1:8" x14ac:dyDescent="0.2">
      <c r="A102" s="150" t="s">
        <v>286</v>
      </c>
      <c r="B102" s="173" t="s">
        <v>287</v>
      </c>
      <c r="C102" s="174" t="s">
        <v>288</v>
      </c>
      <c r="D102" s="178">
        <f t="shared" si="1"/>
        <v>29</v>
      </c>
      <c r="E102" s="178">
        <v>26</v>
      </c>
      <c r="F102" s="178">
        <v>26</v>
      </c>
      <c r="G102" s="178">
        <v>27</v>
      </c>
      <c r="H102" s="178">
        <v>29</v>
      </c>
    </row>
    <row r="103" spans="1:8" x14ac:dyDescent="0.2">
      <c r="A103" s="150" t="s">
        <v>289</v>
      </c>
      <c r="B103" s="173" t="s">
        <v>290</v>
      </c>
      <c r="C103" s="174" t="s">
        <v>291</v>
      </c>
      <c r="D103" s="178">
        <f t="shared" si="1"/>
        <v>23</v>
      </c>
      <c r="E103" s="178">
        <v>26</v>
      </c>
      <c r="F103" s="178">
        <v>26</v>
      </c>
      <c r="G103" s="178">
        <v>21</v>
      </c>
      <c r="H103" s="178">
        <v>23</v>
      </c>
    </row>
    <row r="104" spans="1:8" x14ac:dyDescent="0.2">
      <c r="A104" s="150" t="s">
        <v>292</v>
      </c>
      <c r="B104" s="173" t="s">
        <v>293</v>
      </c>
      <c r="C104" s="174" t="s">
        <v>294</v>
      </c>
      <c r="D104" s="178">
        <f t="shared" si="1"/>
        <v>25</v>
      </c>
      <c r="E104" s="178">
        <v>24</v>
      </c>
      <c r="F104" s="178">
        <v>23</v>
      </c>
      <c r="G104" s="178">
        <v>23</v>
      </c>
      <c r="H104" s="178">
        <v>25</v>
      </c>
    </row>
    <row r="105" spans="1:8" x14ac:dyDescent="0.2">
      <c r="A105" s="150" t="s">
        <v>295</v>
      </c>
      <c r="B105" s="173" t="s">
        <v>296</v>
      </c>
      <c r="C105" s="174" t="s">
        <v>297</v>
      </c>
      <c r="D105" s="178">
        <f t="shared" si="1"/>
        <v>21</v>
      </c>
      <c r="E105" s="178">
        <v>21</v>
      </c>
      <c r="F105" s="178">
        <v>20</v>
      </c>
      <c r="G105" s="178">
        <v>19</v>
      </c>
      <c r="H105" s="178">
        <v>21</v>
      </c>
    </row>
    <row r="106" spans="1:8" x14ac:dyDescent="0.2">
      <c r="A106" s="150" t="s">
        <v>298</v>
      </c>
      <c r="B106" s="173" t="s">
        <v>299</v>
      </c>
      <c r="C106" s="174" t="s">
        <v>300</v>
      </c>
      <c r="D106" s="178">
        <f t="shared" si="1"/>
        <v>17</v>
      </c>
      <c r="E106" s="178">
        <v>25</v>
      </c>
      <c r="F106" s="178">
        <v>22</v>
      </c>
      <c r="G106" s="178">
        <v>20</v>
      </c>
      <c r="H106" s="178">
        <v>17</v>
      </c>
    </row>
    <row r="107" spans="1:8" x14ac:dyDescent="0.2">
      <c r="A107" s="150" t="s">
        <v>301</v>
      </c>
      <c r="B107" s="173" t="s">
        <v>302</v>
      </c>
      <c r="C107" s="174" t="s">
        <v>303</v>
      </c>
      <c r="D107" s="178">
        <f t="shared" si="1"/>
        <v>40</v>
      </c>
      <c r="E107" s="178">
        <v>34</v>
      </c>
      <c r="F107" s="178">
        <v>33</v>
      </c>
      <c r="G107" s="178">
        <v>32</v>
      </c>
      <c r="H107" s="178">
        <v>40</v>
      </c>
    </row>
    <row r="108" spans="1:8" x14ac:dyDescent="0.2">
      <c r="A108" s="150" t="s">
        <v>304</v>
      </c>
      <c r="B108" s="173" t="s">
        <v>305</v>
      </c>
      <c r="C108" s="174" t="s">
        <v>306</v>
      </c>
      <c r="D108" s="178">
        <f t="shared" si="1"/>
        <v>17</v>
      </c>
      <c r="E108" s="178">
        <v>40</v>
      </c>
      <c r="F108" s="178">
        <v>33</v>
      </c>
      <c r="G108" s="178">
        <v>22</v>
      </c>
      <c r="H108" s="178">
        <v>17</v>
      </c>
    </row>
    <row r="109" spans="1:8" x14ac:dyDescent="0.2">
      <c r="A109" s="150" t="s">
        <v>307</v>
      </c>
      <c r="B109" s="173" t="s">
        <v>308</v>
      </c>
      <c r="C109" s="174" t="s">
        <v>309</v>
      </c>
      <c r="D109" s="178">
        <f t="shared" si="1"/>
        <v>26</v>
      </c>
      <c r="E109" s="178">
        <v>28</v>
      </c>
      <c r="F109" s="178">
        <v>28</v>
      </c>
      <c r="G109" s="178">
        <v>26</v>
      </c>
      <c r="H109" s="178">
        <v>26</v>
      </c>
    </row>
    <row r="110" spans="1:8" x14ac:dyDescent="0.2">
      <c r="A110" s="150" t="s">
        <v>310</v>
      </c>
      <c r="B110" s="173" t="s">
        <v>311</v>
      </c>
      <c r="C110" s="174" t="s">
        <v>312</v>
      </c>
      <c r="D110" s="178">
        <f t="shared" si="1"/>
        <v>40</v>
      </c>
      <c r="E110" s="178">
        <v>31</v>
      </c>
      <c r="F110" s="178">
        <v>32</v>
      </c>
      <c r="G110" s="178">
        <v>38</v>
      </c>
      <c r="H110" s="178">
        <v>40</v>
      </c>
    </row>
    <row r="111" spans="1:8" x14ac:dyDescent="0.2">
      <c r="A111" s="150" t="s">
        <v>313</v>
      </c>
      <c r="B111" s="173" t="s">
        <v>314</v>
      </c>
      <c r="C111" s="174" t="s">
        <v>315</v>
      </c>
      <c r="D111" s="178">
        <f t="shared" si="1"/>
        <v>20</v>
      </c>
      <c r="E111" s="178">
        <v>15</v>
      </c>
      <c r="F111" s="178">
        <v>15</v>
      </c>
      <c r="G111" s="178">
        <v>16</v>
      </c>
      <c r="H111" s="178">
        <v>20</v>
      </c>
    </row>
    <row r="112" spans="1:8" x14ac:dyDescent="0.2">
      <c r="A112" s="150" t="s">
        <v>316</v>
      </c>
      <c r="B112" s="173" t="s">
        <v>317</v>
      </c>
      <c r="C112" s="174" t="s">
        <v>318</v>
      </c>
      <c r="D112" s="178">
        <f t="shared" si="1"/>
        <v>26</v>
      </c>
      <c r="E112" s="178">
        <v>32</v>
      </c>
      <c r="F112" s="178">
        <v>34</v>
      </c>
      <c r="G112" s="178">
        <v>28</v>
      </c>
      <c r="H112" s="178">
        <v>26</v>
      </c>
    </row>
    <row r="113" spans="1:8" x14ac:dyDescent="0.2">
      <c r="A113" s="150" t="s">
        <v>319</v>
      </c>
      <c r="B113" s="173" t="s">
        <v>320</v>
      </c>
      <c r="C113" s="174" t="s">
        <v>321</v>
      </c>
      <c r="D113" s="178">
        <f t="shared" si="1"/>
        <v>13</v>
      </c>
      <c r="E113" s="178">
        <v>23</v>
      </c>
      <c r="F113" s="178">
        <v>23</v>
      </c>
      <c r="G113" s="178">
        <v>20</v>
      </c>
      <c r="H113" s="178">
        <v>13</v>
      </c>
    </row>
    <row r="114" spans="1:8" x14ac:dyDescent="0.2">
      <c r="A114" s="150" t="s">
        <v>322</v>
      </c>
      <c r="B114" s="173" t="s">
        <v>323</v>
      </c>
      <c r="C114" s="174" t="s">
        <v>324</v>
      </c>
      <c r="D114" s="178">
        <f t="shared" si="1"/>
        <v>23</v>
      </c>
      <c r="E114" s="178">
        <v>22</v>
      </c>
      <c r="F114" s="178">
        <v>21</v>
      </c>
      <c r="G114" s="178">
        <v>21</v>
      </c>
      <c r="H114" s="178">
        <v>23</v>
      </c>
    </row>
    <row r="115" spans="1:8" x14ac:dyDescent="0.2">
      <c r="A115" s="150" t="s">
        <v>325</v>
      </c>
      <c r="B115" s="173" t="s">
        <v>326</v>
      </c>
      <c r="C115" s="174" t="s">
        <v>327</v>
      </c>
      <c r="D115" s="178">
        <f t="shared" si="1"/>
        <v>19</v>
      </c>
      <c r="E115" s="178">
        <v>19</v>
      </c>
      <c r="F115" s="178">
        <v>19</v>
      </c>
      <c r="G115" s="178">
        <v>20</v>
      </c>
      <c r="H115" s="178">
        <v>19</v>
      </c>
    </row>
    <row r="116" spans="1:8" x14ac:dyDescent="0.2">
      <c r="A116" s="150" t="s">
        <v>328</v>
      </c>
      <c r="B116" s="173" t="s">
        <v>329</v>
      </c>
      <c r="C116" s="174" t="s">
        <v>330</v>
      </c>
      <c r="D116" s="178">
        <f t="shared" si="1"/>
        <v>16</v>
      </c>
      <c r="E116" s="178">
        <v>17</v>
      </c>
      <c r="F116" s="178">
        <v>14</v>
      </c>
      <c r="G116" s="178">
        <v>17</v>
      </c>
      <c r="H116" s="178">
        <v>16</v>
      </c>
    </row>
    <row r="117" spans="1:8" x14ac:dyDescent="0.2">
      <c r="A117" s="150" t="s">
        <v>331</v>
      </c>
      <c r="B117" s="173" t="s">
        <v>332</v>
      </c>
      <c r="C117" s="174" t="s">
        <v>333</v>
      </c>
      <c r="D117" s="178">
        <f t="shared" si="1"/>
        <v>30</v>
      </c>
      <c r="E117" s="178">
        <v>26</v>
      </c>
      <c r="F117" s="178">
        <v>28</v>
      </c>
      <c r="G117" s="178">
        <v>26</v>
      </c>
      <c r="H117" s="178">
        <v>30</v>
      </c>
    </row>
    <row r="118" spans="1:8" x14ac:dyDescent="0.2">
      <c r="A118" s="150" t="s">
        <v>334</v>
      </c>
      <c r="B118" s="173" t="s">
        <v>335</v>
      </c>
      <c r="C118" s="174" t="s">
        <v>336</v>
      </c>
      <c r="D118" s="178">
        <f t="shared" si="1"/>
        <v>24</v>
      </c>
      <c r="E118" s="178">
        <v>26</v>
      </c>
      <c r="F118" s="178">
        <v>24</v>
      </c>
      <c r="G118" s="178">
        <v>24</v>
      </c>
      <c r="H118" s="178">
        <v>24</v>
      </c>
    </row>
    <row r="119" spans="1:8" x14ac:dyDescent="0.2">
      <c r="A119" s="150" t="s">
        <v>337</v>
      </c>
      <c r="B119" s="173" t="s">
        <v>338</v>
      </c>
      <c r="C119" s="174" t="s">
        <v>339</v>
      </c>
      <c r="D119" s="178">
        <f t="shared" si="1"/>
        <v>15</v>
      </c>
      <c r="E119" s="178">
        <v>9</v>
      </c>
      <c r="F119" s="178">
        <v>13</v>
      </c>
      <c r="G119" s="178">
        <v>14</v>
      </c>
      <c r="H119" s="178">
        <v>15</v>
      </c>
    </row>
    <row r="120" spans="1:8" x14ac:dyDescent="0.2">
      <c r="A120" s="150" t="s">
        <v>340</v>
      </c>
      <c r="B120" s="173" t="s">
        <v>341</v>
      </c>
      <c r="C120" s="174" t="s">
        <v>342</v>
      </c>
      <c r="D120" s="178">
        <f t="shared" si="1"/>
        <v>39</v>
      </c>
      <c r="E120" s="178">
        <v>33</v>
      </c>
      <c r="F120" s="178">
        <v>31</v>
      </c>
      <c r="G120" s="178">
        <v>32</v>
      </c>
      <c r="H120" s="178">
        <v>39</v>
      </c>
    </row>
    <row r="121" spans="1:8" x14ac:dyDescent="0.2">
      <c r="A121" s="150" t="s">
        <v>343</v>
      </c>
      <c r="B121" s="173" t="s">
        <v>344</v>
      </c>
      <c r="C121" s="174" t="s">
        <v>345</v>
      </c>
      <c r="D121" s="178">
        <f t="shared" si="1"/>
        <v>36</v>
      </c>
      <c r="E121" s="178">
        <v>37</v>
      </c>
      <c r="F121" s="178">
        <v>53</v>
      </c>
      <c r="G121" s="178">
        <v>44</v>
      </c>
      <c r="H121" s="178">
        <v>36</v>
      </c>
    </row>
    <row r="122" spans="1:8" x14ac:dyDescent="0.2">
      <c r="A122" s="150" t="s">
        <v>346</v>
      </c>
      <c r="B122" s="173" t="s">
        <v>347</v>
      </c>
      <c r="C122" s="174" t="s">
        <v>348</v>
      </c>
      <c r="D122" s="178">
        <f t="shared" si="1"/>
        <v>27</v>
      </c>
      <c r="E122" s="178">
        <v>31</v>
      </c>
      <c r="F122" s="178">
        <v>29</v>
      </c>
      <c r="G122" s="178">
        <v>24</v>
      </c>
      <c r="H122" s="178">
        <v>27</v>
      </c>
    </row>
    <row r="123" spans="1:8" x14ac:dyDescent="0.2">
      <c r="A123" s="150" t="s">
        <v>349</v>
      </c>
      <c r="B123" s="173" t="s">
        <v>350</v>
      </c>
      <c r="C123" s="174" t="s">
        <v>351</v>
      </c>
      <c r="D123" s="178">
        <f t="shared" si="1"/>
        <v>16</v>
      </c>
      <c r="E123" s="178">
        <v>26</v>
      </c>
      <c r="F123" s="178">
        <v>23</v>
      </c>
      <c r="G123" s="178">
        <v>20</v>
      </c>
      <c r="H123" s="178">
        <v>16</v>
      </c>
    </row>
    <row r="124" spans="1:8" x14ac:dyDescent="0.2">
      <c r="A124" s="150" t="s">
        <v>352</v>
      </c>
      <c r="B124" s="173" t="s">
        <v>353</v>
      </c>
      <c r="C124" s="174" t="s">
        <v>354</v>
      </c>
      <c r="D124" s="178">
        <f t="shared" si="1"/>
        <v>28</v>
      </c>
      <c r="E124" s="178">
        <v>23</v>
      </c>
      <c r="F124" s="178">
        <v>23</v>
      </c>
      <c r="G124" s="178">
        <v>24</v>
      </c>
      <c r="H124" s="178">
        <v>28</v>
      </c>
    </row>
    <row r="125" spans="1:8" x14ac:dyDescent="0.2">
      <c r="A125" s="150" t="s">
        <v>355</v>
      </c>
      <c r="B125" s="173" t="s">
        <v>356</v>
      </c>
      <c r="C125" s="174" t="s">
        <v>357</v>
      </c>
      <c r="D125" s="178">
        <f t="shared" si="1"/>
        <v>18</v>
      </c>
      <c r="E125" s="178">
        <v>16</v>
      </c>
      <c r="F125" s="178">
        <v>18</v>
      </c>
      <c r="G125" s="178">
        <v>19</v>
      </c>
      <c r="H125" s="178">
        <v>18</v>
      </c>
    </row>
    <row r="126" spans="1:8" x14ac:dyDescent="0.2">
      <c r="A126" s="150" t="s">
        <v>358</v>
      </c>
      <c r="B126" s="173" t="s">
        <v>359</v>
      </c>
      <c r="C126" s="174" t="s">
        <v>360</v>
      </c>
      <c r="D126" s="178">
        <f t="shared" si="1"/>
        <v>24</v>
      </c>
      <c r="E126" s="178">
        <v>22</v>
      </c>
      <c r="F126" s="178">
        <v>22</v>
      </c>
      <c r="G126" s="178">
        <v>22</v>
      </c>
      <c r="H126" s="178">
        <v>24</v>
      </c>
    </row>
    <row r="127" spans="1:8" x14ac:dyDescent="0.2">
      <c r="A127" s="150" t="s">
        <v>361</v>
      </c>
      <c r="B127" s="173" t="s">
        <v>362</v>
      </c>
      <c r="C127" s="174" t="s">
        <v>363</v>
      </c>
      <c r="D127" s="178">
        <f t="shared" si="1"/>
        <v>49</v>
      </c>
      <c r="E127" s="178">
        <v>51</v>
      </c>
      <c r="F127" s="178">
        <v>52</v>
      </c>
      <c r="G127" s="178">
        <v>54</v>
      </c>
      <c r="H127" s="178">
        <v>49</v>
      </c>
    </row>
    <row r="128" spans="1:8" x14ac:dyDescent="0.2">
      <c r="A128" s="150" t="s">
        <v>364</v>
      </c>
      <c r="B128" s="173" t="s">
        <v>365</v>
      </c>
      <c r="C128" s="174" t="s">
        <v>366</v>
      </c>
      <c r="D128" s="178">
        <f t="shared" si="1"/>
        <v>23</v>
      </c>
      <c r="E128" s="178">
        <v>21</v>
      </c>
      <c r="F128" s="178">
        <v>21</v>
      </c>
      <c r="G128" s="178">
        <v>22</v>
      </c>
      <c r="H128" s="178">
        <v>23</v>
      </c>
    </row>
    <row r="129" spans="1:8" x14ac:dyDescent="0.2">
      <c r="A129" s="150" t="s">
        <v>367</v>
      </c>
      <c r="B129" s="151" t="s">
        <v>368</v>
      </c>
      <c r="C129" s="174" t="s">
        <v>369</v>
      </c>
      <c r="D129" s="180">
        <f t="shared" si="1"/>
        <v>31</v>
      </c>
      <c r="E129" s="178">
        <v>30</v>
      </c>
      <c r="F129" s="178">
        <v>32</v>
      </c>
      <c r="G129" s="178">
        <v>30</v>
      </c>
      <c r="H129" s="178">
        <v>31</v>
      </c>
    </row>
    <row r="130" spans="1:8" x14ac:dyDescent="0.2">
      <c r="A130" s="194" t="s">
        <v>370</v>
      </c>
      <c r="B130" s="194">
        <v>11</v>
      </c>
      <c r="C130" s="195" t="s">
        <v>371</v>
      </c>
      <c r="D130" s="150" t="s">
        <v>453</v>
      </c>
      <c r="E130" s="150" t="s">
        <v>453</v>
      </c>
      <c r="F130" s="150" t="s">
        <v>453</v>
      </c>
      <c r="G130" s="150" t="s">
        <v>453</v>
      </c>
      <c r="H130" s="150" t="s">
        <v>453</v>
      </c>
    </row>
    <row r="131" spans="1:8" x14ac:dyDescent="0.2">
      <c r="A131" s="194" t="s">
        <v>372</v>
      </c>
      <c r="B131" s="194">
        <v>12</v>
      </c>
      <c r="C131" s="195" t="s">
        <v>373</v>
      </c>
      <c r="D131" s="150" t="s">
        <v>453</v>
      </c>
      <c r="E131" s="150" t="s">
        <v>453</v>
      </c>
      <c r="F131" s="150" t="s">
        <v>453</v>
      </c>
      <c r="G131" s="150" t="s">
        <v>453</v>
      </c>
      <c r="H131" s="150" t="s">
        <v>453</v>
      </c>
    </row>
    <row r="132" spans="1:8" x14ac:dyDescent="0.2">
      <c r="A132" s="194" t="s">
        <v>374</v>
      </c>
      <c r="B132" s="194">
        <v>16</v>
      </c>
      <c r="C132" s="195" t="s">
        <v>375</v>
      </c>
      <c r="D132" s="150" t="s">
        <v>453</v>
      </c>
      <c r="E132" s="150" t="s">
        <v>453</v>
      </c>
      <c r="F132" s="150" t="s">
        <v>453</v>
      </c>
      <c r="G132" s="150" t="s">
        <v>453</v>
      </c>
      <c r="H132" s="150" t="s">
        <v>453</v>
      </c>
    </row>
    <row r="133" spans="1:8" x14ac:dyDescent="0.2">
      <c r="A133" s="194" t="s">
        <v>376</v>
      </c>
      <c r="B133" s="194">
        <v>17</v>
      </c>
      <c r="C133" s="195" t="s">
        <v>377</v>
      </c>
      <c r="D133" s="150" t="s">
        <v>453</v>
      </c>
      <c r="E133" s="150" t="s">
        <v>453</v>
      </c>
      <c r="F133" s="150" t="s">
        <v>453</v>
      </c>
      <c r="G133" s="150" t="s">
        <v>453</v>
      </c>
      <c r="H133" s="150" t="s">
        <v>453</v>
      </c>
    </row>
    <row r="134" spans="1:8" x14ac:dyDescent="0.2">
      <c r="A134" s="194" t="s">
        <v>378</v>
      </c>
      <c r="B134" s="194">
        <v>18</v>
      </c>
      <c r="C134" s="195" t="s">
        <v>379</v>
      </c>
      <c r="D134" s="150" t="s">
        <v>453</v>
      </c>
      <c r="E134" s="150" t="s">
        <v>453</v>
      </c>
      <c r="F134" s="150" t="s">
        <v>453</v>
      </c>
      <c r="G134" s="150" t="s">
        <v>453</v>
      </c>
      <c r="H134" s="150" t="s">
        <v>453</v>
      </c>
    </row>
    <row r="135" spans="1:8" x14ac:dyDescent="0.2">
      <c r="A135" s="194" t="s">
        <v>380</v>
      </c>
      <c r="B135" s="194">
        <v>19</v>
      </c>
      <c r="C135" s="195" t="s">
        <v>381</v>
      </c>
      <c r="D135" s="150" t="s">
        <v>453</v>
      </c>
      <c r="E135" s="150" t="s">
        <v>453</v>
      </c>
      <c r="F135" s="150" t="s">
        <v>453</v>
      </c>
      <c r="G135" s="150" t="s">
        <v>453</v>
      </c>
      <c r="H135" s="150" t="s">
        <v>453</v>
      </c>
    </row>
    <row r="136" spans="1:8" x14ac:dyDescent="0.2">
      <c r="A136" s="194" t="s">
        <v>382</v>
      </c>
      <c r="B136" s="194">
        <v>21</v>
      </c>
      <c r="C136" s="195" t="s">
        <v>383</v>
      </c>
      <c r="D136" s="150" t="s">
        <v>453</v>
      </c>
      <c r="E136" s="150" t="s">
        <v>453</v>
      </c>
      <c r="F136" s="150" t="s">
        <v>453</v>
      </c>
      <c r="G136" s="150" t="s">
        <v>453</v>
      </c>
      <c r="H136" s="150" t="s">
        <v>453</v>
      </c>
    </row>
    <row r="137" spans="1:8" x14ac:dyDescent="0.2">
      <c r="A137" s="194" t="s">
        <v>384</v>
      </c>
      <c r="B137" s="194">
        <v>22</v>
      </c>
      <c r="C137" s="195" t="s">
        <v>385</v>
      </c>
      <c r="D137" s="150" t="s">
        <v>453</v>
      </c>
      <c r="E137" s="150" t="s">
        <v>453</v>
      </c>
      <c r="F137" s="150" t="s">
        <v>453</v>
      </c>
      <c r="G137" s="150" t="s">
        <v>453</v>
      </c>
      <c r="H137" s="150" t="s">
        <v>453</v>
      </c>
    </row>
    <row r="138" spans="1:8" x14ac:dyDescent="0.2">
      <c r="A138" s="194" t="s">
        <v>386</v>
      </c>
      <c r="B138" s="194">
        <v>23</v>
      </c>
      <c r="C138" s="195" t="s">
        <v>387</v>
      </c>
      <c r="D138" s="150" t="s">
        <v>453</v>
      </c>
      <c r="E138" s="150" t="s">
        <v>453</v>
      </c>
      <c r="F138" s="150" t="s">
        <v>453</v>
      </c>
      <c r="G138" s="150" t="s">
        <v>453</v>
      </c>
      <c r="H138" s="150" t="s">
        <v>453</v>
      </c>
    </row>
    <row r="139" spans="1:8" x14ac:dyDescent="0.2">
      <c r="A139" s="194" t="s">
        <v>388</v>
      </c>
      <c r="B139" s="194">
        <v>24</v>
      </c>
      <c r="C139" s="195" t="s">
        <v>389</v>
      </c>
      <c r="D139" s="150" t="s">
        <v>453</v>
      </c>
      <c r="E139" s="150" t="s">
        <v>453</v>
      </c>
      <c r="F139" s="150" t="s">
        <v>453</v>
      </c>
      <c r="G139" s="150" t="s">
        <v>453</v>
      </c>
      <c r="H139" s="150" t="s">
        <v>453</v>
      </c>
    </row>
    <row r="140" spans="1:8" x14ac:dyDescent="0.2">
      <c r="A140" s="194" t="s">
        <v>390</v>
      </c>
      <c r="B140" s="194">
        <v>26</v>
      </c>
      <c r="C140" s="195" t="s">
        <v>391</v>
      </c>
      <c r="D140" s="150" t="s">
        <v>453</v>
      </c>
      <c r="E140" s="150" t="s">
        <v>453</v>
      </c>
      <c r="F140" s="150" t="s">
        <v>453</v>
      </c>
      <c r="G140" s="150" t="s">
        <v>453</v>
      </c>
      <c r="H140" s="150" t="s">
        <v>453</v>
      </c>
    </row>
    <row r="141" spans="1:8" x14ac:dyDescent="0.2">
      <c r="A141" s="194" t="s">
        <v>392</v>
      </c>
      <c r="B141" s="194">
        <v>29</v>
      </c>
      <c r="C141" s="195" t="s">
        <v>393</v>
      </c>
      <c r="D141" s="150" t="s">
        <v>453</v>
      </c>
      <c r="E141" s="150" t="s">
        <v>453</v>
      </c>
      <c r="F141" s="150" t="s">
        <v>453</v>
      </c>
      <c r="G141" s="150" t="s">
        <v>453</v>
      </c>
      <c r="H141" s="150" t="s">
        <v>453</v>
      </c>
    </row>
    <row r="142" spans="1:8" x14ac:dyDescent="0.2">
      <c r="A142" s="194" t="s">
        <v>394</v>
      </c>
      <c r="B142" s="194">
        <v>30</v>
      </c>
      <c r="C142" s="195" t="s">
        <v>395</v>
      </c>
      <c r="D142" s="150" t="s">
        <v>453</v>
      </c>
      <c r="E142" s="150" t="s">
        <v>453</v>
      </c>
      <c r="F142" s="150" t="s">
        <v>453</v>
      </c>
      <c r="G142" s="150" t="s">
        <v>453</v>
      </c>
      <c r="H142" s="150" t="s">
        <v>453</v>
      </c>
    </row>
    <row r="143" spans="1:8" x14ac:dyDescent="0.2">
      <c r="A143" s="194" t="s">
        <v>396</v>
      </c>
      <c r="B143" s="194">
        <v>31</v>
      </c>
      <c r="C143" s="195" t="s">
        <v>397</v>
      </c>
      <c r="D143" s="150" t="s">
        <v>453</v>
      </c>
      <c r="E143" s="150" t="s">
        <v>453</v>
      </c>
      <c r="F143" s="150" t="s">
        <v>453</v>
      </c>
      <c r="G143" s="150" t="s">
        <v>453</v>
      </c>
      <c r="H143" s="150" t="s">
        <v>453</v>
      </c>
    </row>
    <row r="144" spans="1:8" x14ac:dyDescent="0.2">
      <c r="A144" s="194" t="s">
        <v>398</v>
      </c>
      <c r="B144" s="194">
        <v>32</v>
      </c>
      <c r="C144" s="195" t="s">
        <v>399</v>
      </c>
      <c r="D144" s="150" t="s">
        <v>453</v>
      </c>
      <c r="E144" s="150" t="s">
        <v>453</v>
      </c>
      <c r="F144" s="150" t="s">
        <v>453</v>
      </c>
      <c r="G144" s="150" t="s">
        <v>453</v>
      </c>
      <c r="H144" s="150" t="s">
        <v>453</v>
      </c>
    </row>
    <row r="145" spans="1:8" x14ac:dyDescent="0.2">
      <c r="A145" s="194" t="s">
        <v>400</v>
      </c>
      <c r="B145" s="194">
        <v>33</v>
      </c>
      <c r="C145" s="195" t="s">
        <v>401</v>
      </c>
      <c r="D145" s="150" t="s">
        <v>453</v>
      </c>
      <c r="E145" s="150" t="s">
        <v>453</v>
      </c>
      <c r="F145" s="150" t="s">
        <v>453</v>
      </c>
      <c r="G145" s="150" t="s">
        <v>453</v>
      </c>
      <c r="H145" s="150" t="s">
        <v>453</v>
      </c>
    </row>
    <row r="146" spans="1:8" x14ac:dyDescent="0.2">
      <c r="A146" s="194" t="s">
        <v>402</v>
      </c>
      <c r="B146" s="194">
        <v>34</v>
      </c>
      <c r="C146" s="195" t="s">
        <v>403</v>
      </c>
      <c r="D146" s="150" t="s">
        <v>453</v>
      </c>
      <c r="E146" s="150" t="s">
        <v>453</v>
      </c>
      <c r="F146" s="150" t="s">
        <v>453</v>
      </c>
      <c r="G146" s="150" t="s">
        <v>453</v>
      </c>
      <c r="H146" s="150" t="s">
        <v>453</v>
      </c>
    </row>
    <row r="147" spans="1:8" x14ac:dyDescent="0.2">
      <c r="A147" s="194" t="s">
        <v>404</v>
      </c>
      <c r="B147" s="194">
        <v>36</v>
      </c>
      <c r="C147" s="195" t="s">
        <v>405</v>
      </c>
      <c r="D147" s="150" t="s">
        <v>453</v>
      </c>
      <c r="E147" s="150" t="s">
        <v>453</v>
      </c>
      <c r="F147" s="150" t="s">
        <v>453</v>
      </c>
      <c r="G147" s="150" t="s">
        <v>453</v>
      </c>
      <c r="H147" s="150" t="s">
        <v>453</v>
      </c>
    </row>
    <row r="148" spans="1:8" x14ac:dyDescent="0.2">
      <c r="A148" s="194" t="s">
        <v>406</v>
      </c>
      <c r="B148" s="194">
        <v>37</v>
      </c>
      <c r="C148" s="195" t="s">
        <v>407</v>
      </c>
      <c r="D148" s="150" t="s">
        <v>453</v>
      </c>
      <c r="E148" s="150" t="s">
        <v>453</v>
      </c>
      <c r="F148" s="150" t="s">
        <v>453</v>
      </c>
      <c r="G148" s="150" t="s">
        <v>453</v>
      </c>
      <c r="H148" s="150" t="s">
        <v>453</v>
      </c>
    </row>
    <row r="149" spans="1:8" x14ac:dyDescent="0.2">
      <c r="A149" s="194" t="s">
        <v>408</v>
      </c>
      <c r="B149" s="194">
        <v>38</v>
      </c>
      <c r="C149" s="195" t="s">
        <v>409</v>
      </c>
      <c r="D149" s="150" t="s">
        <v>453</v>
      </c>
      <c r="E149" s="150" t="s">
        <v>453</v>
      </c>
      <c r="F149" s="150" t="s">
        <v>453</v>
      </c>
      <c r="G149" s="150" t="s">
        <v>453</v>
      </c>
      <c r="H149" s="150" t="s">
        <v>453</v>
      </c>
    </row>
    <row r="150" spans="1:8" x14ac:dyDescent="0.2">
      <c r="A150" s="194" t="s">
        <v>410</v>
      </c>
      <c r="B150" s="194">
        <v>40</v>
      </c>
      <c r="C150" s="195" t="s">
        <v>411</v>
      </c>
      <c r="D150" s="150" t="s">
        <v>453</v>
      </c>
      <c r="E150" s="150" t="s">
        <v>453</v>
      </c>
      <c r="F150" s="150" t="s">
        <v>453</v>
      </c>
      <c r="G150" s="150" t="s">
        <v>453</v>
      </c>
      <c r="H150" s="150" t="s">
        <v>453</v>
      </c>
    </row>
    <row r="151" spans="1:8" x14ac:dyDescent="0.2">
      <c r="A151" s="194" t="s">
        <v>412</v>
      </c>
      <c r="B151" s="194">
        <v>41</v>
      </c>
      <c r="C151" s="195" t="s">
        <v>413</v>
      </c>
      <c r="D151" s="150" t="s">
        <v>453</v>
      </c>
      <c r="E151" s="150" t="s">
        <v>453</v>
      </c>
      <c r="F151" s="150" t="s">
        <v>453</v>
      </c>
      <c r="G151" s="150" t="s">
        <v>453</v>
      </c>
      <c r="H151" s="150" t="s">
        <v>453</v>
      </c>
    </row>
    <row r="152" spans="1:8" x14ac:dyDescent="0.2">
      <c r="A152" s="194" t="s">
        <v>414</v>
      </c>
      <c r="B152" s="194">
        <v>42</v>
      </c>
      <c r="C152" s="195" t="s">
        <v>415</v>
      </c>
      <c r="D152" s="150" t="s">
        <v>453</v>
      </c>
      <c r="E152" s="150" t="s">
        <v>453</v>
      </c>
      <c r="F152" s="150" t="s">
        <v>453</v>
      </c>
      <c r="G152" s="150" t="s">
        <v>453</v>
      </c>
      <c r="H152" s="150" t="s">
        <v>453</v>
      </c>
    </row>
    <row r="153" spans="1:8" x14ac:dyDescent="0.2">
      <c r="A153" s="194" t="s">
        <v>416</v>
      </c>
      <c r="B153" s="194">
        <v>43</v>
      </c>
      <c r="C153" s="195" t="s">
        <v>417</v>
      </c>
      <c r="D153" s="150" t="s">
        <v>453</v>
      </c>
      <c r="E153" s="150" t="s">
        <v>453</v>
      </c>
      <c r="F153" s="150" t="s">
        <v>453</v>
      </c>
      <c r="G153" s="150" t="s">
        <v>453</v>
      </c>
      <c r="H153" s="150" t="s">
        <v>453</v>
      </c>
    </row>
    <row r="154" spans="1:8" x14ac:dyDescent="0.2">
      <c r="A154" s="194" t="s">
        <v>418</v>
      </c>
      <c r="B154" s="194">
        <v>44</v>
      </c>
      <c r="C154" s="195" t="s">
        <v>419</v>
      </c>
      <c r="D154" s="150" t="s">
        <v>453</v>
      </c>
      <c r="E154" s="150" t="s">
        <v>453</v>
      </c>
      <c r="F154" s="150" t="s">
        <v>453</v>
      </c>
      <c r="G154" s="150" t="s">
        <v>453</v>
      </c>
      <c r="H154" s="150" t="s">
        <v>453</v>
      </c>
    </row>
    <row r="155" spans="1:8" x14ac:dyDescent="0.2">
      <c r="A155" s="194" t="s">
        <v>420</v>
      </c>
      <c r="B155" s="194">
        <v>45</v>
      </c>
      <c r="C155" s="195" t="s">
        <v>421</v>
      </c>
      <c r="D155" s="150" t="s">
        <v>453</v>
      </c>
      <c r="E155" s="150" t="s">
        <v>453</v>
      </c>
      <c r="F155" s="150" t="s">
        <v>453</v>
      </c>
      <c r="G155" s="150" t="s">
        <v>453</v>
      </c>
      <c r="H155" s="150" t="s">
        <v>453</v>
      </c>
    </row>
    <row r="156" spans="1:8" x14ac:dyDescent="0.2">
      <c r="A156" s="194" t="s">
        <v>422</v>
      </c>
      <c r="B156" s="194">
        <v>47</v>
      </c>
      <c r="C156" s="195" t="s">
        <v>423</v>
      </c>
      <c r="D156" s="150" t="s">
        <v>453</v>
      </c>
      <c r="E156" s="150" t="s">
        <v>453</v>
      </c>
      <c r="F156" s="150" t="s">
        <v>453</v>
      </c>
      <c r="G156" s="150" t="s">
        <v>453</v>
      </c>
      <c r="H156" s="150" t="s">
        <v>453</v>
      </c>
    </row>
    <row r="157" spans="1:8" x14ac:dyDescent="0.2">
      <c r="A157" s="152" t="s">
        <v>489</v>
      </c>
      <c r="B157" s="152"/>
      <c r="C157" s="152" t="s">
        <v>428</v>
      </c>
      <c r="D157" s="150" t="s">
        <v>453</v>
      </c>
      <c r="E157" s="150" t="s">
        <v>453</v>
      </c>
      <c r="F157" s="150" t="s">
        <v>453</v>
      </c>
      <c r="G157" s="150" t="s">
        <v>453</v>
      </c>
      <c r="H157" s="150" t="s">
        <v>453</v>
      </c>
    </row>
    <row r="158" spans="1:8" x14ac:dyDescent="0.2">
      <c r="A158" s="152" t="s">
        <v>490</v>
      </c>
      <c r="B158" s="152"/>
      <c r="C158" s="152" t="s">
        <v>429</v>
      </c>
      <c r="D158" s="150" t="s">
        <v>453</v>
      </c>
      <c r="E158" s="150" t="s">
        <v>453</v>
      </c>
      <c r="F158" s="150" t="s">
        <v>453</v>
      </c>
      <c r="G158" s="150" t="s">
        <v>453</v>
      </c>
      <c r="H158" s="150" t="s">
        <v>453</v>
      </c>
    </row>
    <row r="159" spans="1:8" x14ac:dyDescent="0.2">
      <c r="A159" s="152" t="s">
        <v>491</v>
      </c>
      <c r="B159" s="152"/>
      <c r="C159" s="152" t="s">
        <v>734</v>
      </c>
      <c r="D159" s="150" t="s">
        <v>453</v>
      </c>
      <c r="E159" s="150" t="s">
        <v>453</v>
      </c>
      <c r="F159" s="150" t="s">
        <v>453</v>
      </c>
      <c r="G159" s="150" t="s">
        <v>453</v>
      </c>
      <c r="H159" s="150" t="s">
        <v>453</v>
      </c>
    </row>
    <row r="160" spans="1:8" x14ac:dyDescent="0.2">
      <c r="A160" s="152" t="s">
        <v>492</v>
      </c>
      <c r="B160" s="152"/>
      <c r="C160" s="152" t="s">
        <v>431</v>
      </c>
      <c r="D160" s="150" t="s">
        <v>453</v>
      </c>
      <c r="E160" s="150" t="s">
        <v>453</v>
      </c>
      <c r="F160" s="150" t="s">
        <v>453</v>
      </c>
      <c r="G160" s="150" t="s">
        <v>453</v>
      </c>
      <c r="H160" s="150" t="s">
        <v>453</v>
      </c>
    </row>
    <row r="161" spans="1:8" x14ac:dyDescent="0.2">
      <c r="A161" s="152" t="s">
        <v>493</v>
      </c>
      <c r="B161" s="152"/>
      <c r="C161" s="152" t="s">
        <v>432</v>
      </c>
      <c r="D161" s="150" t="s">
        <v>453</v>
      </c>
      <c r="E161" s="150" t="s">
        <v>453</v>
      </c>
      <c r="F161" s="150" t="s">
        <v>453</v>
      </c>
      <c r="G161" s="150" t="s">
        <v>453</v>
      </c>
      <c r="H161" s="150" t="s">
        <v>453</v>
      </c>
    </row>
    <row r="162" spans="1:8" x14ac:dyDescent="0.2">
      <c r="A162" s="152" t="s">
        <v>494</v>
      </c>
      <c r="B162" s="152"/>
      <c r="C162" s="152" t="s">
        <v>735</v>
      </c>
      <c r="D162" s="150" t="s">
        <v>453</v>
      </c>
      <c r="E162" s="150" t="s">
        <v>453</v>
      </c>
      <c r="F162" s="150" t="s">
        <v>453</v>
      </c>
      <c r="G162" s="150" t="s">
        <v>453</v>
      </c>
      <c r="H162" s="150" t="s">
        <v>453</v>
      </c>
    </row>
    <row r="163" spans="1:8" x14ac:dyDescent="0.2">
      <c r="A163" s="152" t="s">
        <v>495</v>
      </c>
      <c r="B163" s="152"/>
      <c r="C163" s="152" t="s">
        <v>427</v>
      </c>
      <c r="D163" s="150" t="s">
        <v>453</v>
      </c>
      <c r="E163" s="150" t="s">
        <v>453</v>
      </c>
      <c r="F163" s="150" t="s">
        <v>453</v>
      </c>
      <c r="G163" s="150" t="s">
        <v>453</v>
      </c>
      <c r="H163" s="150" t="s">
        <v>453</v>
      </c>
    </row>
    <row r="164" spans="1:8" x14ac:dyDescent="0.2">
      <c r="A164" s="152" t="s">
        <v>496</v>
      </c>
      <c r="B164" s="152"/>
      <c r="C164" s="152" t="s">
        <v>426</v>
      </c>
      <c r="D164" s="150" t="s">
        <v>453</v>
      </c>
      <c r="E164" s="150" t="s">
        <v>453</v>
      </c>
      <c r="F164" s="150" t="s">
        <v>453</v>
      </c>
      <c r="G164" s="150" t="s">
        <v>453</v>
      </c>
      <c r="H164" s="150" t="s">
        <v>453</v>
      </c>
    </row>
    <row r="165" spans="1:8" x14ac:dyDescent="0.2">
      <c r="A165" s="152" t="s">
        <v>497</v>
      </c>
      <c r="B165" s="152"/>
      <c r="C165" s="152" t="s">
        <v>433</v>
      </c>
      <c r="D165" s="150" t="s">
        <v>453</v>
      </c>
      <c r="E165" s="150" t="s">
        <v>453</v>
      </c>
      <c r="F165" s="150" t="s">
        <v>453</v>
      </c>
      <c r="G165" s="150" t="s">
        <v>453</v>
      </c>
      <c r="H165" s="150" t="s">
        <v>453</v>
      </c>
    </row>
    <row r="166" spans="1:8" x14ac:dyDescent="0.2">
      <c r="A166" s="171" t="s">
        <v>498</v>
      </c>
      <c r="B166" s="181">
        <v>64</v>
      </c>
      <c r="C166" s="182" t="s">
        <v>424</v>
      </c>
      <c r="D166" s="171">
        <f>H166</f>
        <v>23</v>
      </c>
      <c r="E166" s="171">
        <v>26</v>
      </c>
      <c r="F166" s="171">
        <v>25</v>
      </c>
      <c r="G166" s="171">
        <v>23</v>
      </c>
      <c r="H166" s="171">
        <v>23</v>
      </c>
    </row>
    <row r="167" spans="1:8" x14ac:dyDescent="0.2">
      <c r="A167" s="183" t="s">
        <v>767</v>
      </c>
    </row>
  </sheetData>
  <mergeCells count="1">
    <mergeCell ref="E3:H3"/>
  </mergeCells>
  <pageMargins left="0.75" right="0.75" top="1" bottom="1" header="0.5" footer="0.5"/>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1">
    <tabColor rgb="FF00B050"/>
  </sheetPr>
  <dimension ref="A1:G518"/>
  <sheetViews>
    <sheetView workbookViewId="0">
      <selection activeCell="C162" sqref="C162"/>
    </sheetView>
  </sheetViews>
  <sheetFormatPr defaultRowHeight="12.75" x14ac:dyDescent="0.2"/>
  <cols>
    <col min="1" max="1" width="7.6640625" style="139" customWidth="1"/>
    <col min="2" max="2" width="8.21875" style="139" customWidth="1"/>
    <col min="3" max="3" width="24.5546875" style="139" customWidth="1"/>
    <col min="4" max="4" width="8.88671875" style="139" customWidth="1"/>
    <col min="5" max="6" width="12.44140625" style="139" customWidth="1"/>
    <col min="7" max="256" width="8.88671875" style="139"/>
    <col min="257" max="257" width="7.6640625" style="139" customWidth="1"/>
    <col min="258" max="258" width="8.21875" style="139" customWidth="1"/>
    <col min="259" max="259" width="19.5546875" style="139" customWidth="1"/>
    <col min="260" max="260" width="8.88671875" style="139" customWidth="1"/>
    <col min="261" max="262" width="12.44140625" style="139" customWidth="1"/>
    <col min="263" max="512" width="8.88671875" style="139"/>
    <col min="513" max="513" width="7.6640625" style="139" customWidth="1"/>
    <col min="514" max="514" width="8.21875" style="139" customWidth="1"/>
    <col min="515" max="515" width="19.5546875" style="139" customWidth="1"/>
    <col min="516" max="516" width="8.88671875" style="139" customWidth="1"/>
    <col min="517" max="518" width="12.44140625" style="139" customWidth="1"/>
    <col min="519" max="768" width="8.88671875" style="139"/>
    <col min="769" max="769" width="7.6640625" style="139" customWidth="1"/>
    <col min="770" max="770" width="8.21875" style="139" customWidth="1"/>
    <col min="771" max="771" width="19.5546875" style="139" customWidth="1"/>
    <col min="772" max="772" width="8.88671875" style="139" customWidth="1"/>
    <col min="773" max="774" width="12.44140625" style="139" customWidth="1"/>
    <col min="775" max="1024" width="8.88671875" style="139"/>
    <col min="1025" max="1025" width="7.6640625" style="139" customWidth="1"/>
    <col min="1026" max="1026" width="8.21875" style="139" customWidth="1"/>
    <col min="1027" max="1027" width="19.5546875" style="139" customWidth="1"/>
    <col min="1028" max="1028" width="8.88671875" style="139" customWidth="1"/>
    <col min="1029" max="1030" width="12.44140625" style="139" customWidth="1"/>
    <col min="1031" max="1280" width="8.88671875" style="139"/>
    <col min="1281" max="1281" width="7.6640625" style="139" customWidth="1"/>
    <col min="1282" max="1282" width="8.21875" style="139" customWidth="1"/>
    <col min="1283" max="1283" width="19.5546875" style="139" customWidth="1"/>
    <col min="1284" max="1284" width="8.88671875" style="139" customWidth="1"/>
    <col min="1285" max="1286" width="12.44140625" style="139" customWidth="1"/>
    <col min="1287" max="1536" width="8.88671875" style="139"/>
    <col min="1537" max="1537" width="7.6640625" style="139" customWidth="1"/>
    <col min="1538" max="1538" width="8.21875" style="139" customWidth="1"/>
    <col min="1539" max="1539" width="19.5546875" style="139" customWidth="1"/>
    <col min="1540" max="1540" width="8.88671875" style="139" customWidth="1"/>
    <col min="1541" max="1542" width="12.44140625" style="139" customWidth="1"/>
    <col min="1543" max="1792" width="8.88671875" style="139"/>
    <col min="1793" max="1793" width="7.6640625" style="139" customWidth="1"/>
    <col min="1794" max="1794" width="8.21875" style="139" customWidth="1"/>
    <col min="1795" max="1795" width="19.5546875" style="139" customWidth="1"/>
    <col min="1796" max="1796" width="8.88671875" style="139" customWidth="1"/>
    <col min="1797" max="1798" width="12.44140625" style="139" customWidth="1"/>
    <col min="1799" max="2048" width="8.88671875" style="139"/>
    <col min="2049" max="2049" width="7.6640625" style="139" customWidth="1"/>
    <col min="2050" max="2050" width="8.21875" style="139" customWidth="1"/>
    <col min="2051" max="2051" width="19.5546875" style="139" customWidth="1"/>
    <col min="2052" max="2052" width="8.88671875" style="139" customWidth="1"/>
    <col min="2053" max="2054" width="12.44140625" style="139" customWidth="1"/>
    <col min="2055" max="2304" width="8.88671875" style="139"/>
    <col min="2305" max="2305" width="7.6640625" style="139" customWidth="1"/>
    <col min="2306" max="2306" width="8.21875" style="139" customWidth="1"/>
    <col min="2307" max="2307" width="19.5546875" style="139" customWidth="1"/>
    <col min="2308" max="2308" width="8.88671875" style="139" customWidth="1"/>
    <col min="2309" max="2310" width="12.44140625" style="139" customWidth="1"/>
    <col min="2311" max="2560" width="8.88671875" style="139"/>
    <col min="2561" max="2561" width="7.6640625" style="139" customWidth="1"/>
    <col min="2562" max="2562" width="8.21875" style="139" customWidth="1"/>
    <col min="2563" max="2563" width="19.5546875" style="139" customWidth="1"/>
    <col min="2564" max="2564" width="8.88671875" style="139" customWidth="1"/>
    <col min="2565" max="2566" width="12.44140625" style="139" customWidth="1"/>
    <col min="2567" max="2816" width="8.88671875" style="139"/>
    <col min="2817" max="2817" width="7.6640625" style="139" customWidth="1"/>
    <col min="2818" max="2818" width="8.21875" style="139" customWidth="1"/>
    <col min="2819" max="2819" width="19.5546875" style="139" customWidth="1"/>
    <col min="2820" max="2820" width="8.88671875" style="139" customWidth="1"/>
    <col min="2821" max="2822" width="12.44140625" style="139" customWidth="1"/>
    <col min="2823" max="3072" width="8.88671875" style="139"/>
    <col min="3073" max="3073" width="7.6640625" style="139" customWidth="1"/>
    <col min="3074" max="3074" width="8.21875" style="139" customWidth="1"/>
    <col min="3075" max="3075" width="19.5546875" style="139" customWidth="1"/>
    <col min="3076" max="3076" width="8.88671875" style="139" customWidth="1"/>
    <col min="3077" max="3078" width="12.44140625" style="139" customWidth="1"/>
    <col min="3079" max="3328" width="8.88671875" style="139"/>
    <col min="3329" max="3329" width="7.6640625" style="139" customWidth="1"/>
    <col min="3330" max="3330" width="8.21875" style="139" customWidth="1"/>
    <col min="3331" max="3331" width="19.5546875" style="139" customWidth="1"/>
    <col min="3332" max="3332" width="8.88671875" style="139" customWidth="1"/>
    <col min="3333" max="3334" width="12.44140625" style="139" customWidth="1"/>
    <col min="3335" max="3584" width="8.88671875" style="139"/>
    <col min="3585" max="3585" width="7.6640625" style="139" customWidth="1"/>
    <col min="3586" max="3586" width="8.21875" style="139" customWidth="1"/>
    <col min="3587" max="3587" width="19.5546875" style="139" customWidth="1"/>
    <col min="3588" max="3588" width="8.88671875" style="139" customWidth="1"/>
    <col min="3589" max="3590" width="12.44140625" style="139" customWidth="1"/>
    <col min="3591" max="3840" width="8.88671875" style="139"/>
    <col min="3841" max="3841" width="7.6640625" style="139" customWidth="1"/>
    <col min="3842" max="3842" width="8.21875" style="139" customWidth="1"/>
    <col min="3843" max="3843" width="19.5546875" style="139" customWidth="1"/>
    <col min="3844" max="3844" width="8.88671875" style="139" customWidth="1"/>
    <col min="3845" max="3846" width="12.44140625" style="139" customWidth="1"/>
    <col min="3847" max="4096" width="8.88671875" style="139"/>
    <col min="4097" max="4097" width="7.6640625" style="139" customWidth="1"/>
    <col min="4098" max="4098" width="8.21875" style="139" customWidth="1"/>
    <col min="4099" max="4099" width="19.5546875" style="139" customWidth="1"/>
    <col min="4100" max="4100" width="8.88671875" style="139" customWidth="1"/>
    <col min="4101" max="4102" width="12.44140625" style="139" customWidth="1"/>
    <col min="4103" max="4352" width="8.88671875" style="139"/>
    <col min="4353" max="4353" width="7.6640625" style="139" customWidth="1"/>
    <col min="4354" max="4354" width="8.21875" style="139" customWidth="1"/>
    <col min="4355" max="4355" width="19.5546875" style="139" customWidth="1"/>
    <col min="4356" max="4356" width="8.88671875" style="139" customWidth="1"/>
    <col min="4357" max="4358" width="12.44140625" style="139" customWidth="1"/>
    <col min="4359" max="4608" width="8.88671875" style="139"/>
    <col min="4609" max="4609" width="7.6640625" style="139" customWidth="1"/>
    <col min="4610" max="4610" width="8.21875" style="139" customWidth="1"/>
    <col min="4611" max="4611" width="19.5546875" style="139" customWidth="1"/>
    <col min="4612" max="4612" width="8.88671875" style="139" customWidth="1"/>
    <col min="4613" max="4614" width="12.44140625" style="139" customWidth="1"/>
    <col min="4615" max="4864" width="8.88671875" style="139"/>
    <col min="4865" max="4865" width="7.6640625" style="139" customWidth="1"/>
    <col min="4866" max="4866" width="8.21875" style="139" customWidth="1"/>
    <col min="4867" max="4867" width="19.5546875" style="139" customWidth="1"/>
    <col min="4868" max="4868" width="8.88671875" style="139" customWidth="1"/>
    <col min="4869" max="4870" width="12.44140625" style="139" customWidth="1"/>
    <col min="4871" max="5120" width="8.88671875" style="139"/>
    <col min="5121" max="5121" width="7.6640625" style="139" customWidth="1"/>
    <col min="5122" max="5122" width="8.21875" style="139" customWidth="1"/>
    <col min="5123" max="5123" width="19.5546875" style="139" customWidth="1"/>
    <col min="5124" max="5124" width="8.88671875" style="139" customWidth="1"/>
    <col min="5125" max="5126" width="12.44140625" style="139" customWidth="1"/>
    <col min="5127" max="5376" width="8.88671875" style="139"/>
    <col min="5377" max="5377" width="7.6640625" style="139" customWidth="1"/>
    <col min="5378" max="5378" width="8.21875" style="139" customWidth="1"/>
    <col min="5379" max="5379" width="19.5546875" style="139" customWidth="1"/>
    <col min="5380" max="5380" width="8.88671875" style="139" customWidth="1"/>
    <col min="5381" max="5382" width="12.44140625" style="139" customWidth="1"/>
    <col min="5383" max="5632" width="8.88671875" style="139"/>
    <col min="5633" max="5633" width="7.6640625" style="139" customWidth="1"/>
    <col min="5634" max="5634" width="8.21875" style="139" customWidth="1"/>
    <col min="5635" max="5635" width="19.5546875" style="139" customWidth="1"/>
    <col min="5636" max="5636" width="8.88671875" style="139" customWidth="1"/>
    <col min="5637" max="5638" width="12.44140625" style="139" customWidth="1"/>
    <col min="5639" max="5888" width="8.88671875" style="139"/>
    <col min="5889" max="5889" width="7.6640625" style="139" customWidth="1"/>
    <col min="5890" max="5890" width="8.21875" style="139" customWidth="1"/>
    <col min="5891" max="5891" width="19.5546875" style="139" customWidth="1"/>
    <col min="5892" max="5892" width="8.88671875" style="139" customWidth="1"/>
    <col min="5893" max="5894" width="12.44140625" style="139" customWidth="1"/>
    <col min="5895" max="6144" width="8.88671875" style="139"/>
    <col min="6145" max="6145" width="7.6640625" style="139" customWidth="1"/>
    <col min="6146" max="6146" width="8.21875" style="139" customWidth="1"/>
    <col min="6147" max="6147" width="19.5546875" style="139" customWidth="1"/>
    <col min="6148" max="6148" width="8.88671875" style="139" customWidth="1"/>
    <col min="6149" max="6150" width="12.44140625" style="139" customWidth="1"/>
    <col min="6151" max="6400" width="8.88671875" style="139"/>
    <col min="6401" max="6401" width="7.6640625" style="139" customWidth="1"/>
    <col min="6402" max="6402" width="8.21875" style="139" customWidth="1"/>
    <col min="6403" max="6403" width="19.5546875" style="139" customWidth="1"/>
    <col min="6404" max="6404" width="8.88671875" style="139" customWidth="1"/>
    <col min="6405" max="6406" width="12.44140625" style="139" customWidth="1"/>
    <col min="6407" max="6656" width="8.88671875" style="139"/>
    <col min="6657" max="6657" width="7.6640625" style="139" customWidth="1"/>
    <col min="6658" max="6658" width="8.21875" style="139" customWidth="1"/>
    <col min="6659" max="6659" width="19.5546875" style="139" customWidth="1"/>
    <col min="6660" max="6660" width="8.88671875" style="139" customWidth="1"/>
    <col min="6661" max="6662" width="12.44140625" style="139" customWidth="1"/>
    <col min="6663" max="6912" width="8.88671875" style="139"/>
    <col min="6913" max="6913" width="7.6640625" style="139" customWidth="1"/>
    <col min="6914" max="6914" width="8.21875" style="139" customWidth="1"/>
    <col min="6915" max="6915" width="19.5546875" style="139" customWidth="1"/>
    <col min="6916" max="6916" width="8.88671875" style="139" customWidth="1"/>
    <col min="6917" max="6918" width="12.44140625" style="139" customWidth="1"/>
    <col min="6919" max="7168" width="8.88671875" style="139"/>
    <col min="7169" max="7169" width="7.6640625" style="139" customWidth="1"/>
    <col min="7170" max="7170" width="8.21875" style="139" customWidth="1"/>
    <col min="7171" max="7171" width="19.5546875" style="139" customWidth="1"/>
    <col min="7172" max="7172" width="8.88671875" style="139" customWidth="1"/>
    <col min="7173" max="7174" width="12.44140625" style="139" customWidth="1"/>
    <col min="7175" max="7424" width="8.88671875" style="139"/>
    <col min="7425" max="7425" width="7.6640625" style="139" customWidth="1"/>
    <col min="7426" max="7426" width="8.21875" style="139" customWidth="1"/>
    <col min="7427" max="7427" width="19.5546875" style="139" customWidth="1"/>
    <col min="7428" max="7428" width="8.88671875" style="139" customWidth="1"/>
    <col min="7429" max="7430" width="12.44140625" style="139" customWidth="1"/>
    <col min="7431" max="7680" width="8.88671875" style="139"/>
    <col min="7681" max="7681" width="7.6640625" style="139" customWidth="1"/>
    <col min="7682" max="7682" width="8.21875" style="139" customWidth="1"/>
    <col min="7683" max="7683" width="19.5546875" style="139" customWidth="1"/>
    <col min="7684" max="7684" width="8.88671875" style="139" customWidth="1"/>
    <col min="7685" max="7686" width="12.44140625" style="139" customWidth="1"/>
    <col min="7687" max="7936" width="8.88671875" style="139"/>
    <col min="7937" max="7937" width="7.6640625" style="139" customWidth="1"/>
    <col min="7938" max="7938" width="8.21875" style="139" customWidth="1"/>
    <col min="7939" max="7939" width="19.5546875" style="139" customWidth="1"/>
    <col min="7940" max="7940" width="8.88671875" style="139" customWidth="1"/>
    <col min="7941" max="7942" width="12.44140625" style="139" customWidth="1"/>
    <col min="7943" max="8192" width="8.88671875" style="139"/>
    <col min="8193" max="8193" width="7.6640625" style="139" customWidth="1"/>
    <col min="8194" max="8194" width="8.21875" style="139" customWidth="1"/>
    <col min="8195" max="8195" width="19.5546875" style="139" customWidth="1"/>
    <col min="8196" max="8196" width="8.88671875" style="139" customWidth="1"/>
    <col min="8197" max="8198" width="12.44140625" style="139" customWidth="1"/>
    <col min="8199" max="8448" width="8.88671875" style="139"/>
    <col min="8449" max="8449" width="7.6640625" style="139" customWidth="1"/>
    <col min="8450" max="8450" width="8.21875" style="139" customWidth="1"/>
    <col min="8451" max="8451" width="19.5546875" style="139" customWidth="1"/>
    <col min="8452" max="8452" width="8.88671875" style="139" customWidth="1"/>
    <col min="8453" max="8454" width="12.44140625" style="139" customWidth="1"/>
    <col min="8455" max="8704" width="8.88671875" style="139"/>
    <col min="8705" max="8705" width="7.6640625" style="139" customWidth="1"/>
    <col min="8706" max="8706" width="8.21875" style="139" customWidth="1"/>
    <col min="8707" max="8707" width="19.5546875" style="139" customWidth="1"/>
    <col min="8708" max="8708" width="8.88671875" style="139" customWidth="1"/>
    <col min="8709" max="8710" width="12.44140625" style="139" customWidth="1"/>
    <col min="8711" max="8960" width="8.88671875" style="139"/>
    <col min="8961" max="8961" width="7.6640625" style="139" customWidth="1"/>
    <col min="8962" max="8962" width="8.21875" style="139" customWidth="1"/>
    <col min="8963" max="8963" width="19.5546875" style="139" customWidth="1"/>
    <col min="8964" max="8964" width="8.88671875" style="139" customWidth="1"/>
    <col min="8965" max="8966" width="12.44140625" style="139" customWidth="1"/>
    <col min="8967" max="9216" width="8.88671875" style="139"/>
    <col min="9217" max="9217" width="7.6640625" style="139" customWidth="1"/>
    <col min="9218" max="9218" width="8.21875" style="139" customWidth="1"/>
    <col min="9219" max="9219" width="19.5546875" style="139" customWidth="1"/>
    <col min="9220" max="9220" width="8.88671875" style="139" customWidth="1"/>
    <col min="9221" max="9222" width="12.44140625" style="139" customWidth="1"/>
    <col min="9223" max="9472" width="8.88671875" style="139"/>
    <col min="9473" max="9473" width="7.6640625" style="139" customWidth="1"/>
    <col min="9474" max="9474" width="8.21875" style="139" customWidth="1"/>
    <col min="9475" max="9475" width="19.5546875" style="139" customWidth="1"/>
    <col min="9476" max="9476" width="8.88671875" style="139" customWidth="1"/>
    <col min="9477" max="9478" width="12.44140625" style="139" customWidth="1"/>
    <col min="9479" max="9728" width="8.88671875" style="139"/>
    <col min="9729" max="9729" width="7.6640625" style="139" customWidth="1"/>
    <col min="9730" max="9730" width="8.21875" style="139" customWidth="1"/>
    <col min="9731" max="9731" width="19.5546875" style="139" customWidth="1"/>
    <col min="9732" max="9732" width="8.88671875" style="139" customWidth="1"/>
    <col min="9733" max="9734" width="12.44140625" style="139" customWidth="1"/>
    <col min="9735" max="9984" width="8.88671875" style="139"/>
    <col min="9985" max="9985" width="7.6640625" style="139" customWidth="1"/>
    <col min="9986" max="9986" width="8.21875" style="139" customWidth="1"/>
    <col min="9987" max="9987" width="19.5546875" style="139" customWidth="1"/>
    <col min="9988" max="9988" width="8.88671875" style="139" customWidth="1"/>
    <col min="9989" max="9990" width="12.44140625" style="139" customWidth="1"/>
    <col min="9991" max="10240" width="8.88671875" style="139"/>
    <col min="10241" max="10241" width="7.6640625" style="139" customWidth="1"/>
    <col min="10242" max="10242" width="8.21875" style="139" customWidth="1"/>
    <col min="10243" max="10243" width="19.5546875" style="139" customWidth="1"/>
    <col min="10244" max="10244" width="8.88671875" style="139" customWidth="1"/>
    <col min="10245" max="10246" width="12.44140625" style="139" customWidth="1"/>
    <col min="10247" max="10496" width="8.88671875" style="139"/>
    <col min="10497" max="10497" width="7.6640625" style="139" customWidth="1"/>
    <col min="10498" max="10498" width="8.21875" style="139" customWidth="1"/>
    <col min="10499" max="10499" width="19.5546875" style="139" customWidth="1"/>
    <col min="10500" max="10500" width="8.88671875" style="139" customWidth="1"/>
    <col min="10501" max="10502" width="12.44140625" style="139" customWidth="1"/>
    <col min="10503" max="10752" width="8.88671875" style="139"/>
    <col min="10753" max="10753" width="7.6640625" style="139" customWidth="1"/>
    <col min="10754" max="10754" width="8.21875" style="139" customWidth="1"/>
    <col min="10755" max="10755" width="19.5546875" style="139" customWidth="1"/>
    <col min="10756" max="10756" width="8.88671875" style="139" customWidth="1"/>
    <col min="10757" max="10758" width="12.44140625" style="139" customWidth="1"/>
    <col min="10759" max="11008" width="8.88671875" style="139"/>
    <col min="11009" max="11009" width="7.6640625" style="139" customWidth="1"/>
    <col min="11010" max="11010" width="8.21875" style="139" customWidth="1"/>
    <col min="11011" max="11011" width="19.5546875" style="139" customWidth="1"/>
    <col min="11012" max="11012" width="8.88671875" style="139" customWidth="1"/>
    <col min="11013" max="11014" width="12.44140625" style="139" customWidth="1"/>
    <col min="11015" max="11264" width="8.88671875" style="139"/>
    <col min="11265" max="11265" width="7.6640625" style="139" customWidth="1"/>
    <col min="11266" max="11266" width="8.21875" style="139" customWidth="1"/>
    <col min="11267" max="11267" width="19.5546875" style="139" customWidth="1"/>
    <col min="11268" max="11268" width="8.88671875" style="139" customWidth="1"/>
    <col min="11269" max="11270" width="12.44140625" style="139" customWidth="1"/>
    <col min="11271" max="11520" width="8.88671875" style="139"/>
    <col min="11521" max="11521" width="7.6640625" style="139" customWidth="1"/>
    <col min="11522" max="11522" width="8.21875" style="139" customWidth="1"/>
    <col min="11523" max="11523" width="19.5546875" style="139" customWidth="1"/>
    <col min="11524" max="11524" width="8.88671875" style="139" customWidth="1"/>
    <col min="11525" max="11526" width="12.44140625" style="139" customWidth="1"/>
    <col min="11527" max="11776" width="8.88671875" style="139"/>
    <col min="11777" max="11777" width="7.6640625" style="139" customWidth="1"/>
    <col min="11778" max="11778" width="8.21875" style="139" customWidth="1"/>
    <col min="11779" max="11779" width="19.5546875" style="139" customWidth="1"/>
    <col min="11780" max="11780" width="8.88671875" style="139" customWidth="1"/>
    <col min="11781" max="11782" width="12.44140625" style="139" customWidth="1"/>
    <col min="11783" max="12032" width="8.88671875" style="139"/>
    <col min="12033" max="12033" width="7.6640625" style="139" customWidth="1"/>
    <col min="12034" max="12034" width="8.21875" style="139" customWidth="1"/>
    <col min="12035" max="12035" width="19.5546875" style="139" customWidth="1"/>
    <col min="12036" max="12036" width="8.88671875" style="139" customWidth="1"/>
    <col min="12037" max="12038" width="12.44140625" style="139" customWidth="1"/>
    <col min="12039" max="12288" width="8.88671875" style="139"/>
    <col min="12289" max="12289" width="7.6640625" style="139" customWidth="1"/>
    <col min="12290" max="12290" width="8.21875" style="139" customWidth="1"/>
    <col min="12291" max="12291" width="19.5546875" style="139" customWidth="1"/>
    <col min="12292" max="12292" width="8.88671875" style="139" customWidth="1"/>
    <col min="12293" max="12294" width="12.44140625" style="139" customWidth="1"/>
    <col min="12295" max="12544" width="8.88671875" style="139"/>
    <col min="12545" max="12545" width="7.6640625" style="139" customWidth="1"/>
    <col min="12546" max="12546" width="8.21875" style="139" customWidth="1"/>
    <col min="12547" max="12547" width="19.5546875" style="139" customWidth="1"/>
    <col min="12548" max="12548" width="8.88671875" style="139" customWidth="1"/>
    <col min="12549" max="12550" width="12.44140625" style="139" customWidth="1"/>
    <col min="12551" max="12800" width="8.88671875" style="139"/>
    <col min="12801" max="12801" width="7.6640625" style="139" customWidth="1"/>
    <col min="12802" max="12802" width="8.21875" style="139" customWidth="1"/>
    <col min="12803" max="12803" width="19.5546875" style="139" customWidth="1"/>
    <col min="12804" max="12804" width="8.88671875" style="139" customWidth="1"/>
    <col min="12805" max="12806" width="12.44140625" style="139" customWidth="1"/>
    <col min="12807" max="13056" width="8.88671875" style="139"/>
    <col min="13057" max="13057" width="7.6640625" style="139" customWidth="1"/>
    <col min="13058" max="13058" width="8.21875" style="139" customWidth="1"/>
    <col min="13059" max="13059" width="19.5546875" style="139" customWidth="1"/>
    <col min="13060" max="13060" width="8.88671875" style="139" customWidth="1"/>
    <col min="13061" max="13062" width="12.44140625" style="139" customWidth="1"/>
    <col min="13063" max="13312" width="8.88671875" style="139"/>
    <col min="13313" max="13313" width="7.6640625" style="139" customWidth="1"/>
    <col min="13314" max="13314" width="8.21875" style="139" customWidth="1"/>
    <col min="13315" max="13315" width="19.5546875" style="139" customWidth="1"/>
    <col min="13316" max="13316" width="8.88671875" style="139" customWidth="1"/>
    <col min="13317" max="13318" width="12.44140625" style="139" customWidth="1"/>
    <col min="13319" max="13568" width="8.88671875" style="139"/>
    <col min="13569" max="13569" width="7.6640625" style="139" customWidth="1"/>
    <col min="13570" max="13570" width="8.21875" style="139" customWidth="1"/>
    <col min="13571" max="13571" width="19.5546875" style="139" customWidth="1"/>
    <col min="13572" max="13572" width="8.88671875" style="139" customWidth="1"/>
    <col min="13573" max="13574" width="12.44140625" style="139" customWidth="1"/>
    <col min="13575" max="13824" width="8.88671875" style="139"/>
    <col min="13825" max="13825" width="7.6640625" style="139" customWidth="1"/>
    <col min="13826" max="13826" width="8.21875" style="139" customWidth="1"/>
    <col min="13827" max="13827" width="19.5546875" style="139" customWidth="1"/>
    <col min="13828" max="13828" width="8.88671875" style="139" customWidth="1"/>
    <col min="13829" max="13830" width="12.44140625" style="139" customWidth="1"/>
    <col min="13831" max="14080" width="8.88671875" style="139"/>
    <col min="14081" max="14081" width="7.6640625" style="139" customWidth="1"/>
    <col min="14082" max="14082" width="8.21875" style="139" customWidth="1"/>
    <col min="14083" max="14083" width="19.5546875" style="139" customWidth="1"/>
    <col min="14084" max="14084" width="8.88671875" style="139" customWidth="1"/>
    <col min="14085" max="14086" width="12.44140625" style="139" customWidth="1"/>
    <col min="14087" max="14336" width="8.88671875" style="139"/>
    <col min="14337" max="14337" width="7.6640625" style="139" customWidth="1"/>
    <col min="14338" max="14338" width="8.21875" style="139" customWidth="1"/>
    <col min="14339" max="14339" width="19.5546875" style="139" customWidth="1"/>
    <col min="14340" max="14340" width="8.88671875" style="139" customWidth="1"/>
    <col min="14341" max="14342" width="12.44140625" style="139" customWidth="1"/>
    <col min="14343" max="14592" width="8.88671875" style="139"/>
    <col min="14593" max="14593" width="7.6640625" style="139" customWidth="1"/>
    <col min="14594" max="14594" width="8.21875" style="139" customWidth="1"/>
    <col min="14595" max="14595" width="19.5546875" style="139" customWidth="1"/>
    <col min="14596" max="14596" width="8.88671875" style="139" customWidth="1"/>
    <col min="14597" max="14598" width="12.44140625" style="139" customWidth="1"/>
    <col min="14599" max="14848" width="8.88671875" style="139"/>
    <col min="14849" max="14849" width="7.6640625" style="139" customWidth="1"/>
    <col min="14850" max="14850" width="8.21875" style="139" customWidth="1"/>
    <col min="14851" max="14851" width="19.5546875" style="139" customWidth="1"/>
    <col min="14852" max="14852" width="8.88671875" style="139" customWidth="1"/>
    <col min="14853" max="14854" width="12.44140625" style="139" customWidth="1"/>
    <col min="14855" max="15104" width="8.88671875" style="139"/>
    <col min="15105" max="15105" width="7.6640625" style="139" customWidth="1"/>
    <col min="15106" max="15106" width="8.21875" style="139" customWidth="1"/>
    <col min="15107" max="15107" width="19.5546875" style="139" customWidth="1"/>
    <col min="15108" max="15108" width="8.88671875" style="139" customWidth="1"/>
    <col min="15109" max="15110" width="12.44140625" style="139" customWidth="1"/>
    <col min="15111" max="15360" width="8.88671875" style="139"/>
    <col min="15361" max="15361" width="7.6640625" style="139" customWidth="1"/>
    <col min="15362" max="15362" width="8.21875" style="139" customWidth="1"/>
    <col min="15363" max="15363" width="19.5546875" style="139" customWidth="1"/>
    <col min="15364" max="15364" width="8.88671875" style="139" customWidth="1"/>
    <col min="15365" max="15366" width="12.44140625" style="139" customWidth="1"/>
    <col min="15367" max="15616" width="8.88671875" style="139"/>
    <col min="15617" max="15617" width="7.6640625" style="139" customWidth="1"/>
    <col min="15618" max="15618" width="8.21875" style="139" customWidth="1"/>
    <col min="15619" max="15619" width="19.5546875" style="139" customWidth="1"/>
    <col min="15620" max="15620" width="8.88671875" style="139" customWidth="1"/>
    <col min="15621" max="15622" width="12.44140625" style="139" customWidth="1"/>
    <col min="15623" max="15872" width="8.88671875" style="139"/>
    <col min="15873" max="15873" width="7.6640625" style="139" customWidth="1"/>
    <col min="15874" max="15874" width="8.21875" style="139" customWidth="1"/>
    <col min="15875" max="15875" width="19.5546875" style="139" customWidth="1"/>
    <col min="15876" max="15876" width="8.88671875" style="139" customWidth="1"/>
    <col min="15877" max="15878" width="12.44140625" style="139" customWidth="1"/>
    <col min="15879" max="16128" width="8.88671875" style="139"/>
    <col min="16129" max="16129" width="7.6640625" style="139" customWidth="1"/>
    <col min="16130" max="16130" width="8.21875" style="139" customWidth="1"/>
    <col min="16131" max="16131" width="19.5546875" style="139" customWidth="1"/>
    <col min="16132" max="16132" width="8.88671875" style="139" customWidth="1"/>
    <col min="16133" max="16134" width="12.44140625" style="139" customWidth="1"/>
    <col min="16135" max="16384" width="8.88671875" style="139"/>
  </cols>
  <sheetData>
    <row r="1" spans="1:6" ht="15.75" x14ac:dyDescent="0.25">
      <c r="A1" s="191" t="s">
        <v>771</v>
      </c>
      <c r="B1" s="136"/>
      <c r="C1" s="138"/>
      <c r="D1" s="138"/>
    </row>
    <row r="2" spans="1:6" ht="15.75" x14ac:dyDescent="0.25">
      <c r="A2" s="191"/>
      <c r="B2" s="136"/>
      <c r="C2" s="138">
        <v>1</v>
      </c>
      <c r="D2" s="138">
        <v>2</v>
      </c>
      <c r="E2" s="139">
        <v>3</v>
      </c>
      <c r="F2" s="139">
        <v>4</v>
      </c>
    </row>
    <row r="3" spans="1:6" ht="15.75" customHeight="1" x14ac:dyDescent="0.25">
      <c r="A3" s="177"/>
      <c r="B3" s="136"/>
      <c r="C3" s="138"/>
      <c r="D3" s="138"/>
      <c r="E3" s="602" t="s">
        <v>737</v>
      </c>
      <c r="F3" s="604"/>
    </row>
    <row r="4" spans="1:6" ht="38.25" x14ac:dyDescent="0.2">
      <c r="A4" s="140" t="s">
        <v>738</v>
      </c>
      <c r="B4" s="140" t="s">
        <v>760</v>
      </c>
      <c r="C4" s="140" t="s">
        <v>2</v>
      </c>
      <c r="D4" s="140" t="s">
        <v>769</v>
      </c>
      <c r="E4" s="140" t="s">
        <v>770</v>
      </c>
      <c r="F4" s="140" t="s">
        <v>761</v>
      </c>
    </row>
    <row r="5" spans="1:6" s="141" customFormat="1" x14ac:dyDescent="0.2">
      <c r="A5" s="150" t="s">
        <v>4</v>
      </c>
      <c r="B5" s="173" t="s">
        <v>5</v>
      </c>
      <c r="C5" s="176" t="s">
        <v>6</v>
      </c>
      <c r="D5" s="185">
        <f>F5</f>
        <v>21</v>
      </c>
      <c r="E5" s="186">
        <v>20</v>
      </c>
      <c r="F5" s="186">
        <v>21</v>
      </c>
    </row>
    <row r="6" spans="1:6" s="141" customFormat="1" x14ac:dyDescent="0.2">
      <c r="A6" s="150" t="s">
        <v>7</v>
      </c>
      <c r="B6" s="173" t="s">
        <v>8</v>
      </c>
      <c r="C6" s="174" t="s">
        <v>9</v>
      </c>
      <c r="D6" s="185">
        <f t="shared" ref="D6:D69" si="0">F6</f>
        <v>36</v>
      </c>
      <c r="E6" s="186">
        <v>40</v>
      </c>
      <c r="F6" s="186">
        <v>36</v>
      </c>
    </row>
    <row r="7" spans="1:6" s="141" customFormat="1" x14ac:dyDescent="0.2">
      <c r="A7" s="150" t="s">
        <v>10</v>
      </c>
      <c r="B7" s="173" t="s">
        <v>11</v>
      </c>
      <c r="C7" s="174" t="s">
        <v>12</v>
      </c>
      <c r="D7" s="185">
        <f t="shared" si="0"/>
        <v>21</v>
      </c>
      <c r="E7" s="186">
        <v>21</v>
      </c>
      <c r="F7" s="186">
        <v>21</v>
      </c>
    </row>
    <row r="8" spans="1:6" s="141" customFormat="1" x14ac:dyDescent="0.2">
      <c r="A8" s="150" t="s">
        <v>13</v>
      </c>
      <c r="B8" s="173" t="s">
        <v>14</v>
      </c>
      <c r="C8" s="174" t="s">
        <v>15</v>
      </c>
      <c r="D8" s="185">
        <f t="shared" si="0"/>
        <v>52</v>
      </c>
      <c r="E8" s="186">
        <v>56</v>
      </c>
      <c r="F8" s="186">
        <v>52</v>
      </c>
    </row>
    <row r="9" spans="1:6" s="141" customFormat="1" x14ac:dyDescent="0.2">
      <c r="A9" s="150" t="s">
        <v>16</v>
      </c>
      <c r="B9" s="173" t="s">
        <v>17</v>
      </c>
      <c r="C9" s="174" t="s">
        <v>18</v>
      </c>
      <c r="D9" s="185">
        <f t="shared" si="0"/>
        <v>36</v>
      </c>
      <c r="E9" s="186">
        <v>31</v>
      </c>
      <c r="F9" s="186">
        <v>36</v>
      </c>
    </row>
    <row r="10" spans="1:6" s="141" customFormat="1" x14ac:dyDescent="0.2">
      <c r="A10" s="150" t="s">
        <v>19</v>
      </c>
      <c r="B10" s="173" t="s">
        <v>20</v>
      </c>
      <c r="C10" s="174" t="s">
        <v>21</v>
      </c>
      <c r="D10" s="185">
        <f t="shared" si="0"/>
        <v>47</v>
      </c>
      <c r="E10" s="186">
        <v>48</v>
      </c>
      <c r="F10" s="186">
        <v>47</v>
      </c>
    </row>
    <row r="11" spans="1:6" s="141" customFormat="1" x14ac:dyDescent="0.2">
      <c r="A11" s="150" t="s">
        <v>22</v>
      </c>
      <c r="B11" s="173" t="s">
        <v>23</v>
      </c>
      <c r="C11" s="174" t="s">
        <v>24</v>
      </c>
      <c r="D11" s="185">
        <f t="shared" si="0"/>
        <v>24</v>
      </c>
      <c r="E11" s="186">
        <v>23</v>
      </c>
      <c r="F11" s="186">
        <v>24</v>
      </c>
    </row>
    <row r="12" spans="1:6" s="141" customFormat="1" x14ac:dyDescent="0.2">
      <c r="A12" s="150" t="s">
        <v>25</v>
      </c>
      <c r="B12" s="173" t="s">
        <v>26</v>
      </c>
      <c r="C12" s="174" t="s">
        <v>27</v>
      </c>
      <c r="D12" s="185">
        <f t="shared" si="0"/>
        <v>40</v>
      </c>
      <c r="E12" s="186">
        <v>42</v>
      </c>
      <c r="F12" s="186">
        <v>40</v>
      </c>
    </row>
    <row r="13" spans="1:6" s="141" customFormat="1" x14ac:dyDescent="0.2">
      <c r="A13" s="150" t="s">
        <v>28</v>
      </c>
      <c r="B13" s="173" t="s">
        <v>29</v>
      </c>
      <c r="C13" s="174" t="s">
        <v>30</v>
      </c>
      <c r="D13" s="185">
        <f t="shared" si="0"/>
        <v>40</v>
      </c>
      <c r="E13" s="186">
        <v>46</v>
      </c>
      <c r="F13" s="186">
        <v>40</v>
      </c>
    </row>
    <row r="14" spans="1:6" s="141" customFormat="1" x14ac:dyDescent="0.2">
      <c r="A14" s="150" t="s">
        <v>31</v>
      </c>
      <c r="B14" s="173" t="s">
        <v>32</v>
      </c>
      <c r="C14" s="174" t="s">
        <v>33</v>
      </c>
      <c r="D14" s="185">
        <f t="shared" si="0"/>
        <v>22</v>
      </c>
      <c r="E14" s="186">
        <v>19</v>
      </c>
      <c r="F14" s="186">
        <v>22</v>
      </c>
    </row>
    <row r="15" spans="1:6" s="141" customFormat="1" x14ac:dyDescent="0.2">
      <c r="A15" s="150" t="s">
        <v>34</v>
      </c>
      <c r="B15" s="173" t="s">
        <v>35</v>
      </c>
      <c r="C15" s="174" t="s">
        <v>36</v>
      </c>
      <c r="D15" s="185">
        <f t="shared" si="0"/>
        <v>25</v>
      </c>
      <c r="E15" s="186">
        <v>15</v>
      </c>
      <c r="F15" s="186">
        <v>25</v>
      </c>
    </row>
    <row r="16" spans="1:6" s="141" customFormat="1" x14ac:dyDescent="0.2">
      <c r="A16" s="150" t="s">
        <v>37</v>
      </c>
      <c r="B16" s="173" t="s">
        <v>38</v>
      </c>
      <c r="C16" s="174" t="s">
        <v>39</v>
      </c>
      <c r="D16" s="185">
        <f t="shared" si="0"/>
        <v>17</v>
      </c>
      <c r="E16" s="186">
        <v>18</v>
      </c>
      <c r="F16" s="186">
        <v>17</v>
      </c>
    </row>
    <row r="17" spans="1:6" s="141" customFormat="1" x14ac:dyDescent="0.2">
      <c r="A17" s="150" t="s">
        <v>40</v>
      </c>
      <c r="B17" s="173" t="s">
        <v>41</v>
      </c>
      <c r="C17" s="174" t="s">
        <v>42</v>
      </c>
      <c r="D17" s="185">
        <f t="shared" si="0"/>
        <v>40</v>
      </c>
      <c r="E17" s="186">
        <v>13</v>
      </c>
      <c r="F17" s="186">
        <v>40</v>
      </c>
    </row>
    <row r="18" spans="1:6" s="141" customFormat="1" x14ac:dyDescent="0.2">
      <c r="A18" s="150" t="s">
        <v>43</v>
      </c>
      <c r="B18" s="151" t="s">
        <v>44</v>
      </c>
      <c r="C18" s="174" t="s">
        <v>45</v>
      </c>
      <c r="D18" s="185">
        <f t="shared" si="0"/>
        <v>41</v>
      </c>
      <c r="E18" s="186">
        <v>60</v>
      </c>
      <c r="F18" s="186">
        <v>41</v>
      </c>
    </row>
    <row r="19" spans="1:6" s="141" customFormat="1" x14ac:dyDescent="0.2">
      <c r="A19" s="150" t="s">
        <v>46</v>
      </c>
      <c r="B19" s="173" t="s">
        <v>47</v>
      </c>
      <c r="C19" s="174" t="s">
        <v>48</v>
      </c>
      <c r="D19" s="185">
        <f t="shared" si="0"/>
        <v>32</v>
      </c>
      <c r="E19" s="186">
        <v>27</v>
      </c>
      <c r="F19" s="186">
        <v>32</v>
      </c>
    </row>
    <row r="20" spans="1:6" s="141" customFormat="1" x14ac:dyDescent="0.2">
      <c r="A20" s="150" t="s">
        <v>49</v>
      </c>
      <c r="B20" s="173" t="s">
        <v>50</v>
      </c>
      <c r="C20" s="174" t="s">
        <v>51</v>
      </c>
      <c r="D20" s="185">
        <f t="shared" si="0"/>
        <v>22</v>
      </c>
      <c r="E20" s="186">
        <v>30</v>
      </c>
      <c r="F20" s="186">
        <v>22</v>
      </c>
    </row>
    <row r="21" spans="1:6" s="141" customFormat="1" x14ac:dyDescent="0.2">
      <c r="A21" s="150" t="s">
        <v>52</v>
      </c>
      <c r="B21" s="173" t="s">
        <v>53</v>
      </c>
      <c r="C21" s="174" t="s">
        <v>54</v>
      </c>
      <c r="D21" s="185">
        <f t="shared" si="0"/>
        <v>33</v>
      </c>
      <c r="E21" s="186">
        <v>30</v>
      </c>
      <c r="F21" s="186">
        <v>33</v>
      </c>
    </row>
    <row r="22" spans="1:6" s="141" customFormat="1" x14ac:dyDescent="0.2">
      <c r="A22" s="150" t="s">
        <v>55</v>
      </c>
      <c r="B22" s="173" t="s">
        <v>56</v>
      </c>
      <c r="C22" s="174" t="s">
        <v>57</v>
      </c>
      <c r="D22" s="185">
        <f t="shared" si="0"/>
        <v>33</v>
      </c>
      <c r="E22" s="186">
        <v>27</v>
      </c>
      <c r="F22" s="186">
        <v>33</v>
      </c>
    </row>
    <row r="23" spans="1:6" s="141" customFormat="1" x14ac:dyDescent="0.2">
      <c r="A23" s="150" t="s">
        <v>447</v>
      </c>
      <c r="B23" s="173" t="s">
        <v>448</v>
      </c>
      <c r="C23" s="174" t="s">
        <v>449</v>
      </c>
      <c r="D23" s="185">
        <f t="shared" si="0"/>
        <v>40</v>
      </c>
      <c r="E23" s="186">
        <v>22</v>
      </c>
      <c r="F23" s="186">
        <v>40</v>
      </c>
    </row>
    <row r="24" spans="1:6" s="141" customFormat="1" x14ac:dyDescent="0.2">
      <c r="A24" s="150" t="s">
        <v>58</v>
      </c>
      <c r="B24" s="173" t="s">
        <v>59</v>
      </c>
      <c r="C24" s="174" t="s">
        <v>60</v>
      </c>
      <c r="D24" s="185">
        <f t="shared" si="0"/>
        <v>40</v>
      </c>
      <c r="E24" s="186">
        <v>19</v>
      </c>
      <c r="F24" s="186">
        <v>40</v>
      </c>
    </row>
    <row r="25" spans="1:6" s="141" customFormat="1" x14ac:dyDescent="0.2">
      <c r="A25" s="150" t="s">
        <v>61</v>
      </c>
      <c r="B25" s="173" t="s">
        <v>62</v>
      </c>
      <c r="C25" s="174" t="s">
        <v>63</v>
      </c>
      <c r="D25" s="185">
        <f t="shared" si="0"/>
        <v>19</v>
      </c>
      <c r="E25" s="186">
        <v>28</v>
      </c>
      <c r="F25" s="186">
        <v>19</v>
      </c>
    </row>
    <row r="26" spans="1:6" s="141" customFormat="1" x14ac:dyDescent="0.2">
      <c r="A26" s="150" t="s">
        <v>64</v>
      </c>
      <c r="B26" s="173" t="s">
        <v>65</v>
      </c>
      <c r="C26" s="174" t="s">
        <v>66</v>
      </c>
      <c r="D26" s="185">
        <f t="shared" si="0"/>
        <v>26</v>
      </c>
      <c r="E26" s="186">
        <v>17</v>
      </c>
      <c r="F26" s="186">
        <v>26</v>
      </c>
    </row>
    <row r="27" spans="1:6" s="141" customFormat="1" x14ac:dyDescent="0.2">
      <c r="A27" s="150" t="s">
        <v>67</v>
      </c>
      <c r="B27" s="173" t="s">
        <v>68</v>
      </c>
      <c r="C27" s="174" t="s">
        <v>69</v>
      </c>
      <c r="D27" s="185">
        <f t="shared" si="0"/>
        <v>36</v>
      </c>
      <c r="E27" s="186">
        <v>39</v>
      </c>
      <c r="F27" s="186">
        <v>36</v>
      </c>
    </row>
    <row r="28" spans="1:6" s="141" customFormat="1" x14ac:dyDescent="0.2">
      <c r="A28" s="150" t="s">
        <v>70</v>
      </c>
      <c r="B28" s="173" t="s">
        <v>71</v>
      </c>
      <c r="C28" s="174" t="s">
        <v>72</v>
      </c>
      <c r="D28" s="185">
        <f t="shared" si="0"/>
        <v>0</v>
      </c>
      <c r="E28" s="186">
        <v>36</v>
      </c>
      <c r="F28" s="186">
        <v>0</v>
      </c>
    </row>
    <row r="29" spans="1:6" s="141" customFormat="1" x14ac:dyDescent="0.2">
      <c r="A29" s="150" t="s">
        <v>73</v>
      </c>
      <c r="B29" s="173" t="s">
        <v>74</v>
      </c>
      <c r="C29" s="174" t="s">
        <v>75</v>
      </c>
      <c r="D29" s="185">
        <f t="shared" si="0"/>
        <v>45</v>
      </c>
      <c r="E29" s="186">
        <v>38</v>
      </c>
      <c r="F29" s="186">
        <v>45</v>
      </c>
    </row>
    <row r="30" spans="1:6" s="141" customFormat="1" x14ac:dyDescent="0.2">
      <c r="A30" s="150" t="s">
        <v>76</v>
      </c>
      <c r="B30" s="173" t="s">
        <v>77</v>
      </c>
      <c r="C30" s="174" t="s">
        <v>78</v>
      </c>
      <c r="D30" s="185">
        <f t="shared" si="0"/>
        <v>32</v>
      </c>
      <c r="E30" s="186">
        <v>24</v>
      </c>
      <c r="F30" s="186">
        <v>32</v>
      </c>
    </row>
    <row r="31" spans="1:6" s="141" customFormat="1" x14ac:dyDescent="0.2">
      <c r="A31" s="150" t="s">
        <v>79</v>
      </c>
      <c r="B31" s="173" t="s">
        <v>80</v>
      </c>
      <c r="C31" s="174" t="s">
        <v>81</v>
      </c>
      <c r="D31" s="185">
        <f t="shared" si="0"/>
        <v>22</v>
      </c>
      <c r="E31" s="186">
        <v>14</v>
      </c>
      <c r="F31" s="186">
        <v>22</v>
      </c>
    </row>
    <row r="32" spans="1:6" s="141" customFormat="1" x14ac:dyDescent="0.2">
      <c r="A32" s="150" t="s">
        <v>82</v>
      </c>
      <c r="B32" s="173" t="s">
        <v>83</v>
      </c>
      <c r="C32" s="174" t="s">
        <v>84</v>
      </c>
      <c r="D32" s="185">
        <f t="shared" si="0"/>
        <v>34</v>
      </c>
      <c r="E32" s="186">
        <v>24</v>
      </c>
      <c r="F32" s="186">
        <v>34</v>
      </c>
    </row>
    <row r="33" spans="1:6" s="141" customFormat="1" x14ac:dyDescent="0.2">
      <c r="A33" s="150" t="s">
        <v>85</v>
      </c>
      <c r="B33" s="173" t="s">
        <v>86</v>
      </c>
      <c r="C33" s="174" t="s">
        <v>87</v>
      </c>
      <c r="D33" s="185">
        <f t="shared" si="0"/>
        <v>35</v>
      </c>
      <c r="E33" s="186">
        <v>17</v>
      </c>
      <c r="F33" s="186">
        <v>35</v>
      </c>
    </row>
    <row r="34" spans="1:6" s="141" customFormat="1" x14ac:dyDescent="0.2">
      <c r="A34" s="150" t="s">
        <v>88</v>
      </c>
      <c r="B34" s="173" t="s">
        <v>89</v>
      </c>
      <c r="C34" s="174" t="s">
        <v>90</v>
      </c>
      <c r="D34" s="185">
        <f t="shared" si="0"/>
        <v>65</v>
      </c>
      <c r="E34" s="186">
        <v>60</v>
      </c>
      <c r="F34" s="186">
        <v>65</v>
      </c>
    </row>
    <row r="35" spans="1:6" s="141" customFormat="1" x14ac:dyDescent="0.2">
      <c r="A35" s="150" t="s">
        <v>91</v>
      </c>
      <c r="B35" s="173" t="s">
        <v>92</v>
      </c>
      <c r="C35" s="174" t="s">
        <v>93</v>
      </c>
      <c r="D35" s="185">
        <f t="shared" si="0"/>
        <v>33</v>
      </c>
      <c r="E35" s="186">
        <v>49</v>
      </c>
      <c r="F35" s="186">
        <v>33</v>
      </c>
    </row>
    <row r="36" spans="1:6" s="141" customFormat="1" x14ac:dyDescent="0.2">
      <c r="A36" s="150" t="s">
        <v>94</v>
      </c>
      <c r="B36" s="173" t="s">
        <v>95</v>
      </c>
      <c r="C36" s="174" t="s">
        <v>96</v>
      </c>
      <c r="D36" s="185">
        <f t="shared" si="0"/>
        <v>27</v>
      </c>
      <c r="E36" s="186">
        <v>29</v>
      </c>
      <c r="F36" s="186">
        <v>27</v>
      </c>
    </row>
    <row r="37" spans="1:6" s="141" customFormat="1" x14ac:dyDescent="0.2">
      <c r="A37" s="150" t="s">
        <v>97</v>
      </c>
      <c r="B37" s="173" t="s">
        <v>98</v>
      </c>
      <c r="C37" s="174" t="s">
        <v>99</v>
      </c>
      <c r="D37" s="185">
        <f t="shared" si="0"/>
        <v>38</v>
      </c>
      <c r="E37" s="186">
        <v>43</v>
      </c>
      <c r="F37" s="186">
        <v>38</v>
      </c>
    </row>
    <row r="38" spans="1:6" s="141" customFormat="1" x14ac:dyDescent="0.2">
      <c r="A38" s="150" t="s">
        <v>100</v>
      </c>
      <c r="B38" s="173" t="s">
        <v>101</v>
      </c>
      <c r="C38" s="174" t="s">
        <v>102</v>
      </c>
      <c r="D38" s="185">
        <f t="shared" si="0"/>
        <v>21</v>
      </c>
      <c r="E38" s="186">
        <v>0</v>
      </c>
      <c r="F38" s="186">
        <v>21</v>
      </c>
    </row>
    <row r="39" spans="1:6" s="141" customFormat="1" x14ac:dyDescent="0.2">
      <c r="A39" s="150" t="s">
        <v>103</v>
      </c>
      <c r="B39" s="173" t="s">
        <v>104</v>
      </c>
      <c r="C39" s="174" t="s">
        <v>105</v>
      </c>
      <c r="D39" s="185">
        <f t="shared" si="0"/>
        <v>25</v>
      </c>
      <c r="E39" s="186">
        <v>21</v>
      </c>
      <c r="F39" s="186">
        <v>25</v>
      </c>
    </row>
    <row r="40" spans="1:6" s="141" customFormat="1" x14ac:dyDescent="0.2">
      <c r="A40" s="150" t="s">
        <v>106</v>
      </c>
      <c r="B40" s="173" t="s">
        <v>107</v>
      </c>
      <c r="C40" s="174" t="s">
        <v>108</v>
      </c>
      <c r="D40" s="185">
        <f t="shared" si="0"/>
        <v>40</v>
      </c>
      <c r="E40" s="186">
        <v>36</v>
      </c>
      <c r="F40" s="186">
        <v>40</v>
      </c>
    </row>
    <row r="41" spans="1:6" s="141" customFormat="1" x14ac:dyDescent="0.2">
      <c r="A41" s="150" t="s">
        <v>109</v>
      </c>
      <c r="B41" s="151" t="s">
        <v>110</v>
      </c>
      <c r="C41" s="174" t="s">
        <v>111</v>
      </c>
      <c r="D41" s="185">
        <f t="shared" si="0"/>
        <v>29</v>
      </c>
      <c r="E41" s="186">
        <v>16</v>
      </c>
      <c r="F41" s="186">
        <v>29</v>
      </c>
    </row>
    <row r="42" spans="1:6" s="141" customFormat="1" x14ac:dyDescent="0.2">
      <c r="A42" s="150" t="s">
        <v>112</v>
      </c>
      <c r="B42" s="173" t="s">
        <v>113</v>
      </c>
      <c r="C42" s="174" t="s">
        <v>114</v>
      </c>
      <c r="D42" s="185">
        <f t="shared" si="0"/>
        <v>38</v>
      </c>
      <c r="E42" s="186">
        <v>38</v>
      </c>
      <c r="F42" s="186">
        <v>38</v>
      </c>
    </row>
    <row r="43" spans="1:6" s="141" customFormat="1" x14ac:dyDescent="0.2">
      <c r="A43" s="150" t="s">
        <v>115</v>
      </c>
      <c r="B43" s="173" t="s">
        <v>116</v>
      </c>
      <c r="C43" s="174" t="s">
        <v>117</v>
      </c>
      <c r="D43" s="185">
        <f t="shared" si="0"/>
        <v>41</v>
      </c>
      <c r="E43" s="186">
        <v>30</v>
      </c>
      <c r="F43" s="186">
        <v>41</v>
      </c>
    </row>
    <row r="44" spans="1:6" s="141" customFormat="1" x14ac:dyDescent="0.2">
      <c r="A44" s="150" t="s">
        <v>118</v>
      </c>
      <c r="B44" s="151" t="s">
        <v>119</v>
      </c>
      <c r="C44" s="174" t="s">
        <v>120</v>
      </c>
      <c r="D44" s="185">
        <f t="shared" si="0"/>
        <v>35</v>
      </c>
      <c r="E44" s="186">
        <v>34</v>
      </c>
      <c r="F44" s="186">
        <v>35</v>
      </c>
    </row>
    <row r="45" spans="1:6" s="141" customFormat="1" x14ac:dyDescent="0.2">
      <c r="A45" s="150" t="s">
        <v>121</v>
      </c>
      <c r="B45" s="151" t="s">
        <v>122</v>
      </c>
      <c r="C45" s="174" t="s">
        <v>123</v>
      </c>
      <c r="D45" s="185">
        <f t="shared" si="0"/>
        <v>18</v>
      </c>
      <c r="E45" s="186">
        <v>30</v>
      </c>
      <c r="F45" s="186">
        <v>18</v>
      </c>
    </row>
    <row r="46" spans="1:6" s="141" customFormat="1" x14ac:dyDescent="0.2">
      <c r="A46" s="150" t="s">
        <v>124</v>
      </c>
      <c r="B46" s="173" t="s">
        <v>125</v>
      </c>
      <c r="C46" s="174" t="s">
        <v>126</v>
      </c>
      <c r="D46" s="185">
        <f t="shared" si="0"/>
        <v>42</v>
      </c>
      <c r="E46" s="186">
        <v>39</v>
      </c>
      <c r="F46" s="186">
        <v>42</v>
      </c>
    </row>
    <row r="47" spans="1:6" s="141" customFormat="1" x14ac:dyDescent="0.2">
      <c r="A47" s="150" t="s">
        <v>127</v>
      </c>
      <c r="B47" s="173" t="s">
        <v>128</v>
      </c>
      <c r="C47" s="174" t="s">
        <v>129</v>
      </c>
      <c r="D47" s="185">
        <f t="shared" si="0"/>
        <v>33</v>
      </c>
      <c r="E47" s="186">
        <v>31</v>
      </c>
      <c r="F47" s="186">
        <v>33</v>
      </c>
    </row>
    <row r="48" spans="1:6" s="141" customFormat="1" x14ac:dyDescent="0.2">
      <c r="A48" s="150" t="s">
        <v>130</v>
      </c>
      <c r="B48" s="173" t="s">
        <v>131</v>
      </c>
      <c r="C48" s="174" t="s">
        <v>132</v>
      </c>
      <c r="D48" s="185">
        <f t="shared" si="0"/>
        <v>38</v>
      </c>
      <c r="E48" s="186">
        <v>26</v>
      </c>
      <c r="F48" s="186">
        <v>38</v>
      </c>
    </row>
    <row r="49" spans="1:6" s="141" customFormat="1" x14ac:dyDescent="0.2">
      <c r="A49" s="150" t="s">
        <v>133</v>
      </c>
      <c r="B49" s="173" t="s">
        <v>134</v>
      </c>
      <c r="C49" s="174" t="s">
        <v>135</v>
      </c>
      <c r="D49" s="185">
        <f t="shared" si="0"/>
        <v>37</v>
      </c>
      <c r="E49" s="186">
        <v>35</v>
      </c>
      <c r="F49" s="186">
        <v>37</v>
      </c>
    </row>
    <row r="50" spans="1:6" s="141" customFormat="1" x14ac:dyDescent="0.2">
      <c r="A50" s="150" t="s">
        <v>136</v>
      </c>
      <c r="B50" s="173" t="s">
        <v>137</v>
      </c>
      <c r="C50" s="174" t="s">
        <v>138</v>
      </c>
      <c r="D50" s="185">
        <f t="shared" si="0"/>
        <v>36</v>
      </c>
      <c r="E50" s="186">
        <v>28</v>
      </c>
      <c r="F50" s="186">
        <v>36</v>
      </c>
    </row>
    <row r="51" spans="1:6" s="141" customFormat="1" x14ac:dyDescent="0.2">
      <c r="A51" s="150" t="s">
        <v>139</v>
      </c>
      <c r="B51" s="173" t="s">
        <v>140</v>
      </c>
      <c r="C51" s="174" t="s">
        <v>141</v>
      </c>
      <c r="D51" s="185" t="str">
        <f t="shared" si="0"/>
        <v>-</v>
      </c>
      <c r="E51" s="192" t="s">
        <v>453</v>
      </c>
      <c r="F51" s="192" t="s">
        <v>453</v>
      </c>
    </row>
    <row r="52" spans="1:6" s="141" customFormat="1" x14ac:dyDescent="0.2">
      <c r="A52" s="150" t="s">
        <v>142</v>
      </c>
      <c r="B52" s="173" t="s">
        <v>143</v>
      </c>
      <c r="C52" s="174" t="s">
        <v>144</v>
      </c>
      <c r="D52" s="185" t="str">
        <f t="shared" si="0"/>
        <v>-</v>
      </c>
      <c r="E52" s="192" t="s">
        <v>453</v>
      </c>
      <c r="F52" s="192" t="s">
        <v>453</v>
      </c>
    </row>
    <row r="53" spans="1:6" s="141" customFormat="1" x14ac:dyDescent="0.2">
      <c r="A53" s="150" t="s">
        <v>145</v>
      </c>
      <c r="B53" s="173" t="s">
        <v>146</v>
      </c>
      <c r="C53" s="174" t="s">
        <v>147</v>
      </c>
      <c r="D53" s="185" t="str">
        <f t="shared" si="0"/>
        <v>-</v>
      </c>
      <c r="E53" s="192" t="s">
        <v>453</v>
      </c>
      <c r="F53" s="192" t="s">
        <v>453</v>
      </c>
    </row>
    <row r="54" spans="1:6" s="141" customFormat="1" x14ac:dyDescent="0.2">
      <c r="A54" s="150" t="s">
        <v>148</v>
      </c>
      <c r="B54" s="173" t="s">
        <v>149</v>
      </c>
      <c r="C54" s="174" t="s">
        <v>150</v>
      </c>
      <c r="D54" s="185" t="str">
        <f t="shared" si="0"/>
        <v>-</v>
      </c>
      <c r="E54" s="192" t="s">
        <v>453</v>
      </c>
      <c r="F54" s="192" t="s">
        <v>453</v>
      </c>
    </row>
    <row r="55" spans="1:6" s="141" customFormat="1" x14ac:dyDescent="0.2">
      <c r="A55" s="150" t="s">
        <v>151</v>
      </c>
      <c r="B55" s="173" t="s">
        <v>152</v>
      </c>
      <c r="C55" s="174" t="s">
        <v>153</v>
      </c>
      <c r="D55" s="185" t="str">
        <f t="shared" si="0"/>
        <v>-</v>
      </c>
      <c r="E55" s="192" t="s">
        <v>453</v>
      </c>
      <c r="F55" s="192" t="s">
        <v>453</v>
      </c>
    </row>
    <row r="56" spans="1:6" s="141" customFormat="1" x14ac:dyDescent="0.2">
      <c r="A56" s="150" t="s">
        <v>154</v>
      </c>
      <c r="B56" s="173" t="s">
        <v>155</v>
      </c>
      <c r="C56" s="174" t="s">
        <v>156</v>
      </c>
      <c r="D56" s="185" t="str">
        <f t="shared" si="0"/>
        <v>-</v>
      </c>
      <c r="E56" s="192" t="s">
        <v>453</v>
      </c>
      <c r="F56" s="192" t="s">
        <v>453</v>
      </c>
    </row>
    <row r="57" spans="1:6" s="141" customFormat="1" x14ac:dyDescent="0.2">
      <c r="A57" s="150" t="s">
        <v>450</v>
      </c>
      <c r="B57" s="173" t="s">
        <v>451</v>
      </c>
      <c r="C57" s="174" t="s">
        <v>452</v>
      </c>
      <c r="D57" s="185">
        <f t="shared" si="0"/>
        <v>0</v>
      </c>
      <c r="E57" s="186">
        <v>0</v>
      </c>
      <c r="F57" s="186">
        <v>0</v>
      </c>
    </row>
    <row r="58" spans="1:6" s="141" customFormat="1" x14ac:dyDescent="0.2">
      <c r="A58" s="150" t="s">
        <v>157</v>
      </c>
      <c r="B58" s="151" t="s">
        <v>158</v>
      </c>
      <c r="C58" s="174" t="s">
        <v>159</v>
      </c>
      <c r="D58" s="185" t="str">
        <f t="shared" si="0"/>
        <v>-</v>
      </c>
      <c r="E58" s="192" t="s">
        <v>453</v>
      </c>
      <c r="F58" s="192" t="s">
        <v>453</v>
      </c>
    </row>
    <row r="59" spans="1:6" s="141" customFormat="1" x14ac:dyDescent="0.2">
      <c r="A59" s="150" t="s">
        <v>160</v>
      </c>
      <c r="B59" s="173" t="s">
        <v>161</v>
      </c>
      <c r="C59" s="174" t="s">
        <v>162</v>
      </c>
      <c r="D59" s="185" t="str">
        <f t="shared" si="0"/>
        <v>-</v>
      </c>
      <c r="E59" s="192" t="s">
        <v>453</v>
      </c>
      <c r="F59" s="192" t="s">
        <v>453</v>
      </c>
    </row>
    <row r="60" spans="1:6" s="141" customFormat="1" x14ac:dyDescent="0.2">
      <c r="A60" s="150" t="s">
        <v>163</v>
      </c>
      <c r="B60" s="173" t="s">
        <v>164</v>
      </c>
      <c r="C60" s="174" t="s">
        <v>165</v>
      </c>
      <c r="D60" s="185" t="str">
        <f t="shared" si="0"/>
        <v>-</v>
      </c>
      <c r="E60" s="192" t="s">
        <v>453</v>
      </c>
      <c r="F60" s="192" t="s">
        <v>453</v>
      </c>
    </row>
    <row r="61" spans="1:6" s="141" customFormat="1" x14ac:dyDescent="0.2">
      <c r="A61" s="150" t="s">
        <v>166</v>
      </c>
      <c r="B61" s="173" t="s">
        <v>167</v>
      </c>
      <c r="C61" s="174" t="s">
        <v>168</v>
      </c>
      <c r="D61" s="185">
        <f t="shared" si="0"/>
        <v>41</v>
      </c>
      <c r="E61" s="186">
        <v>39</v>
      </c>
      <c r="F61" s="186">
        <v>41</v>
      </c>
    </row>
    <row r="62" spans="1:6" s="141" customFormat="1" x14ac:dyDescent="0.2">
      <c r="A62" s="150" t="s">
        <v>169</v>
      </c>
      <c r="B62" s="173" t="s">
        <v>170</v>
      </c>
      <c r="C62" s="174" t="s">
        <v>171</v>
      </c>
      <c r="D62" s="185">
        <f t="shared" si="0"/>
        <v>37</v>
      </c>
      <c r="E62" s="186">
        <v>37</v>
      </c>
      <c r="F62" s="186">
        <v>37</v>
      </c>
    </row>
    <row r="63" spans="1:6" s="141" customFormat="1" x14ac:dyDescent="0.2">
      <c r="A63" s="150" t="s">
        <v>172</v>
      </c>
      <c r="B63" s="173" t="s">
        <v>173</v>
      </c>
      <c r="C63" s="174" t="s">
        <v>174</v>
      </c>
      <c r="D63" s="185">
        <f t="shared" si="0"/>
        <v>31</v>
      </c>
      <c r="E63" s="186">
        <v>30</v>
      </c>
      <c r="F63" s="186">
        <v>31</v>
      </c>
    </row>
    <row r="64" spans="1:6" s="141" customFormat="1" x14ac:dyDescent="0.2">
      <c r="A64" s="150" t="s">
        <v>175</v>
      </c>
      <c r="B64" s="173" t="s">
        <v>176</v>
      </c>
      <c r="C64" s="174" t="s">
        <v>177</v>
      </c>
      <c r="D64" s="185">
        <f t="shared" si="0"/>
        <v>46</v>
      </c>
      <c r="E64" s="186">
        <v>43</v>
      </c>
      <c r="F64" s="186">
        <v>46</v>
      </c>
    </row>
    <row r="65" spans="1:6" s="141" customFormat="1" x14ac:dyDescent="0.2">
      <c r="A65" s="150" t="s">
        <v>178</v>
      </c>
      <c r="B65" s="173" t="s">
        <v>179</v>
      </c>
      <c r="C65" s="174" t="s">
        <v>180</v>
      </c>
      <c r="D65" s="185">
        <f t="shared" si="0"/>
        <v>34</v>
      </c>
      <c r="E65" s="186">
        <v>36</v>
      </c>
      <c r="F65" s="186">
        <v>34</v>
      </c>
    </row>
    <row r="66" spans="1:6" s="141" customFormat="1" x14ac:dyDescent="0.2">
      <c r="A66" s="150" t="s">
        <v>181</v>
      </c>
      <c r="B66" s="173" t="s">
        <v>182</v>
      </c>
      <c r="C66" s="174" t="s">
        <v>183</v>
      </c>
      <c r="D66" s="185">
        <f t="shared" si="0"/>
        <v>40</v>
      </c>
      <c r="E66" s="186">
        <v>42</v>
      </c>
      <c r="F66" s="186">
        <v>40</v>
      </c>
    </row>
    <row r="67" spans="1:6" s="141" customFormat="1" x14ac:dyDescent="0.2">
      <c r="A67" s="150" t="s">
        <v>184</v>
      </c>
      <c r="B67" s="173" t="s">
        <v>185</v>
      </c>
      <c r="C67" s="174" t="s">
        <v>186</v>
      </c>
      <c r="D67" s="185">
        <f t="shared" si="0"/>
        <v>49</v>
      </c>
      <c r="E67" s="186">
        <v>51</v>
      </c>
      <c r="F67" s="186">
        <v>49</v>
      </c>
    </row>
    <row r="68" spans="1:6" s="141" customFormat="1" x14ac:dyDescent="0.2">
      <c r="A68" s="150" t="s">
        <v>187</v>
      </c>
      <c r="B68" s="173" t="s">
        <v>188</v>
      </c>
      <c r="C68" s="174" t="s">
        <v>189</v>
      </c>
      <c r="D68" s="185">
        <f t="shared" si="0"/>
        <v>38</v>
      </c>
      <c r="E68" s="186">
        <v>39</v>
      </c>
      <c r="F68" s="186">
        <v>38</v>
      </c>
    </row>
    <row r="69" spans="1:6" s="141" customFormat="1" x14ac:dyDescent="0.2">
      <c r="A69" s="150" t="s">
        <v>190</v>
      </c>
      <c r="B69" s="173" t="s">
        <v>191</v>
      </c>
      <c r="C69" s="174" t="s">
        <v>192</v>
      </c>
      <c r="D69" s="185">
        <f t="shared" si="0"/>
        <v>34</v>
      </c>
      <c r="E69" s="186">
        <v>24</v>
      </c>
      <c r="F69" s="186">
        <v>34</v>
      </c>
    </row>
    <row r="70" spans="1:6" s="141" customFormat="1" x14ac:dyDescent="0.2">
      <c r="A70" s="150" t="s">
        <v>193</v>
      </c>
      <c r="B70" s="151" t="s">
        <v>194</v>
      </c>
      <c r="C70" s="174" t="s">
        <v>195</v>
      </c>
      <c r="D70" s="185">
        <f t="shared" ref="D70:D133" si="1">F70</f>
        <v>39</v>
      </c>
      <c r="E70" s="186">
        <v>35</v>
      </c>
      <c r="F70" s="186">
        <v>39</v>
      </c>
    </row>
    <row r="71" spans="1:6" s="141" customFormat="1" x14ac:dyDescent="0.2">
      <c r="A71" s="150" t="s">
        <v>196</v>
      </c>
      <c r="B71" s="173" t="s">
        <v>197</v>
      </c>
      <c r="C71" s="174" t="s">
        <v>198</v>
      </c>
      <c r="D71" s="185">
        <f t="shared" si="1"/>
        <v>74</v>
      </c>
      <c r="E71" s="186">
        <v>71</v>
      </c>
      <c r="F71" s="186">
        <v>74</v>
      </c>
    </row>
    <row r="72" spans="1:6" s="141" customFormat="1" x14ac:dyDescent="0.2">
      <c r="A72" s="150" t="s">
        <v>199</v>
      </c>
      <c r="B72" s="173" t="s">
        <v>200</v>
      </c>
      <c r="C72" s="174" t="s">
        <v>201</v>
      </c>
      <c r="D72" s="185">
        <f t="shared" si="1"/>
        <v>43</v>
      </c>
      <c r="E72" s="186">
        <v>40</v>
      </c>
      <c r="F72" s="186">
        <v>43</v>
      </c>
    </row>
    <row r="73" spans="1:6" s="141" customFormat="1" x14ac:dyDescent="0.2">
      <c r="A73" s="150" t="s">
        <v>202</v>
      </c>
      <c r="B73" s="173" t="s">
        <v>203</v>
      </c>
      <c r="C73" s="174" t="s">
        <v>204</v>
      </c>
      <c r="D73" s="185">
        <f t="shared" si="1"/>
        <v>33</v>
      </c>
      <c r="E73" s="186">
        <v>32</v>
      </c>
      <c r="F73" s="186">
        <v>33</v>
      </c>
    </row>
    <row r="74" spans="1:6" s="141" customFormat="1" x14ac:dyDescent="0.2">
      <c r="A74" s="150" t="s">
        <v>205</v>
      </c>
      <c r="B74" s="173" t="s">
        <v>206</v>
      </c>
      <c r="C74" s="174" t="s">
        <v>207</v>
      </c>
      <c r="D74" s="185">
        <f t="shared" si="1"/>
        <v>34</v>
      </c>
      <c r="E74" s="186">
        <v>34</v>
      </c>
      <c r="F74" s="186">
        <v>34</v>
      </c>
    </row>
    <row r="75" spans="1:6" s="141" customFormat="1" x14ac:dyDescent="0.2">
      <c r="A75" s="150" t="s">
        <v>208</v>
      </c>
      <c r="B75" s="151" t="s">
        <v>209</v>
      </c>
      <c r="C75" s="174" t="s">
        <v>210</v>
      </c>
      <c r="D75" s="185">
        <f t="shared" si="1"/>
        <v>36</v>
      </c>
      <c r="E75" s="186">
        <v>37</v>
      </c>
      <c r="F75" s="186">
        <v>36</v>
      </c>
    </row>
    <row r="76" spans="1:6" s="141" customFormat="1" x14ac:dyDescent="0.2">
      <c r="A76" s="150" t="s">
        <v>211</v>
      </c>
      <c r="B76" s="173" t="s">
        <v>212</v>
      </c>
      <c r="C76" s="174" t="s">
        <v>213</v>
      </c>
      <c r="D76" s="185">
        <f t="shared" si="1"/>
        <v>74</v>
      </c>
      <c r="E76" s="186">
        <v>16</v>
      </c>
      <c r="F76" s="186">
        <v>74</v>
      </c>
    </row>
    <row r="77" spans="1:6" s="141" customFormat="1" x14ac:dyDescent="0.2">
      <c r="A77" s="150" t="s">
        <v>214</v>
      </c>
      <c r="B77" s="173" t="s">
        <v>215</v>
      </c>
      <c r="C77" s="174" t="s">
        <v>216</v>
      </c>
      <c r="D77" s="185">
        <f t="shared" si="1"/>
        <v>0</v>
      </c>
      <c r="E77" s="186">
        <v>17</v>
      </c>
      <c r="F77" s="186">
        <v>0</v>
      </c>
    </row>
    <row r="78" spans="1:6" s="141" customFormat="1" x14ac:dyDescent="0.2">
      <c r="A78" s="150" t="s">
        <v>217</v>
      </c>
      <c r="B78" s="173" t="s">
        <v>218</v>
      </c>
      <c r="C78" s="174" t="s">
        <v>219</v>
      </c>
      <c r="D78" s="185">
        <f t="shared" si="1"/>
        <v>49</v>
      </c>
      <c r="E78" s="186">
        <v>41</v>
      </c>
      <c r="F78" s="186">
        <v>49</v>
      </c>
    </row>
    <row r="79" spans="1:6" s="141" customFormat="1" x14ac:dyDescent="0.2">
      <c r="A79" s="150" t="s">
        <v>220</v>
      </c>
      <c r="B79" s="173" t="s">
        <v>221</v>
      </c>
      <c r="C79" s="174" t="s">
        <v>222</v>
      </c>
      <c r="D79" s="185">
        <f t="shared" si="1"/>
        <v>55</v>
      </c>
      <c r="E79" s="186">
        <v>25</v>
      </c>
      <c r="F79" s="186">
        <v>55</v>
      </c>
    </row>
    <row r="80" spans="1:6" s="141" customFormat="1" x14ac:dyDescent="0.2">
      <c r="A80" s="150" t="s">
        <v>223</v>
      </c>
      <c r="B80" s="173" t="s">
        <v>224</v>
      </c>
      <c r="C80" s="174" t="s">
        <v>225</v>
      </c>
      <c r="D80" s="185">
        <f t="shared" si="1"/>
        <v>25</v>
      </c>
      <c r="E80" s="186">
        <v>23</v>
      </c>
      <c r="F80" s="186">
        <v>25</v>
      </c>
    </row>
    <row r="81" spans="1:6" s="141" customFormat="1" x14ac:dyDescent="0.2">
      <c r="A81" s="150" t="s">
        <v>226</v>
      </c>
      <c r="B81" s="173" t="s">
        <v>227</v>
      </c>
      <c r="C81" s="174" t="s">
        <v>228</v>
      </c>
      <c r="D81" s="185">
        <f t="shared" si="1"/>
        <v>34</v>
      </c>
      <c r="E81" s="186">
        <v>33</v>
      </c>
      <c r="F81" s="186">
        <v>34</v>
      </c>
    </row>
    <row r="82" spans="1:6" s="141" customFormat="1" x14ac:dyDescent="0.2">
      <c r="A82" s="150" t="s">
        <v>229</v>
      </c>
      <c r="B82" s="173" t="s">
        <v>230</v>
      </c>
      <c r="C82" s="174" t="s">
        <v>231</v>
      </c>
      <c r="D82" s="185">
        <f t="shared" si="1"/>
        <v>35</v>
      </c>
      <c r="E82" s="186">
        <v>35</v>
      </c>
      <c r="F82" s="186">
        <v>35</v>
      </c>
    </row>
    <row r="83" spans="1:6" s="141" customFormat="1" x14ac:dyDescent="0.2">
      <c r="A83" s="150" t="s">
        <v>232</v>
      </c>
      <c r="B83" s="173" t="s">
        <v>233</v>
      </c>
      <c r="C83" s="174" t="s">
        <v>234</v>
      </c>
      <c r="D83" s="185">
        <f t="shared" si="1"/>
        <v>42</v>
      </c>
      <c r="E83" s="186">
        <v>48</v>
      </c>
      <c r="F83" s="186">
        <v>42</v>
      </c>
    </row>
    <row r="84" spans="1:6" s="141" customFormat="1" x14ac:dyDescent="0.2">
      <c r="A84" s="150" t="s">
        <v>235</v>
      </c>
      <c r="B84" s="173" t="s">
        <v>236</v>
      </c>
      <c r="C84" s="174" t="s">
        <v>237</v>
      </c>
      <c r="D84" s="185">
        <f t="shared" si="1"/>
        <v>39</v>
      </c>
      <c r="E84" s="186">
        <v>34</v>
      </c>
      <c r="F84" s="186">
        <v>39</v>
      </c>
    </row>
    <row r="85" spans="1:6" s="141" customFormat="1" x14ac:dyDescent="0.2">
      <c r="A85" s="150" t="s">
        <v>238</v>
      </c>
      <c r="B85" s="173" t="s">
        <v>239</v>
      </c>
      <c r="C85" s="174" t="s">
        <v>240</v>
      </c>
      <c r="D85" s="185" t="str">
        <f t="shared" si="1"/>
        <v>-</v>
      </c>
      <c r="E85" s="192" t="s">
        <v>453</v>
      </c>
      <c r="F85" s="192" t="s">
        <v>453</v>
      </c>
    </row>
    <row r="86" spans="1:6" s="141" customFormat="1" x14ac:dyDescent="0.2">
      <c r="A86" s="150" t="s">
        <v>241</v>
      </c>
      <c r="B86" s="173" t="s">
        <v>242</v>
      </c>
      <c r="C86" s="174" t="s">
        <v>243</v>
      </c>
      <c r="D86" s="185">
        <f t="shared" si="1"/>
        <v>38</v>
      </c>
      <c r="E86" s="186">
        <v>37</v>
      </c>
      <c r="F86" s="186">
        <v>38</v>
      </c>
    </row>
    <row r="87" spans="1:6" s="141" customFormat="1" x14ac:dyDescent="0.2">
      <c r="A87" s="150" t="s">
        <v>244</v>
      </c>
      <c r="B87" s="173" t="s">
        <v>245</v>
      </c>
      <c r="C87" s="174" t="s">
        <v>246</v>
      </c>
      <c r="D87" s="185">
        <f t="shared" si="1"/>
        <v>36</v>
      </c>
      <c r="E87" s="186">
        <v>29</v>
      </c>
      <c r="F87" s="186">
        <v>36</v>
      </c>
    </row>
    <row r="88" spans="1:6" s="141" customFormat="1" x14ac:dyDescent="0.2">
      <c r="A88" s="150" t="s">
        <v>247</v>
      </c>
      <c r="B88" s="173" t="s">
        <v>248</v>
      </c>
      <c r="C88" s="174" t="s">
        <v>249</v>
      </c>
      <c r="D88" s="185">
        <f t="shared" si="1"/>
        <v>21</v>
      </c>
      <c r="E88" s="186">
        <v>19</v>
      </c>
      <c r="F88" s="186">
        <v>21</v>
      </c>
    </row>
    <row r="89" spans="1:6" s="141" customFormat="1" x14ac:dyDescent="0.2">
      <c r="A89" s="150" t="s">
        <v>250</v>
      </c>
      <c r="B89" s="173" t="s">
        <v>251</v>
      </c>
      <c r="C89" s="174" t="s">
        <v>252</v>
      </c>
      <c r="D89" s="185">
        <f t="shared" si="1"/>
        <v>44</v>
      </c>
      <c r="E89" s="186">
        <v>49</v>
      </c>
      <c r="F89" s="186">
        <v>44</v>
      </c>
    </row>
    <row r="90" spans="1:6" s="141" customFormat="1" x14ac:dyDescent="0.2">
      <c r="A90" s="150" t="s">
        <v>253</v>
      </c>
      <c r="B90" s="173" t="s">
        <v>254</v>
      </c>
      <c r="C90" s="174" t="s">
        <v>255</v>
      </c>
      <c r="D90" s="185">
        <f t="shared" si="1"/>
        <v>40</v>
      </c>
      <c r="E90" s="186">
        <v>29</v>
      </c>
      <c r="F90" s="186">
        <v>40</v>
      </c>
    </row>
    <row r="91" spans="1:6" s="141" customFormat="1" x14ac:dyDescent="0.2">
      <c r="A91" s="150" t="s">
        <v>256</v>
      </c>
      <c r="B91" s="151" t="s">
        <v>257</v>
      </c>
      <c r="C91" s="174" t="s">
        <v>258</v>
      </c>
      <c r="D91" s="185">
        <f t="shared" si="1"/>
        <v>32</v>
      </c>
      <c r="E91" s="186">
        <v>25</v>
      </c>
      <c r="F91" s="186">
        <v>32</v>
      </c>
    </row>
    <row r="92" spans="1:6" s="141" customFormat="1" x14ac:dyDescent="0.2">
      <c r="A92" s="150" t="s">
        <v>259</v>
      </c>
      <c r="B92" s="173" t="s">
        <v>260</v>
      </c>
      <c r="C92" s="174" t="s">
        <v>261</v>
      </c>
      <c r="D92" s="185">
        <f t="shared" si="1"/>
        <v>20</v>
      </c>
      <c r="E92" s="186">
        <v>16</v>
      </c>
      <c r="F92" s="186">
        <v>20</v>
      </c>
    </row>
    <row r="93" spans="1:6" s="141" customFormat="1" x14ac:dyDescent="0.2">
      <c r="A93" s="150" t="s">
        <v>262</v>
      </c>
      <c r="B93" s="173" t="s">
        <v>263</v>
      </c>
      <c r="C93" s="174" t="s">
        <v>264</v>
      </c>
      <c r="D93" s="185">
        <f t="shared" si="1"/>
        <v>20</v>
      </c>
      <c r="E93" s="186">
        <v>26</v>
      </c>
      <c r="F93" s="186">
        <v>20</v>
      </c>
    </row>
    <row r="94" spans="1:6" s="141" customFormat="1" x14ac:dyDescent="0.2">
      <c r="A94" s="150" t="s">
        <v>265</v>
      </c>
      <c r="B94" s="173" t="s">
        <v>266</v>
      </c>
      <c r="C94" s="174" t="s">
        <v>267</v>
      </c>
      <c r="D94" s="185">
        <f t="shared" si="1"/>
        <v>20</v>
      </c>
      <c r="E94" s="186">
        <v>18</v>
      </c>
      <c r="F94" s="186">
        <v>20</v>
      </c>
    </row>
    <row r="95" spans="1:6" s="141" customFormat="1" x14ac:dyDescent="0.2">
      <c r="A95" s="150" t="s">
        <v>268</v>
      </c>
      <c r="B95" s="173" t="s">
        <v>269</v>
      </c>
      <c r="C95" s="174" t="s">
        <v>270</v>
      </c>
      <c r="D95" s="185">
        <f t="shared" si="1"/>
        <v>39</v>
      </c>
      <c r="E95" s="186">
        <v>36</v>
      </c>
      <c r="F95" s="186">
        <v>39</v>
      </c>
    </row>
    <row r="96" spans="1:6" s="141" customFormat="1" x14ac:dyDescent="0.2">
      <c r="A96" s="150" t="s">
        <v>271</v>
      </c>
      <c r="B96" s="173" t="s">
        <v>272</v>
      </c>
      <c r="C96" s="174" t="s">
        <v>273</v>
      </c>
      <c r="D96" s="185">
        <f t="shared" si="1"/>
        <v>55</v>
      </c>
      <c r="E96" s="186">
        <v>38</v>
      </c>
      <c r="F96" s="186">
        <v>55</v>
      </c>
    </row>
    <row r="97" spans="1:6" s="141" customFormat="1" x14ac:dyDescent="0.2">
      <c r="A97" s="150" t="s">
        <v>444</v>
      </c>
      <c r="B97" s="173" t="s">
        <v>445</v>
      </c>
      <c r="C97" s="174" t="s">
        <v>446</v>
      </c>
      <c r="D97" s="185">
        <f t="shared" si="1"/>
        <v>0</v>
      </c>
      <c r="E97" s="186">
        <v>0</v>
      </c>
      <c r="F97" s="186">
        <v>0</v>
      </c>
    </row>
    <row r="98" spans="1:6" s="141" customFormat="1" x14ac:dyDescent="0.2">
      <c r="A98" s="150" t="s">
        <v>274</v>
      </c>
      <c r="B98" s="173" t="s">
        <v>275</v>
      </c>
      <c r="C98" s="174" t="s">
        <v>276</v>
      </c>
      <c r="D98" s="185">
        <f t="shared" si="1"/>
        <v>17</v>
      </c>
      <c r="E98" s="186">
        <v>13</v>
      </c>
      <c r="F98" s="186">
        <v>17</v>
      </c>
    </row>
    <row r="99" spans="1:6" s="141" customFormat="1" x14ac:dyDescent="0.2">
      <c r="A99" s="150" t="s">
        <v>277</v>
      </c>
      <c r="B99" s="173" t="s">
        <v>278</v>
      </c>
      <c r="C99" s="174" t="s">
        <v>279</v>
      </c>
      <c r="D99" s="185">
        <f t="shared" si="1"/>
        <v>16</v>
      </c>
      <c r="E99" s="186">
        <v>19</v>
      </c>
      <c r="F99" s="186">
        <v>16</v>
      </c>
    </row>
    <row r="100" spans="1:6" s="141" customFormat="1" x14ac:dyDescent="0.2">
      <c r="A100" s="150" t="s">
        <v>280</v>
      </c>
      <c r="B100" s="173" t="s">
        <v>281</v>
      </c>
      <c r="C100" s="174" t="s">
        <v>282</v>
      </c>
      <c r="D100" s="185">
        <f t="shared" si="1"/>
        <v>19</v>
      </c>
      <c r="E100" s="186">
        <v>13</v>
      </c>
      <c r="F100" s="186">
        <v>19</v>
      </c>
    </row>
    <row r="101" spans="1:6" s="141" customFormat="1" x14ac:dyDescent="0.2">
      <c r="A101" s="150" t="s">
        <v>283</v>
      </c>
      <c r="B101" s="173" t="s">
        <v>284</v>
      </c>
      <c r="C101" s="174" t="s">
        <v>285</v>
      </c>
      <c r="D101" s="185">
        <f t="shared" si="1"/>
        <v>13</v>
      </c>
      <c r="E101" s="186">
        <v>20</v>
      </c>
      <c r="F101" s="186">
        <v>13</v>
      </c>
    </row>
    <row r="102" spans="1:6" s="141" customFormat="1" x14ac:dyDescent="0.2">
      <c r="A102" s="150" t="s">
        <v>286</v>
      </c>
      <c r="B102" s="173" t="s">
        <v>287</v>
      </c>
      <c r="C102" s="174" t="s">
        <v>288</v>
      </c>
      <c r="D102" s="185">
        <f t="shared" si="1"/>
        <v>0</v>
      </c>
      <c r="E102" s="186">
        <v>19</v>
      </c>
      <c r="F102" s="186">
        <v>0</v>
      </c>
    </row>
    <row r="103" spans="1:6" s="141" customFormat="1" x14ac:dyDescent="0.2">
      <c r="A103" s="150" t="s">
        <v>289</v>
      </c>
      <c r="B103" s="173" t="s">
        <v>290</v>
      </c>
      <c r="C103" s="174" t="s">
        <v>291</v>
      </c>
      <c r="D103" s="185">
        <f t="shared" si="1"/>
        <v>29</v>
      </c>
      <c r="E103" s="186">
        <v>28</v>
      </c>
      <c r="F103" s="186">
        <v>29</v>
      </c>
    </row>
    <row r="104" spans="1:6" s="141" customFormat="1" x14ac:dyDescent="0.2">
      <c r="A104" s="150" t="s">
        <v>292</v>
      </c>
      <c r="B104" s="173" t="s">
        <v>293</v>
      </c>
      <c r="C104" s="174" t="s">
        <v>294</v>
      </c>
      <c r="D104" s="185">
        <f t="shared" si="1"/>
        <v>16</v>
      </c>
      <c r="E104" s="186">
        <v>22</v>
      </c>
      <c r="F104" s="186">
        <v>16</v>
      </c>
    </row>
    <row r="105" spans="1:6" s="141" customFormat="1" x14ac:dyDescent="0.2">
      <c r="A105" s="150" t="s">
        <v>295</v>
      </c>
      <c r="B105" s="173" t="s">
        <v>296</v>
      </c>
      <c r="C105" s="174" t="s">
        <v>297</v>
      </c>
      <c r="D105" s="185">
        <f t="shared" si="1"/>
        <v>21</v>
      </c>
      <c r="E105" s="186">
        <v>17</v>
      </c>
      <c r="F105" s="186">
        <v>21</v>
      </c>
    </row>
    <row r="106" spans="1:6" s="141" customFormat="1" x14ac:dyDescent="0.2">
      <c r="A106" s="150" t="s">
        <v>298</v>
      </c>
      <c r="B106" s="173" t="s">
        <v>299</v>
      </c>
      <c r="C106" s="174" t="s">
        <v>300</v>
      </c>
      <c r="D106" s="185">
        <f t="shared" si="1"/>
        <v>15</v>
      </c>
      <c r="E106" s="186">
        <v>14</v>
      </c>
      <c r="F106" s="186">
        <v>15</v>
      </c>
    </row>
    <row r="107" spans="1:6" s="141" customFormat="1" x14ac:dyDescent="0.2">
      <c r="A107" s="150" t="s">
        <v>301</v>
      </c>
      <c r="B107" s="173" t="s">
        <v>302</v>
      </c>
      <c r="C107" s="174" t="s">
        <v>303</v>
      </c>
      <c r="D107" s="185">
        <f t="shared" si="1"/>
        <v>26</v>
      </c>
      <c r="E107" s="186">
        <v>24</v>
      </c>
      <c r="F107" s="186">
        <v>26</v>
      </c>
    </row>
    <row r="108" spans="1:6" s="141" customFormat="1" x14ac:dyDescent="0.2">
      <c r="A108" s="150" t="s">
        <v>304</v>
      </c>
      <c r="B108" s="173" t="s">
        <v>305</v>
      </c>
      <c r="C108" s="174" t="s">
        <v>306</v>
      </c>
      <c r="D108" s="185">
        <f t="shared" si="1"/>
        <v>51</v>
      </c>
      <c r="E108" s="186">
        <v>51</v>
      </c>
      <c r="F108" s="186">
        <v>51</v>
      </c>
    </row>
    <row r="109" spans="1:6" s="141" customFormat="1" x14ac:dyDescent="0.2">
      <c r="A109" s="150" t="s">
        <v>307</v>
      </c>
      <c r="B109" s="173" t="s">
        <v>308</v>
      </c>
      <c r="C109" s="174" t="s">
        <v>309</v>
      </c>
      <c r="D109" s="185">
        <f t="shared" si="1"/>
        <v>25</v>
      </c>
      <c r="E109" s="186">
        <v>24</v>
      </c>
      <c r="F109" s="186">
        <v>25</v>
      </c>
    </row>
    <row r="110" spans="1:6" s="141" customFormat="1" x14ac:dyDescent="0.2">
      <c r="A110" s="150" t="s">
        <v>310</v>
      </c>
      <c r="B110" s="173" t="s">
        <v>311</v>
      </c>
      <c r="C110" s="174" t="s">
        <v>312</v>
      </c>
      <c r="D110" s="185">
        <f t="shared" si="1"/>
        <v>16</v>
      </c>
      <c r="E110" s="186">
        <v>13</v>
      </c>
      <c r="F110" s="186">
        <v>16</v>
      </c>
    </row>
    <row r="111" spans="1:6" s="141" customFormat="1" x14ac:dyDescent="0.2">
      <c r="A111" s="150" t="s">
        <v>313</v>
      </c>
      <c r="B111" s="173" t="s">
        <v>314</v>
      </c>
      <c r="C111" s="174" t="s">
        <v>315</v>
      </c>
      <c r="D111" s="185">
        <f t="shared" si="1"/>
        <v>13</v>
      </c>
      <c r="E111" s="186">
        <v>14</v>
      </c>
      <c r="F111" s="186">
        <v>13</v>
      </c>
    </row>
    <row r="112" spans="1:6" s="141" customFormat="1" x14ac:dyDescent="0.2">
      <c r="A112" s="150" t="s">
        <v>316</v>
      </c>
      <c r="B112" s="173" t="s">
        <v>317</v>
      </c>
      <c r="C112" s="174" t="s">
        <v>318</v>
      </c>
      <c r="D112" s="185">
        <f t="shared" si="1"/>
        <v>23</v>
      </c>
      <c r="E112" s="186">
        <v>16</v>
      </c>
      <c r="F112" s="186">
        <v>23</v>
      </c>
    </row>
    <row r="113" spans="1:6" s="141" customFormat="1" x14ac:dyDescent="0.2">
      <c r="A113" s="150" t="s">
        <v>319</v>
      </c>
      <c r="B113" s="173" t="s">
        <v>320</v>
      </c>
      <c r="C113" s="174" t="s">
        <v>321</v>
      </c>
      <c r="D113" s="185">
        <f t="shared" si="1"/>
        <v>19</v>
      </c>
      <c r="E113" s="186">
        <v>21</v>
      </c>
      <c r="F113" s="186">
        <v>19</v>
      </c>
    </row>
    <row r="114" spans="1:6" s="141" customFormat="1" x14ac:dyDescent="0.2">
      <c r="A114" s="150" t="s">
        <v>322</v>
      </c>
      <c r="B114" s="173" t="s">
        <v>323</v>
      </c>
      <c r="C114" s="174" t="s">
        <v>324</v>
      </c>
      <c r="D114" s="185">
        <f t="shared" si="1"/>
        <v>20</v>
      </c>
      <c r="E114" s="186">
        <v>19</v>
      </c>
      <c r="F114" s="186">
        <v>20</v>
      </c>
    </row>
    <row r="115" spans="1:6" s="141" customFormat="1" x14ac:dyDescent="0.2">
      <c r="A115" s="150" t="s">
        <v>325</v>
      </c>
      <c r="B115" s="173" t="s">
        <v>326</v>
      </c>
      <c r="C115" s="174" t="s">
        <v>327</v>
      </c>
      <c r="D115" s="185">
        <f t="shared" si="1"/>
        <v>29</v>
      </c>
      <c r="E115" s="186">
        <v>33</v>
      </c>
      <c r="F115" s="186">
        <v>29</v>
      </c>
    </row>
    <row r="116" spans="1:6" s="141" customFormat="1" x14ac:dyDescent="0.2">
      <c r="A116" s="150" t="s">
        <v>328</v>
      </c>
      <c r="B116" s="173" t="s">
        <v>329</v>
      </c>
      <c r="C116" s="174" t="s">
        <v>330</v>
      </c>
      <c r="D116" s="185">
        <f t="shared" si="1"/>
        <v>28</v>
      </c>
      <c r="E116" s="186">
        <v>21</v>
      </c>
      <c r="F116" s="186">
        <v>28</v>
      </c>
    </row>
    <row r="117" spans="1:6" s="141" customFormat="1" x14ac:dyDescent="0.2">
      <c r="A117" s="150" t="s">
        <v>331</v>
      </c>
      <c r="B117" s="173" t="s">
        <v>332</v>
      </c>
      <c r="C117" s="174" t="s">
        <v>333</v>
      </c>
      <c r="D117" s="185">
        <f t="shared" si="1"/>
        <v>20</v>
      </c>
      <c r="E117" s="186">
        <v>22</v>
      </c>
      <c r="F117" s="186">
        <v>20</v>
      </c>
    </row>
    <row r="118" spans="1:6" s="141" customFormat="1" x14ac:dyDescent="0.2">
      <c r="A118" s="150" t="s">
        <v>334</v>
      </c>
      <c r="B118" s="173" t="s">
        <v>335</v>
      </c>
      <c r="C118" s="174" t="s">
        <v>336</v>
      </c>
      <c r="D118" s="185">
        <f t="shared" si="1"/>
        <v>27</v>
      </c>
      <c r="E118" s="186">
        <v>23</v>
      </c>
      <c r="F118" s="186">
        <v>27</v>
      </c>
    </row>
    <row r="119" spans="1:6" s="141" customFormat="1" x14ac:dyDescent="0.2">
      <c r="A119" s="150" t="s">
        <v>337</v>
      </c>
      <c r="B119" s="173" t="s">
        <v>338</v>
      </c>
      <c r="C119" s="174" t="s">
        <v>339</v>
      </c>
      <c r="D119" s="185">
        <f t="shared" si="1"/>
        <v>28</v>
      </c>
      <c r="E119" s="186">
        <v>24</v>
      </c>
      <c r="F119" s="186">
        <v>28</v>
      </c>
    </row>
    <row r="120" spans="1:6" s="141" customFormat="1" x14ac:dyDescent="0.2">
      <c r="A120" s="150" t="s">
        <v>340</v>
      </c>
      <c r="B120" s="173" t="s">
        <v>341</v>
      </c>
      <c r="C120" s="174" t="s">
        <v>342</v>
      </c>
      <c r="D120" s="185">
        <f t="shared" si="1"/>
        <v>20</v>
      </c>
      <c r="E120" s="186">
        <v>16</v>
      </c>
      <c r="F120" s="186">
        <v>20</v>
      </c>
    </row>
    <row r="121" spans="1:6" s="141" customFormat="1" x14ac:dyDescent="0.2">
      <c r="A121" s="150" t="s">
        <v>343</v>
      </c>
      <c r="B121" s="173" t="s">
        <v>344</v>
      </c>
      <c r="C121" s="174" t="s">
        <v>345</v>
      </c>
      <c r="D121" s="185">
        <f t="shared" si="1"/>
        <v>31</v>
      </c>
      <c r="E121" s="186">
        <v>27</v>
      </c>
      <c r="F121" s="186">
        <v>31</v>
      </c>
    </row>
    <row r="122" spans="1:6" s="141" customFormat="1" x14ac:dyDescent="0.2">
      <c r="A122" s="150" t="s">
        <v>346</v>
      </c>
      <c r="B122" s="173" t="s">
        <v>347</v>
      </c>
      <c r="C122" s="174" t="s">
        <v>348</v>
      </c>
      <c r="D122" s="185">
        <f t="shared" si="1"/>
        <v>17</v>
      </c>
      <c r="E122" s="186">
        <v>16</v>
      </c>
      <c r="F122" s="186">
        <v>17</v>
      </c>
    </row>
    <row r="123" spans="1:6" s="141" customFormat="1" x14ac:dyDescent="0.2">
      <c r="A123" s="150" t="s">
        <v>349</v>
      </c>
      <c r="B123" s="173" t="s">
        <v>350</v>
      </c>
      <c r="C123" s="174" t="s">
        <v>351</v>
      </c>
      <c r="D123" s="185">
        <f t="shared" si="1"/>
        <v>26</v>
      </c>
      <c r="E123" s="186">
        <v>24</v>
      </c>
      <c r="F123" s="186">
        <v>26</v>
      </c>
    </row>
    <row r="124" spans="1:6" s="141" customFormat="1" x14ac:dyDescent="0.2">
      <c r="A124" s="150" t="s">
        <v>352</v>
      </c>
      <c r="B124" s="173" t="s">
        <v>353</v>
      </c>
      <c r="C124" s="174" t="s">
        <v>354</v>
      </c>
      <c r="D124" s="185" t="str">
        <f t="shared" si="1"/>
        <v>-</v>
      </c>
      <c r="E124" s="192" t="s">
        <v>453</v>
      </c>
      <c r="F124" s="192" t="s">
        <v>453</v>
      </c>
    </row>
    <row r="125" spans="1:6" s="141" customFormat="1" x14ac:dyDescent="0.2">
      <c r="A125" s="150" t="s">
        <v>355</v>
      </c>
      <c r="B125" s="173" t="s">
        <v>356</v>
      </c>
      <c r="C125" s="174" t="s">
        <v>357</v>
      </c>
      <c r="D125" s="185">
        <f t="shared" si="1"/>
        <v>19</v>
      </c>
      <c r="E125" s="186">
        <v>22</v>
      </c>
      <c r="F125" s="186">
        <v>19</v>
      </c>
    </row>
    <row r="126" spans="1:6" s="141" customFormat="1" x14ac:dyDescent="0.2">
      <c r="A126" s="150" t="s">
        <v>358</v>
      </c>
      <c r="B126" s="173" t="s">
        <v>359</v>
      </c>
      <c r="C126" s="174" t="s">
        <v>360</v>
      </c>
      <c r="D126" s="185">
        <f t="shared" si="1"/>
        <v>46</v>
      </c>
      <c r="E126" s="186">
        <v>48</v>
      </c>
      <c r="F126" s="186">
        <v>46</v>
      </c>
    </row>
    <row r="127" spans="1:6" s="141" customFormat="1" x14ac:dyDescent="0.2">
      <c r="A127" s="150" t="s">
        <v>361</v>
      </c>
      <c r="B127" s="173" t="s">
        <v>362</v>
      </c>
      <c r="C127" s="174" t="s">
        <v>363</v>
      </c>
      <c r="D127" s="185">
        <f t="shared" si="1"/>
        <v>17</v>
      </c>
      <c r="E127" s="186">
        <v>15</v>
      </c>
      <c r="F127" s="186">
        <v>17</v>
      </c>
    </row>
    <row r="128" spans="1:6" s="141" customFormat="1" x14ac:dyDescent="0.2">
      <c r="A128" s="150" t="s">
        <v>364</v>
      </c>
      <c r="B128" s="173" t="s">
        <v>365</v>
      </c>
      <c r="C128" s="174" t="s">
        <v>366</v>
      </c>
      <c r="D128" s="185">
        <f t="shared" si="1"/>
        <v>28</v>
      </c>
      <c r="E128" s="186">
        <v>30</v>
      </c>
      <c r="F128" s="186">
        <v>28</v>
      </c>
    </row>
    <row r="129" spans="1:6" s="141" customFormat="1" x14ac:dyDescent="0.2">
      <c r="A129" s="150" t="s">
        <v>367</v>
      </c>
      <c r="B129" s="151" t="s">
        <v>368</v>
      </c>
      <c r="C129" s="174" t="s">
        <v>369</v>
      </c>
      <c r="D129" s="185">
        <f t="shared" si="1"/>
        <v>27</v>
      </c>
      <c r="E129" s="186">
        <v>26</v>
      </c>
      <c r="F129" s="186">
        <v>27</v>
      </c>
    </row>
    <row r="130" spans="1:6" s="141" customFormat="1" x14ac:dyDescent="0.2">
      <c r="A130" s="150" t="s">
        <v>370</v>
      </c>
      <c r="B130" s="173">
        <v>11</v>
      </c>
      <c r="C130" s="174" t="s">
        <v>371</v>
      </c>
      <c r="D130" s="185">
        <f t="shared" si="1"/>
        <v>131</v>
      </c>
      <c r="E130" s="186">
        <v>128</v>
      </c>
      <c r="F130" s="186">
        <v>131</v>
      </c>
    </row>
    <row r="131" spans="1:6" s="141" customFormat="1" ht="15" x14ac:dyDescent="0.2">
      <c r="A131" s="150" t="s">
        <v>372</v>
      </c>
      <c r="B131" s="173">
        <v>12</v>
      </c>
      <c r="C131" s="187" t="s">
        <v>373</v>
      </c>
      <c r="D131" s="185">
        <f t="shared" si="1"/>
        <v>128</v>
      </c>
      <c r="E131" s="186">
        <v>98</v>
      </c>
      <c r="F131" s="186">
        <v>128</v>
      </c>
    </row>
    <row r="132" spans="1:6" s="141" customFormat="1" x14ac:dyDescent="0.2">
      <c r="A132" s="150" t="s">
        <v>374</v>
      </c>
      <c r="B132" s="173">
        <v>16</v>
      </c>
      <c r="C132" s="174" t="s">
        <v>375</v>
      </c>
      <c r="D132" s="185">
        <f t="shared" si="1"/>
        <v>164</v>
      </c>
      <c r="E132" s="186">
        <v>167</v>
      </c>
      <c r="F132" s="186">
        <v>164</v>
      </c>
    </row>
    <row r="133" spans="1:6" s="141" customFormat="1" x14ac:dyDescent="0.2">
      <c r="A133" s="150" t="s">
        <v>376</v>
      </c>
      <c r="B133" s="173">
        <v>17</v>
      </c>
      <c r="C133" s="174" t="s">
        <v>377</v>
      </c>
      <c r="D133" s="185">
        <f t="shared" si="1"/>
        <v>304</v>
      </c>
      <c r="E133" s="186">
        <v>230</v>
      </c>
      <c r="F133" s="186">
        <v>304</v>
      </c>
    </row>
    <row r="134" spans="1:6" s="141" customFormat="1" x14ac:dyDescent="0.2">
      <c r="A134" s="150" t="s">
        <v>378</v>
      </c>
      <c r="B134" s="173">
        <v>18</v>
      </c>
      <c r="C134" s="174" t="s">
        <v>379</v>
      </c>
      <c r="D134" s="185">
        <f t="shared" ref="D134:D156" si="2">F134</f>
        <v>189</v>
      </c>
      <c r="E134" s="186">
        <v>162</v>
      </c>
      <c r="F134" s="186">
        <v>189</v>
      </c>
    </row>
    <row r="135" spans="1:6" s="141" customFormat="1" x14ac:dyDescent="0.2">
      <c r="A135" s="150" t="s">
        <v>380</v>
      </c>
      <c r="B135" s="173">
        <v>19</v>
      </c>
      <c r="C135" s="174" t="s">
        <v>381</v>
      </c>
      <c r="D135" s="185">
        <f t="shared" si="2"/>
        <v>200</v>
      </c>
      <c r="E135" s="186">
        <v>169</v>
      </c>
      <c r="F135" s="186">
        <v>200</v>
      </c>
    </row>
    <row r="136" spans="1:6" s="141" customFormat="1" x14ac:dyDescent="0.2">
      <c r="A136" s="150" t="s">
        <v>382</v>
      </c>
      <c r="B136" s="173">
        <v>21</v>
      </c>
      <c r="C136" s="174" t="s">
        <v>383</v>
      </c>
      <c r="D136" s="185">
        <f t="shared" si="2"/>
        <v>106</v>
      </c>
      <c r="E136" s="186">
        <v>97</v>
      </c>
      <c r="F136" s="186">
        <v>106</v>
      </c>
    </row>
    <row r="137" spans="1:6" s="141" customFormat="1" x14ac:dyDescent="0.2">
      <c r="A137" s="150" t="s">
        <v>384</v>
      </c>
      <c r="B137" s="173">
        <v>22</v>
      </c>
      <c r="C137" s="174" t="s">
        <v>385</v>
      </c>
      <c r="D137" s="185">
        <f t="shared" si="2"/>
        <v>426</v>
      </c>
      <c r="E137" s="186">
        <v>322</v>
      </c>
      <c r="F137" s="186">
        <v>426</v>
      </c>
    </row>
    <row r="138" spans="1:6" s="141" customFormat="1" x14ac:dyDescent="0.2">
      <c r="A138" s="150" t="s">
        <v>386</v>
      </c>
      <c r="B138" s="173">
        <v>23</v>
      </c>
      <c r="C138" s="174" t="s">
        <v>387</v>
      </c>
      <c r="D138" s="185">
        <f t="shared" si="2"/>
        <v>263</v>
      </c>
      <c r="E138" s="186">
        <v>226</v>
      </c>
      <c r="F138" s="186">
        <v>263</v>
      </c>
    </row>
    <row r="139" spans="1:6" s="141" customFormat="1" x14ac:dyDescent="0.2">
      <c r="A139" s="150" t="s">
        <v>388</v>
      </c>
      <c r="B139" s="173">
        <v>24</v>
      </c>
      <c r="C139" s="174" t="s">
        <v>389</v>
      </c>
      <c r="D139" s="185">
        <f t="shared" si="2"/>
        <v>425</v>
      </c>
      <c r="E139" s="186">
        <v>301</v>
      </c>
      <c r="F139" s="186">
        <v>425</v>
      </c>
    </row>
    <row r="140" spans="1:6" s="141" customFormat="1" x14ac:dyDescent="0.2">
      <c r="A140" s="150" t="s">
        <v>390</v>
      </c>
      <c r="B140" s="173">
        <v>26</v>
      </c>
      <c r="C140" s="174" t="s">
        <v>391</v>
      </c>
      <c r="D140" s="185">
        <f t="shared" si="2"/>
        <v>379</v>
      </c>
      <c r="E140" s="186">
        <v>326</v>
      </c>
      <c r="F140" s="186">
        <v>379</v>
      </c>
    </row>
    <row r="141" spans="1:6" s="141" customFormat="1" x14ac:dyDescent="0.2">
      <c r="A141" s="150" t="s">
        <v>392</v>
      </c>
      <c r="B141" s="173">
        <v>29</v>
      </c>
      <c r="C141" s="174" t="s">
        <v>393</v>
      </c>
      <c r="D141" s="185">
        <f t="shared" si="2"/>
        <v>316</v>
      </c>
      <c r="E141" s="186">
        <v>236</v>
      </c>
      <c r="F141" s="186">
        <v>316</v>
      </c>
    </row>
    <row r="142" spans="1:6" s="141" customFormat="1" x14ac:dyDescent="0.2">
      <c r="A142" s="150" t="s">
        <v>394</v>
      </c>
      <c r="B142" s="173">
        <v>30</v>
      </c>
      <c r="C142" s="174" t="s">
        <v>395</v>
      </c>
      <c r="D142" s="185">
        <f t="shared" si="2"/>
        <v>505</v>
      </c>
      <c r="E142" s="186">
        <v>449</v>
      </c>
      <c r="F142" s="186">
        <v>505</v>
      </c>
    </row>
    <row r="143" spans="1:6" s="141" customFormat="1" x14ac:dyDescent="0.2">
      <c r="A143" s="150" t="s">
        <v>396</v>
      </c>
      <c r="B143" s="173">
        <v>31</v>
      </c>
      <c r="C143" s="174" t="s">
        <v>397</v>
      </c>
      <c r="D143" s="185">
        <f t="shared" si="2"/>
        <v>239</v>
      </c>
      <c r="E143" s="186">
        <v>163</v>
      </c>
      <c r="F143" s="186">
        <v>239</v>
      </c>
    </row>
    <row r="144" spans="1:6" s="141" customFormat="1" x14ac:dyDescent="0.2">
      <c r="A144" s="150" t="s">
        <v>398</v>
      </c>
      <c r="B144" s="173">
        <v>32</v>
      </c>
      <c r="C144" s="174" t="s">
        <v>399</v>
      </c>
      <c r="D144" s="185">
        <f t="shared" si="2"/>
        <v>246</v>
      </c>
      <c r="E144" s="186">
        <v>234</v>
      </c>
      <c r="F144" s="186">
        <v>246</v>
      </c>
    </row>
    <row r="145" spans="1:7" s="141" customFormat="1" x14ac:dyDescent="0.2">
      <c r="A145" s="150" t="s">
        <v>400</v>
      </c>
      <c r="B145" s="173">
        <v>33</v>
      </c>
      <c r="C145" s="174" t="s">
        <v>401</v>
      </c>
      <c r="D145" s="185">
        <f t="shared" si="2"/>
        <v>244</v>
      </c>
      <c r="E145" s="186">
        <v>187</v>
      </c>
      <c r="F145" s="186">
        <v>244</v>
      </c>
    </row>
    <row r="146" spans="1:7" s="141" customFormat="1" x14ac:dyDescent="0.2">
      <c r="A146" s="150" t="s">
        <v>402</v>
      </c>
      <c r="B146" s="173">
        <v>34</v>
      </c>
      <c r="C146" s="174" t="s">
        <v>403</v>
      </c>
      <c r="D146" s="185">
        <f t="shared" si="2"/>
        <v>289</v>
      </c>
      <c r="E146" s="186">
        <v>278</v>
      </c>
      <c r="F146" s="186">
        <v>289</v>
      </c>
    </row>
    <row r="147" spans="1:7" s="141" customFormat="1" x14ac:dyDescent="0.2">
      <c r="A147" s="150" t="s">
        <v>404</v>
      </c>
      <c r="B147" s="173">
        <v>36</v>
      </c>
      <c r="C147" s="174" t="s">
        <v>405</v>
      </c>
      <c r="D147" s="185">
        <f t="shared" si="2"/>
        <v>225</v>
      </c>
      <c r="E147" s="186">
        <v>210</v>
      </c>
      <c r="F147" s="186">
        <v>225</v>
      </c>
    </row>
    <row r="148" spans="1:7" s="141" customFormat="1" x14ac:dyDescent="0.2">
      <c r="A148" s="150" t="s">
        <v>406</v>
      </c>
      <c r="B148" s="173">
        <v>37</v>
      </c>
      <c r="C148" s="174" t="s">
        <v>407</v>
      </c>
      <c r="D148" s="185">
        <f t="shared" si="2"/>
        <v>290</v>
      </c>
      <c r="E148" s="186">
        <v>286</v>
      </c>
      <c r="F148" s="186">
        <v>290</v>
      </c>
    </row>
    <row r="149" spans="1:7" s="141" customFormat="1" x14ac:dyDescent="0.2">
      <c r="A149" s="150" t="s">
        <v>408</v>
      </c>
      <c r="B149" s="173">
        <v>38</v>
      </c>
      <c r="C149" s="174" t="s">
        <v>409</v>
      </c>
      <c r="D149" s="185">
        <f t="shared" si="2"/>
        <v>195</v>
      </c>
      <c r="E149" s="186">
        <v>172</v>
      </c>
      <c r="F149" s="186">
        <v>195</v>
      </c>
    </row>
    <row r="150" spans="1:7" s="141" customFormat="1" x14ac:dyDescent="0.2">
      <c r="A150" s="150" t="s">
        <v>410</v>
      </c>
      <c r="B150" s="173">
        <v>40</v>
      </c>
      <c r="C150" s="174" t="s">
        <v>411</v>
      </c>
      <c r="D150" s="185">
        <f t="shared" si="2"/>
        <v>201</v>
      </c>
      <c r="E150" s="186">
        <v>173</v>
      </c>
      <c r="F150" s="186">
        <v>201</v>
      </c>
    </row>
    <row r="151" spans="1:7" s="141" customFormat="1" x14ac:dyDescent="0.2">
      <c r="A151" s="150" t="s">
        <v>412</v>
      </c>
      <c r="B151" s="173">
        <v>41</v>
      </c>
      <c r="C151" s="174" t="s">
        <v>413</v>
      </c>
      <c r="D151" s="185">
        <f t="shared" si="2"/>
        <v>334</v>
      </c>
      <c r="E151" s="186">
        <v>282</v>
      </c>
      <c r="F151" s="186">
        <v>334</v>
      </c>
    </row>
    <row r="152" spans="1:7" s="141" customFormat="1" x14ac:dyDescent="0.2">
      <c r="A152" s="150" t="s">
        <v>414</v>
      </c>
      <c r="B152" s="173">
        <v>42</v>
      </c>
      <c r="C152" s="174" t="s">
        <v>415</v>
      </c>
      <c r="D152" s="185">
        <f t="shared" si="2"/>
        <v>223</v>
      </c>
      <c r="E152" s="186">
        <v>188</v>
      </c>
      <c r="F152" s="186">
        <v>223</v>
      </c>
    </row>
    <row r="153" spans="1:7" s="141" customFormat="1" x14ac:dyDescent="0.2">
      <c r="A153" s="150" t="s">
        <v>416</v>
      </c>
      <c r="B153" s="173">
        <v>43</v>
      </c>
      <c r="C153" s="174" t="s">
        <v>417</v>
      </c>
      <c r="D153" s="185">
        <f t="shared" si="2"/>
        <v>284</v>
      </c>
      <c r="E153" s="186">
        <v>321</v>
      </c>
      <c r="F153" s="186">
        <v>284</v>
      </c>
    </row>
    <row r="154" spans="1:7" s="141" customFormat="1" x14ac:dyDescent="0.2">
      <c r="A154" s="150" t="s">
        <v>418</v>
      </c>
      <c r="B154" s="173">
        <v>44</v>
      </c>
      <c r="C154" s="174" t="s">
        <v>419</v>
      </c>
      <c r="D154" s="185">
        <f t="shared" si="2"/>
        <v>202</v>
      </c>
      <c r="E154" s="186">
        <v>213</v>
      </c>
      <c r="F154" s="186">
        <v>202</v>
      </c>
    </row>
    <row r="155" spans="1:7" s="141" customFormat="1" x14ac:dyDescent="0.2">
      <c r="A155" s="150" t="s">
        <v>420</v>
      </c>
      <c r="B155" s="151">
        <v>45</v>
      </c>
      <c r="C155" s="174" t="s">
        <v>421</v>
      </c>
      <c r="D155" s="185">
        <f t="shared" si="2"/>
        <v>374</v>
      </c>
      <c r="E155" s="186">
        <v>232</v>
      </c>
      <c r="F155" s="186">
        <v>374</v>
      </c>
    </row>
    <row r="156" spans="1:7" s="141" customFormat="1" x14ac:dyDescent="0.2">
      <c r="A156" s="150" t="s">
        <v>422</v>
      </c>
      <c r="B156" s="151">
        <v>47</v>
      </c>
      <c r="C156" s="174" t="s">
        <v>423</v>
      </c>
      <c r="D156" s="185">
        <f t="shared" si="2"/>
        <v>303</v>
      </c>
      <c r="E156" s="186">
        <v>255</v>
      </c>
      <c r="F156" s="186">
        <v>303</v>
      </c>
    </row>
    <row r="157" spans="1:7" s="141" customFormat="1" x14ac:dyDescent="0.2">
      <c r="A157" s="194" t="s">
        <v>370</v>
      </c>
      <c r="B157" s="194">
        <v>11</v>
      </c>
      <c r="C157" s="195" t="s">
        <v>371</v>
      </c>
      <c r="D157" s="150" t="s">
        <v>453</v>
      </c>
      <c r="E157" s="150" t="s">
        <v>453</v>
      </c>
      <c r="F157" s="150" t="s">
        <v>453</v>
      </c>
      <c r="G157" s="142"/>
    </row>
    <row r="158" spans="1:7" s="141" customFormat="1" x14ac:dyDescent="0.2">
      <c r="A158" s="194" t="s">
        <v>372</v>
      </c>
      <c r="B158" s="194">
        <v>12</v>
      </c>
      <c r="C158" s="195" t="s">
        <v>373</v>
      </c>
      <c r="D158" s="150" t="s">
        <v>453</v>
      </c>
      <c r="E158" s="150" t="s">
        <v>453</v>
      </c>
      <c r="F158" s="150" t="s">
        <v>453</v>
      </c>
      <c r="G158" s="142"/>
    </row>
    <row r="159" spans="1:7" s="141" customFormat="1" x14ac:dyDescent="0.2">
      <c r="A159" s="194" t="s">
        <v>374</v>
      </c>
      <c r="B159" s="194">
        <v>16</v>
      </c>
      <c r="C159" s="195" t="s">
        <v>375</v>
      </c>
      <c r="D159" s="150" t="s">
        <v>453</v>
      </c>
      <c r="E159" s="150" t="s">
        <v>453</v>
      </c>
      <c r="F159" s="150" t="s">
        <v>453</v>
      </c>
      <c r="G159" s="142"/>
    </row>
    <row r="160" spans="1:7" s="141" customFormat="1" x14ac:dyDescent="0.2">
      <c r="A160" s="194" t="s">
        <v>376</v>
      </c>
      <c r="B160" s="194">
        <v>17</v>
      </c>
      <c r="C160" s="195" t="s">
        <v>377</v>
      </c>
      <c r="D160" s="150" t="s">
        <v>453</v>
      </c>
      <c r="E160" s="150" t="s">
        <v>453</v>
      </c>
      <c r="F160" s="150" t="s">
        <v>453</v>
      </c>
      <c r="G160" s="142"/>
    </row>
    <row r="161" spans="1:7" s="141" customFormat="1" x14ac:dyDescent="0.2">
      <c r="A161" s="194" t="s">
        <v>378</v>
      </c>
      <c r="B161" s="194">
        <v>18</v>
      </c>
      <c r="C161" s="195" t="s">
        <v>379</v>
      </c>
      <c r="D161" s="150" t="s">
        <v>453</v>
      </c>
      <c r="E161" s="150" t="s">
        <v>453</v>
      </c>
      <c r="F161" s="150" t="s">
        <v>453</v>
      </c>
      <c r="G161" s="142"/>
    </row>
    <row r="162" spans="1:7" s="141" customFormat="1" x14ac:dyDescent="0.2">
      <c r="A162" s="194" t="s">
        <v>380</v>
      </c>
      <c r="B162" s="194">
        <v>19</v>
      </c>
      <c r="C162" s="195" t="s">
        <v>381</v>
      </c>
      <c r="D162" s="150" t="s">
        <v>453</v>
      </c>
      <c r="E162" s="150" t="s">
        <v>453</v>
      </c>
      <c r="F162" s="150" t="s">
        <v>453</v>
      </c>
      <c r="G162" s="142"/>
    </row>
    <row r="163" spans="1:7" s="141" customFormat="1" x14ac:dyDescent="0.2">
      <c r="A163" s="194" t="s">
        <v>382</v>
      </c>
      <c r="B163" s="194">
        <v>21</v>
      </c>
      <c r="C163" s="195" t="s">
        <v>383</v>
      </c>
      <c r="D163" s="150" t="s">
        <v>453</v>
      </c>
      <c r="E163" s="150" t="s">
        <v>453</v>
      </c>
      <c r="F163" s="150" t="s">
        <v>453</v>
      </c>
      <c r="G163" s="142"/>
    </row>
    <row r="164" spans="1:7" s="141" customFormat="1" x14ac:dyDescent="0.2">
      <c r="A164" s="194" t="s">
        <v>384</v>
      </c>
      <c r="B164" s="194">
        <v>22</v>
      </c>
      <c r="C164" s="195" t="s">
        <v>385</v>
      </c>
      <c r="D164" s="150" t="s">
        <v>453</v>
      </c>
      <c r="E164" s="150" t="s">
        <v>453</v>
      </c>
      <c r="F164" s="150" t="s">
        <v>453</v>
      </c>
      <c r="G164" s="142"/>
    </row>
    <row r="165" spans="1:7" s="141" customFormat="1" x14ac:dyDescent="0.2">
      <c r="A165" s="194" t="s">
        <v>386</v>
      </c>
      <c r="B165" s="194">
        <v>23</v>
      </c>
      <c r="C165" s="195" t="s">
        <v>387</v>
      </c>
      <c r="D165" s="150" t="s">
        <v>453</v>
      </c>
      <c r="E165" s="150" t="s">
        <v>453</v>
      </c>
      <c r="F165" s="150" t="s">
        <v>453</v>
      </c>
      <c r="G165" s="142"/>
    </row>
    <row r="166" spans="1:7" s="141" customFormat="1" x14ac:dyDescent="0.2">
      <c r="A166" s="194" t="s">
        <v>388</v>
      </c>
      <c r="B166" s="194">
        <v>24</v>
      </c>
      <c r="C166" s="195" t="s">
        <v>389</v>
      </c>
      <c r="D166" s="150" t="s">
        <v>453</v>
      </c>
      <c r="E166" s="150" t="s">
        <v>453</v>
      </c>
      <c r="F166" s="150" t="s">
        <v>453</v>
      </c>
      <c r="G166" s="142"/>
    </row>
    <row r="167" spans="1:7" s="141" customFormat="1" x14ac:dyDescent="0.2">
      <c r="A167" s="194" t="s">
        <v>390</v>
      </c>
      <c r="B167" s="194">
        <v>26</v>
      </c>
      <c r="C167" s="195" t="s">
        <v>391</v>
      </c>
      <c r="D167" s="150" t="s">
        <v>453</v>
      </c>
      <c r="E167" s="150" t="s">
        <v>453</v>
      </c>
      <c r="F167" s="150" t="s">
        <v>453</v>
      </c>
      <c r="G167" s="142"/>
    </row>
    <row r="168" spans="1:7" s="141" customFormat="1" x14ac:dyDescent="0.2">
      <c r="A168" s="194" t="s">
        <v>392</v>
      </c>
      <c r="B168" s="194">
        <v>29</v>
      </c>
      <c r="C168" s="195" t="s">
        <v>393</v>
      </c>
      <c r="D168" s="150" t="s">
        <v>453</v>
      </c>
      <c r="E168" s="150" t="s">
        <v>453</v>
      </c>
      <c r="F168" s="150" t="s">
        <v>453</v>
      </c>
      <c r="G168" s="142"/>
    </row>
    <row r="169" spans="1:7" s="141" customFormat="1" x14ac:dyDescent="0.2">
      <c r="A169" s="194" t="s">
        <v>394</v>
      </c>
      <c r="B169" s="194">
        <v>30</v>
      </c>
      <c r="C169" s="195" t="s">
        <v>395</v>
      </c>
      <c r="D169" s="150" t="s">
        <v>453</v>
      </c>
      <c r="E169" s="150" t="s">
        <v>453</v>
      </c>
      <c r="F169" s="150" t="s">
        <v>453</v>
      </c>
      <c r="G169" s="142"/>
    </row>
    <row r="170" spans="1:7" s="141" customFormat="1" x14ac:dyDescent="0.2">
      <c r="A170" s="194" t="s">
        <v>396</v>
      </c>
      <c r="B170" s="194">
        <v>31</v>
      </c>
      <c r="C170" s="195" t="s">
        <v>397</v>
      </c>
      <c r="D170" s="150" t="s">
        <v>453</v>
      </c>
      <c r="E170" s="150" t="s">
        <v>453</v>
      </c>
      <c r="F170" s="150" t="s">
        <v>453</v>
      </c>
      <c r="G170" s="142"/>
    </row>
    <row r="171" spans="1:7" s="141" customFormat="1" x14ac:dyDescent="0.2">
      <c r="A171" s="194" t="s">
        <v>398</v>
      </c>
      <c r="B171" s="194">
        <v>32</v>
      </c>
      <c r="C171" s="195" t="s">
        <v>399</v>
      </c>
      <c r="D171" s="150" t="s">
        <v>453</v>
      </c>
      <c r="E171" s="150" t="s">
        <v>453</v>
      </c>
      <c r="F171" s="150" t="s">
        <v>453</v>
      </c>
      <c r="G171" s="142"/>
    </row>
    <row r="172" spans="1:7" s="141" customFormat="1" x14ac:dyDescent="0.2">
      <c r="A172" s="194" t="s">
        <v>400</v>
      </c>
      <c r="B172" s="194">
        <v>33</v>
      </c>
      <c r="C172" s="195" t="s">
        <v>401</v>
      </c>
      <c r="D172" s="150" t="s">
        <v>453</v>
      </c>
      <c r="E172" s="150" t="s">
        <v>453</v>
      </c>
      <c r="F172" s="150" t="s">
        <v>453</v>
      </c>
      <c r="G172" s="142"/>
    </row>
    <row r="173" spans="1:7" s="141" customFormat="1" x14ac:dyDescent="0.2">
      <c r="A173" s="194" t="s">
        <v>402</v>
      </c>
      <c r="B173" s="194">
        <v>34</v>
      </c>
      <c r="C173" s="195" t="s">
        <v>403</v>
      </c>
      <c r="D173" s="150" t="s">
        <v>453</v>
      </c>
      <c r="E173" s="150" t="s">
        <v>453</v>
      </c>
      <c r="F173" s="150" t="s">
        <v>453</v>
      </c>
      <c r="G173" s="142"/>
    </row>
    <row r="174" spans="1:7" s="141" customFormat="1" x14ac:dyDescent="0.2">
      <c r="A174" s="194" t="s">
        <v>404</v>
      </c>
      <c r="B174" s="194">
        <v>36</v>
      </c>
      <c r="C174" s="195" t="s">
        <v>405</v>
      </c>
      <c r="D174" s="150" t="s">
        <v>453</v>
      </c>
      <c r="E174" s="150" t="s">
        <v>453</v>
      </c>
      <c r="F174" s="150" t="s">
        <v>453</v>
      </c>
      <c r="G174" s="142"/>
    </row>
    <row r="175" spans="1:7" s="141" customFormat="1" x14ac:dyDescent="0.2">
      <c r="A175" s="194" t="s">
        <v>406</v>
      </c>
      <c r="B175" s="194">
        <v>37</v>
      </c>
      <c r="C175" s="195" t="s">
        <v>407</v>
      </c>
      <c r="D175" s="150" t="s">
        <v>453</v>
      </c>
      <c r="E175" s="150" t="s">
        <v>453</v>
      </c>
      <c r="F175" s="150" t="s">
        <v>453</v>
      </c>
      <c r="G175" s="142"/>
    </row>
    <row r="176" spans="1:7" s="141" customFormat="1" x14ac:dyDescent="0.2">
      <c r="A176" s="194" t="s">
        <v>408</v>
      </c>
      <c r="B176" s="194">
        <v>38</v>
      </c>
      <c r="C176" s="195" t="s">
        <v>409</v>
      </c>
      <c r="D176" s="150" t="s">
        <v>453</v>
      </c>
      <c r="E176" s="150" t="s">
        <v>453</v>
      </c>
      <c r="F176" s="150" t="s">
        <v>453</v>
      </c>
      <c r="G176" s="142"/>
    </row>
    <row r="177" spans="1:7" s="141" customFormat="1" x14ac:dyDescent="0.2">
      <c r="A177" s="194" t="s">
        <v>410</v>
      </c>
      <c r="B177" s="194">
        <v>40</v>
      </c>
      <c r="C177" s="195" t="s">
        <v>411</v>
      </c>
      <c r="D177" s="150" t="s">
        <v>453</v>
      </c>
      <c r="E177" s="150" t="s">
        <v>453</v>
      </c>
      <c r="F177" s="150" t="s">
        <v>453</v>
      </c>
      <c r="G177" s="142"/>
    </row>
    <row r="178" spans="1:7" s="141" customFormat="1" x14ac:dyDescent="0.2">
      <c r="A178" s="194" t="s">
        <v>412</v>
      </c>
      <c r="B178" s="194">
        <v>41</v>
      </c>
      <c r="C178" s="195" t="s">
        <v>413</v>
      </c>
      <c r="D178" s="150" t="s">
        <v>453</v>
      </c>
      <c r="E178" s="150" t="s">
        <v>453</v>
      </c>
      <c r="F178" s="150" t="s">
        <v>453</v>
      </c>
      <c r="G178" s="142"/>
    </row>
    <row r="179" spans="1:7" s="141" customFormat="1" x14ac:dyDescent="0.2">
      <c r="A179" s="194" t="s">
        <v>414</v>
      </c>
      <c r="B179" s="194">
        <v>42</v>
      </c>
      <c r="C179" s="195" t="s">
        <v>415</v>
      </c>
      <c r="D179" s="150" t="s">
        <v>453</v>
      </c>
      <c r="E179" s="150" t="s">
        <v>453</v>
      </c>
      <c r="F179" s="150" t="s">
        <v>453</v>
      </c>
      <c r="G179" s="142"/>
    </row>
    <row r="180" spans="1:7" s="141" customFormat="1" x14ac:dyDescent="0.2">
      <c r="A180" s="194" t="s">
        <v>416</v>
      </c>
      <c r="B180" s="194">
        <v>43</v>
      </c>
      <c r="C180" s="195" t="s">
        <v>417</v>
      </c>
      <c r="D180" s="150" t="s">
        <v>453</v>
      </c>
      <c r="E180" s="150" t="s">
        <v>453</v>
      </c>
      <c r="F180" s="150" t="s">
        <v>453</v>
      </c>
      <c r="G180" s="142"/>
    </row>
    <row r="181" spans="1:7" s="141" customFormat="1" x14ac:dyDescent="0.2">
      <c r="A181" s="194" t="s">
        <v>418</v>
      </c>
      <c r="B181" s="194">
        <v>44</v>
      </c>
      <c r="C181" s="195" t="s">
        <v>419</v>
      </c>
      <c r="D181" s="150" t="s">
        <v>453</v>
      </c>
      <c r="E181" s="150" t="s">
        <v>453</v>
      </c>
      <c r="F181" s="150" t="s">
        <v>453</v>
      </c>
      <c r="G181" s="142"/>
    </row>
    <row r="182" spans="1:7" s="141" customFormat="1" x14ac:dyDescent="0.2">
      <c r="A182" s="194" t="s">
        <v>420</v>
      </c>
      <c r="B182" s="194">
        <v>45</v>
      </c>
      <c r="C182" s="195" t="s">
        <v>421</v>
      </c>
      <c r="D182" s="150" t="s">
        <v>453</v>
      </c>
      <c r="E182" s="150" t="s">
        <v>453</v>
      </c>
      <c r="F182" s="150" t="s">
        <v>453</v>
      </c>
      <c r="G182" s="142"/>
    </row>
    <row r="183" spans="1:7" s="141" customFormat="1" x14ac:dyDescent="0.2">
      <c r="A183" s="194" t="s">
        <v>422</v>
      </c>
      <c r="B183" s="194">
        <v>47</v>
      </c>
      <c r="C183" s="195" t="s">
        <v>423</v>
      </c>
      <c r="D183" s="150" t="s">
        <v>453</v>
      </c>
      <c r="E183" s="150" t="s">
        <v>453</v>
      </c>
      <c r="F183" s="150" t="s">
        <v>453</v>
      </c>
      <c r="G183" s="142"/>
    </row>
    <row r="184" spans="1:7" s="141" customFormat="1" x14ac:dyDescent="0.2">
      <c r="A184" s="152" t="s">
        <v>489</v>
      </c>
      <c r="B184" s="152"/>
      <c r="C184" s="152" t="s">
        <v>428</v>
      </c>
      <c r="D184" s="150" t="s">
        <v>453</v>
      </c>
      <c r="E184" s="150" t="s">
        <v>453</v>
      </c>
      <c r="F184" s="150" t="s">
        <v>453</v>
      </c>
      <c r="G184" s="142"/>
    </row>
    <row r="185" spans="1:7" s="141" customFormat="1" x14ac:dyDescent="0.2">
      <c r="A185" s="152" t="s">
        <v>490</v>
      </c>
      <c r="B185" s="152"/>
      <c r="C185" s="152" t="s">
        <v>429</v>
      </c>
      <c r="D185" s="150" t="s">
        <v>453</v>
      </c>
      <c r="E185" s="150" t="s">
        <v>453</v>
      </c>
      <c r="F185" s="150" t="s">
        <v>453</v>
      </c>
      <c r="G185" s="142"/>
    </row>
    <row r="186" spans="1:7" s="141" customFormat="1" x14ac:dyDescent="0.2">
      <c r="A186" s="152" t="s">
        <v>491</v>
      </c>
      <c r="B186" s="152"/>
      <c r="C186" s="152" t="s">
        <v>734</v>
      </c>
      <c r="D186" s="150" t="s">
        <v>453</v>
      </c>
      <c r="E186" s="150" t="s">
        <v>453</v>
      </c>
      <c r="F186" s="150" t="s">
        <v>453</v>
      </c>
      <c r="G186" s="142"/>
    </row>
    <row r="187" spans="1:7" s="141" customFormat="1" x14ac:dyDescent="0.2">
      <c r="A187" s="152" t="s">
        <v>492</v>
      </c>
      <c r="B187" s="152"/>
      <c r="C187" s="152" t="s">
        <v>431</v>
      </c>
      <c r="D187" s="150" t="s">
        <v>453</v>
      </c>
      <c r="E187" s="150" t="s">
        <v>453</v>
      </c>
      <c r="F187" s="150" t="s">
        <v>453</v>
      </c>
      <c r="G187" s="142"/>
    </row>
    <row r="188" spans="1:7" s="141" customFormat="1" x14ac:dyDescent="0.2">
      <c r="A188" s="152" t="s">
        <v>493</v>
      </c>
      <c r="B188" s="152"/>
      <c r="C188" s="152" t="s">
        <v>432</v>
      </c>
      <c r="D188" s="150" t="s">
        <v>453</v>
      </c>
      <c r="E188" s="150" t="s">
        <v>453</v>
      </c>
      <c r="F188" s="150" t="s">
        <v>453</v>
      </c>
      <c r="G188" s="142"/>
    </row>
    <row r="189" spans="1:7" s="141" customFormat="1" x14ac:dyDescent="0.2">
      <c r="A189" s="152" t="s">
        <v>494</v>
      </c>
      <c r="B189" s="152"/>
      <c r="C189" s="152" t="s">
        <v>735</v>
      </c>
      <c r="D189" s="150" t="s">
        <v>453</v>
      </c>
      <c r="E189" s="150" t="s">
        <v>453</v>
      </c>
      <c r="F189" s="150" t="s">
        <v>453</v>
      </c>
      <c r="G189" s="142"/>
    </row>
    <row r="190" spans="1:7" s="141" customFormat="1" x14ac:dyDescent="0.2">
      <c r="A190" s="152" t="s">
        <v>495</v>
      </c>
      <c r="B190" s="152"/>
      <c r="C190" s="152" t="s">
        <v>427</v>
      </c>
      <c r="D190" s="150" t="s">
        <v>453</v>
      </c>
      <c r="E190" s="150" t="s">
        <v>453</v>
      </c>
      <c r="F190" s="150" t="s">
        <v>453</v>
      </c>
      <c r="G190" s="142"/>
    </row>
    <row r="191" spans="1:7" s="141" customFormat="1" x14ac:dyDescent="0.2">
      <c r="A191" s="152" t="s">
        <v>496</v>
      </c>
      <c r="B191" s="152"/>
      <c r="C191" s="152" t="s">
        <v>426</v>
      </c>
      <c r="D191" s="150" t="s">
        <v>453</v>
      </c>
      <c r="E191" s="150" t="s">
        <v>453</v>
      </c>
      <c r="F191" s="150" t="s">
        <v>453</v>
      </c>
      <c r="G191" s="142"/>
    </row>
    <row r="192" spans="1:7" s="141" customFormat="1" x14ac:dyDescent="0.2">
      <c r="A192" s="152" t="s">
        <v>497</v>
      </c>
      <c r="B192" s="152"/>
      <c r="C192" s="152" t="s">
        <v>433</v>
      </c>
      <c r="D192" s="150" t="s">
        <v>453</v>
      </c>
      <c r="E192" s="150" t="s">
        <v>453</v>
      </c>
      <c r="F192" s="150" t="s">
        <v>453</v>
      </c>
      <c r="G192" s="142"/>
    </row>
    <row r="193" spans="1:7" s="141" customFormat="1" x14ac:dyDescent="0.2">
      <c r="A193" s="171" t="s">
        <v>498</v>
      </c>
      <c r="B193" s="181">
        <v>64</v>
      </c>
      <c r="C193" s="182" t="s">
        <v>424</v>
      </c>
      <c r="D193" s="150" t="s">
        <v>453</v>
      </c>
      <c r="E193" s="150" t="s">
        <v>453</v>
      </c>
      <c r="F193" s="150" t="s">
        <v>453</v>
      </c>
      <c r="G193" s="142"/>
    </row>
    <row r="194" spans="1:7" s="141" customFormat="1" x14ac:dyDescent="0.2">
      <c r="A194" s="139"/>
      <c r="B194" s="139"/>
      <c r="C194" s="139"/>
      <c r="D194" s="139"/>
      <c r="E194" s="188"/>
      <c r="F194" s="188"/>
      <c r="G194" s="142"/>
    </row>
    <row r="195" spans="1:7" s="141" customFormat="1" x14ac:dyDescent="0.2">
      <c r="A195" s="183" t="s">
        <v>767</v>
      </c>
      <c r="B195" s="139"/>
      <c r="C195" s="139"/>
      <c r="D195" s="139"/>
      <c r="E195" s="188"/>
      <c r="F195" s="188"/>
      <c r="G195" s="142"/>
    </row>
    <row r="196" spans="1:7" s="141" customFormat="1" x14ac:dyDescent="0.2">
      <c r="A196" s="139"/>
      <c r="B196" s="139"/>
      <c r="C196" s="139"/>
      <c r="D196" s="139"/>
      <c r="E196" s="188"/>
      <c r="F196" s="188"/>
      <c r="G196" s="142"/>
    </row>
    <row r="197" spans="1:7" s="141" customFormat="1" x14ac:dyDescent="0.2">
      <c r="A197" s="139"/>
      <c r="B197" s="139"/>
      <c r="C197" s="139"/>
      <c r="D197" s="139"/>
      <c r="E197" s="188"/>
      <c r="F197" s="188"/>
      <c r="G197" s="142"/>
    </row>
    <row r="198" spans="1:7" s="141" customFormat="1" x14ac:dyDescent="0.2">
      <c r="A198" s="139"/>
      <c r="B198" s="139"/>
      <c r="C198" s="139"/>
      <c r="D198" s="139"/>
      <c r="E198" s="188"/>
      <c r="F198" s="188"/>
      <c r="G198" s="142"/>
    </row>
    <row r="199" spans="1:7" s="141" customFormat="1" x14ac:dyDescent="0.2">
      <c r="A199" s="139"/>
      <c r="B199" s="139"/>
      <c r="C199" s="139"/>
      <c r="D199" s="139"/>
      <c r="E199" s="188"/>
      <c r="F199" s="188"/>
      <c r="G199" s="142"/>
    </row>
    <row r="200" spans="1:7" s="141" customFormat="1" x14ac:dyDescent="0.2">
      <c r="A200" s="139"/>
      <c r="B200" s="139"/>
      <c r="C200" s="139"/>
      <c r="D200" s="139"/>
      <c r="E200" s="188"/>
      <c r="F200" s="188"/>
      <c r="G200" s="142"/>
    </row>
    <row r="201" spans="1:7" s="141" customFormat="1" x14ac:dyDescent="0.2">
      <c r="A201" s="139"/>
      <c r="B201" s="139"/>
      <c r="C201" s="139"/>
      <c r="D201" s="139"/>
      <c r="E201" s="188"/>
      <c r="F201" s="188"/>
      <c r="G201" s="142"/>
    </row>
    <row r="202" spans="1:7" s="141" customFormat="1" x14ac:dyDescent="0.2">
      <c r="A202" s="139"/>
      <c r="B202" s="139"/>
      <c r="C202" s="139"/>
      <c r="D202" s="139"/>
      <c r="E202" s="188"/>
      <c r="F202" s="188"/>
      <c r="G202" s="142"/>
    </row>
    <row r="203" spans="1:7" s="141" customFormat="1" x14ac:dyDescent="0.2">
      <c r="A203" s="139"/>
      <c r="B203" s="139"/>
      <c r="C203" s="139"/>
      <c r="D203" s="139"/>
      <c r="E203" s="188"/>
      <c r="F203" s="188"/>
      <c r="G203" s="142"/>
    </row>
    <row r="204" spans="1:7" s="141" customFormat="1" x14ac:dyDescent="0.2">
      <c r="A204" s="139"/>
      <c r="B204" s="139"/>
      <c r="C204" s="139"/>
      <c r="D204" s="139"/>
      <c r="E204" s="188"/>
      <c r="F204" s="188"/>
      <c r="G204" s="142"/>
    </row>
    <row r="205" spans="1:7" s="141" customFormat="1" x14ac:dyDescent="0.2">
      <c r="A205" s="139"/>
      <c r="B205" s="139"/>
      <c r="C205" s="139"/>
      <c r="D205" s="139"/>
      <c r="E205" s="188"/>
      <c r="F205" s="188"/>
      <c r="G205" s="142"/>
    </row>
    <row r="206" spans="1:7" s="141" customFormat="1" x14ac:dyDescent="0.2">
      <c r="A206" s="139"/>
      <c r="B206" s="139"/>
      <c r="C206" s="139"/>
      <c r="D206" s="139"/>
      <c r="E206" s="188"/>
      <c r="F206" s="188"/>
      <c r="G206" s="142"/>
    </row>
    <row r="207" spans="1:7" s="141" customFormat="1" x14ac:dyDescent="0.2">
      <c r="A207" s="139"/>
      <c r="B207" s="139"/>
      <c r="C207" s="139"/>
      <c r="D207" s="139"/>
      <c r="E207" s="188"/>
      <c r="F207" s="188"/>
      <c r="G207" s="142"/>
    </row>
    <row r="208" spans="1:7" s="141" customFormat="1" x14ac:dyDescent="0.2">
      <c r="A208" s="139"/>
      <c r="B208" s="139"/>
      <c r="C208" s="139"/>
      <c r="D208" s="139"/>
      <c r="E208" s="188"/>
      <c r="F208" s="188"/>
      <c r="G208" s="142"/>
    </row>
    <row r="209" spans="1:7" s="141" customFormat="1" x14ac:dyDescent="0.2">
      <c r="A209" s="139"/>
      <c r="B209" s="139"/>
      <c r="C209" s="139"/>
      <c r="D209" s="139"/>
      <c r="E209" s="188"/>
      <c r="F209" s="188"/>
      <c r="G209" s="142"/>
    </row>
    <row r="210" spans="1:7" s="141" customFormat="1" x14ac:dyDescent="0.2">
      <c r="A210" s="139"/>
      <c r="B210" s="139"/>
      <c r="C210" s="139"/>
      <c r="D210" s="139"/>
      <c r="E210" s="188"/>
      <c r="F210" s="188"/>
      <c r="G210" s="142"/>
    </row>
    <row r="211" spans="1:7" s="141" customFormat="1" x14ac:dyDescent="0.2">
      <c r="A211" s="139"/>
      <c r="B211" s="139"/>
      <c r="C211" s="139"/>
      <c r="D211" s="139"/>
      <c r="E211" s="188"/>
      <c r="F211" s="188"/>
      <c r="G211" s="142"/>
    </row>
    <row r="212" spans="1:7" s="141" customFormat="1" x14ac:dyDescent="0.2">
      <c r="A212" s="139"/>
      <c r="B212" s="139"/>
      <c r="C212" s="139"/>
      <c r="D212" s="139"/>
      <c r="E212" s="188"/>
      <c r="F212" s="188"/>
      <c r="G212" s="142"/>
    </row>
    <row r="213" spans="1:7" s="141" customFormat="1" x14ac:dyDescent="0.2">
      <c r="A213" s="139"/>
      <c r="B213" s="139"/>
      <c r="C213" s="139"/>
      <c r="D213" s="139"/>
      <c r="E213" s="188"/>
      <c r="F213" s="188"/>
      <c r="G213" s="142"/>
    </row>
    <row r="214" spans="1:7" s="141" customFormat="1" x14ac:dyDescent="0.2">
      <c r="A214" s="139"/>
      <c r="B214" s="139"/>
      <c r="C214" s="139"/>
      <c r="D214" s="139"/>
      <c r="E214" s="188"/>
      <c r="F214" s="188"/>
      <c r="G214" s="142"/>
    </row>
    <row r="215" spans="1:7" s="141" customFormat="1" x14ac:dyDescent="0.2">
      <c r="A215" s="139"/>
      <c r="B215" s="139"/>
      <c r="C215" s="139"/>
      <c r="D215" s="139"/>
      <c r="E215" s="188"/>
      <c r="F215" s="188"/>
      <c r="G215" s="142"/>
    </row>
    <row r="216" spans="1:7" s="141" customFormat="1" x14ac:dyDescent="0.2">
      <c r="A216" s="139"/>
      <c r="B216" s="139"/>
      <c r="C216" s="139"/>
      <c r="D216" s="139"/>
      <c r="E216" s="188"/>
      <c r="F216" s="188"/>
      <c r="G216" s="142"/>
    </row>
    <row r="217" spans="1:7" s="141" customFormat="1" x14ac:dyDescent="0.2">
      <c r="A217" s="139"/>
      <c r="B217" s="139"/>
      <c r="C217" s="139"/>
      <c r="D217" s="139"/>
      <c r="E217" s="188"/>
      <c r="F217" s="188"/>
      <c r="G217" s="142"/>
    </row>
    <row r="218" spans="1:7" s="141" customFormat="1" x14ac:dyDescent="0.2">
      <c r="A218" s="139"/>
      <c r="B218" s="139"/>
      <c r="C218" s="139"/>
      <c r="D218" s="139"/>
      <c r="E218" s="188"/>
      <c r="F218" s="188"/>
      <c r="G218" s="142"/>
    </row>
    <row r="219" spans="1:7" s="141" customFormat="1" x14ac:dyDescent="0.2">
      <c r="A219" s="139"/>
      <c r="B219" s="139"/>
      <c r="C219" s="139"/>
      <c r="D219" s="139"/>
      <c r="E219" s="188"/>
      <c r="F219" s="188"/>
      <c r="G219" s="142"/>
    </row>
    <row r="220" spans="1:7" s="141" customFormat="1" x14ac:dyDescent="0.2">
      <c r="A220" s="139"/>
      <c r="B220" s="139"/>
      <c r="C220" s="139"/>
      <c r="D220" s="139"/>
      <c r="E220" s="188"/>
      <c r="F220" s="188"/>
      <c r="G220" s="142"/>
    </row>
    <row r="221" spans="1:7" s="141" customFormat="1" x14ac:dyDescent="0.2">
      <c r="A221" s="139"/>
      <c r="B221" s="139"/>
      <c r="C221" s="139"/>
      <c r="D221" s="139"/>
      <c r="E221" s="188"/>
      <c r="F221" s="188"/>
      <c r="G221" s="142"/>
    </row>
    <row r="222" spans="1:7" s="141" customFormat="1" x14ac:dyDescent="0.2">
      <c r="A222" s="139"/>
      <c r="B222" s="139"/>
      <c r="C222" s="139"/>
      <c r="D222" s="139"/>
      <c r="E222" s="188"/>
      <c r="F222" s="188"/>
      <c r="G222" s="142"/>
    </row>
    <row r="223" spans="1:7" s="141" customFormat="1" x14ac:dyDescent="0.2">
      <c r="A223" s="139"/>
      <c r="B223" s="139"/>
      <c r="C223" s="139"/>
      <c r="D223" s="139"/>
      <c r="E223" s="188"/>
      <c r="F223" s="188"/>
      <c r="G223" s="142"/>
    </row>
    <row r="224" spans="1:7" s="141" customFormat="1" x14ac:dyDescent="0.2">
      <c r="A224" s="139"/>
      <c r="B224" s="139"/>
      <c r="C224" s="139"/>
      <c r="D224" s="139"/>
      <c r="E224" s="188"/>
      <c r="F224" s="188"/>
      <c r="G224" s="142"/>
    </row>
    <row r="225" spans="1:7" s="141" customFormat="1" x14ac:dyDescent="0.2">
      <c r="A225" s="139"/>
      <c r="B225" s="139"/>
      <c r="C225" s="139"/>
      <c r="D225" s="139"/>
      <c r="E225" s="188"/>
      <c r="F225" s="188"/>
      <c r="G225" s="142"/>
    </row>
    <row r="226" spans="1:7" s="141" customFormat="1" x14ac:dyDescent="0.2">
      <c r="A226" s="139"/>
      <c r="B226" s="139"/>
      <c r="C226" s="139"/>
      <c r="D226" s="139"/>
      <c r="E226" s="188"/>
      <c r="F226" s="188"/>
      <c r="G226" s="142"/>
    </row>
    <row r="227" spans="1:7" s="141" customFormat="1" x14ac:dyDescent="0.2">
      <c r="A227" s="139"/>
      <c r="B227" s="139"/>
      <c r="C227" s="139"/>
      <c r="D227" s="139"/>
      <c r="E227" s="188"/>
      <c r="F227" s="188"/>
      <c r="G227" s="142"/>
    </row>
    <row r="228" spans="1:7" s="141" customFormat="1" x14ac:dyDescent="0.2">
      <c r="A228" s="139"/>
      <c r="B228" s="139"/>
      <c r="C228" s="139"/>
      <c r="D228" s="139"/>
      <c r="E228" s="188"/>
      <c r="F228" s="188"/>
      <c r="G228" s="142"/>
    </row>
    <row r="229" spans="1:7" s="141" customFormat="1" x14ac:dyDescent="0.2">
      <c r="A229" s="139"/>
      <c r="B229" s="139"/>
      <c r="C229" s="139"/>
      <c r="D229" s="139"/>
      <c r="E229" s="188"/>
      <c r="F229" s="188"/>
      <c r="G229" s="142"/>
    </row>
    <row r="230" spans="1:7" s="141" customFormat="1" x14ac:dyDescent="0.2">
      <c r="A230" s="139"/>
      <c r="B230" s="139"/>
      <c r="C230" s="139"/>
      <c r="D230" s="139"/>
      <c r="E230" s="188"/>
      <c r="F230" s="188"/>
      <c r="G230" s="142"/>
    </row>
    <row r="231" spans="1:7" s="141" customFormat="1" x14ac:dyDescent="0.2">
      <c r="A231" s="139"/>
      <c r="B231" s="139"/>
      <c r="C231" s="139"/>
      <c r="D231" s="139"/>
      <c r="E231" s="188"/>
      <c r="F231" s="188"/>
      <c r="G231" s="142"/>
    </row>
    <row r="232" spans="1:7" s="141" customFormat="1" x14ac:dyDescent="0.2">
      <c r="A232" s="139"/>
      <c r="B232" s="139"/>
      <c r="C232" s="139"/>
      <c r="D232" s="139"/>
      <c r="E232" s="188"/>
      <c r="F232" s="188"/>
      <c r="G232" s="142"/>
    </row>
    <row r="233" spans="1:7" s="141" customFormat="1" x14ac:dyDescent="0.2">
      <c r="A233" s="139"/>
      <c r="B233" s="139"/>
      <c r="C233" s="139"/>
      <c r="D233" s="139"/>
      <c r="E233" s="188"/>
      <c r="F233" s="188"/>
      <c r="G233" s="142"/>
    </row>
    <row r="234" spans="1:7" s="141" customFormat="1" x14ac:dyDescent="0.2">
      <c r="A234" s="139"/>
      <c r="B234" s="139"/>
      <c r="C234" s="139"/>
      <c r="D234" s="139"/>
      <c r="E234" s="188"/>
      <c r="F234" s="188"/>
      <c r="G234" s="142"/>
    </row>
    <row r="235" spans="1:7" s="141" customFormat="1" x14ac:dyDescent="0.2">
      <c r="A235" s="139"/>
      <c r="B235" s="139"/>
      <c r="C235" s="139"/>
      <c r="D235" s="139"/>
      <c r="E235" s="188"/>
      <c r="F235" s="188"/>
      <c r="G235" s="142"/>
    </row>
    <row r="236" spans="1:7" s="141" customFormat="1" x14ac:dyDescent="0.2">
      <c r="A236" s="139"/>
      <c r="B236" s="139"/>
      <c r="C236" s="139"/>
      <c r="D236" s="139"/>
      <c r="E236" s="188"/>
      <c r="F236" s="188"/>
      <c r="G236" s="142"/>
    </row>
    <row r="237" spans="1:7" s="141" customFormat="1" x14ac:dyDescent="0.2">
      <c r="A237" s="139"/>
      <c r="B237" s="139"/>
      <c r="C237" s="139"/>
      <c r="D237" s="139"/>
      <c r="E237" s="188"/>
      <c r="F237" s="188"/>
      <c r="G237" s="142"/>
    </row>
    <row r="238" spans="1:7" s="141" customFormat="1" x14ac:dyDescent="0.2">
      <c r="A238" s="139"/>
      <c r="B238" s="139"/>
      <c r="C238" s="139"/>
      <c r="D238" s="139"/>
      <c r="E238" s="188"/>
      <c r="F238" s="188"/>
      <c r="G238" s="142"/>
    </row>
    <row r="239" spans="1:7" s="141" customFormat="1" x14ac:dyDescent="0.2">
      <c r="A239" s="139"/>
      <c r="B239" s="139"/>
      <c r="C239" s="139"/>
      <c r="D239" s="139"/>
      <c r="E239" s="188"/>
      <c r="F239" s="188"/>
      <c r="G239" s="142"/>
    </row>
    <row r="240" spans="1:7" s="141" customFormat="1" x14ac:dyDescent="0.2">
      <c r="A240" s="139"/>
      <c r="B240" s="139"/>
      <c r="C240" s="139"/>
      <c r="D240" s="139"/>
      <c r="E240" s="188"/>
      <c r="F240" s="188"/>
      <c r="G240" s="142"/>
    </row>
    <row r="241" spans="1:7" s="141" customFormat="1" x14ac:dyDescent="0.2">
      <c r="A241" s="139"/>
      <c r="B241" s="139"/>
      <c r="C241" s="139"/>
      <c r="D241" s="139"/>
      <c r="E241" s="188"/>
      <c r="F241" s="188"/>
      <c r="G241" s="142"/>
    </row>
    <row r="242" spans="1:7" s="141" customFormat="1" x14ac:dyDescent="0.2">
      <c r="A242" s="139"/>
      <c r="B242" s="139"/>
      <c r="C242" s="139"/>
      <c r="D242" s="139"/>
      <c r="E242" s="188"/>
      <c r="F242" s="188"/>
      <c r="G242" s="142"/>
    </row>
    <row r="243" spans="1:7" s="141" customFormat="1" x14ac:dyDescent="0.2">
      <c r="A243" s="139"/>
      <c r="B243" s="139"/>
      <c r="C243" s="139"/>
      <c r="D243" s="139"/>
      <c r="E243" s="188"/>
      <c r="F243" s="188"/>
      <c r="G243" s="142"/>
    </row>
    <row r="244" spans="1:7" s="141" customFormat="1" x14ac:dyDescent="0.2">
      <c r="A244" s="139"/>
      <c r="B244" s="139"/>
      <c r="C244" s="139"/>
      <c r="D244" s="139"/>
      <c r="E244" s="188"/>
      <c r="F244" s="188"/>
      <c r="G244" s="142"/>
    </row>
    <row r="245" spans="1:7" s="141" customFormat="1" x14ac:dyDescent="0.2">
      <c r="A245" s="139"/>
      <c r="B245" s="139"/>
      <c r="C245" s="139"/>
      <c r="D245" s="139"/>
      <c r="E245" s="188"/>
      <c r="F245" s="188"/>
      <c r="G245" s="142"/>
    </row>
    <row r="246" spans="1:7" s="141" customFormat="1" x14ac:dyDescent="0.2">
      <c r="A246" s="139"/>
      <c r="B246" s="139"/>
      <c r="C246" s="139"/>
      <c r="D246" s="139"/>
      <c r="E246" s="188"/>
      <c r="F246" s="188"/>
      <c r="G246" s="142"/>
    </row>
    <row r="247" spans="1:7" s="141" customFormat="1" x14ac:dyDescent="0.2">
      <c r="A247" s="139"/>
      <c r="B247" s="139"/>
      <c r="C247" s="139"/>
      <c r="D247" s="139"/>
      <c r="E247" s="188"/>
      <c r="F247" s="188"/>
      <c r="G247" s="142"/>
    </row>
    <row r="248" spans="1:7" s="141" customFormat="1" x14ac:dyDescent="0.2">
      <c r="A248" s="139"/>
      <c r="B248" s="139"/>
      <c r="C248" s="139"/>
      <c r="D248" s="139"/>
      <c r="E248" s="188"/>
      <c r="F248" s="188"/>
      <c r="G248" s="142"/>
    </row>
    <row r="249" spans="1:7" s="141" customFormat="1" x14ac:dyDescent="0.2">
      <c r="A249" s="139"/>
      <c r="B249" s="139"/>
      <c r="C249" s="139"/>
      <c r="D249" s="139"/>
      <c r="E249" s="188"/>
      <c r="F249" s="188"/>
      <c r="G249" s="142"/>
    </row>
    <row r="250" spans="1:7" s="141" customFormat="1" x14ac:dyDescent="0.2">
      <c r="A250" s="139"/>
      <c r="B250" s="139"/>
      <c r="C250" s="139"/>
      <c r="D250" s="139"/>
      <c r="E250" s="188"/>
      <c r="F250" s="188"/>
      <c r="G250" s="142"/>
    </row>
    <row r="251" spans="1:7" s="141" customFormat="1" x14ac:dyDescent="0.2">
      <c r="A251" s="139"/>
      <c r="B251" s="139"/>
      <c r="C251" s="139"/>
      <c r="D251" s="139"/>
      <c r="E251" s="188"/>
      <c r="F251" s="188"/>
      <c r="G251" s="142"/>
    </row>
    <row r="252" spans="1:7" s="141" customFormat="1" x14ac:dyDescent="0.2">
      <c r="A252" s="139"/>
      <c r="B252" s="139"/>
      <c r="C252" s="139"/>
      <c r="D252" s="139"/>
      <c r="E252" s="188"/>
      <c r="F252" s="188"/>
      <c r="G252" s="142"/>
    </row>
    <row r="253" spans="1:7" s="141" customFormat="1" x14ac:dyDescent="0.2">
      <c r="A253" s="139"/>
      <c r="B253" s="139"/>
      <c r="C253" s="139"/>
      <c r="D253" s="139"/>
      <c r="E253" s="188"/>
      <c r="F253" s="188"/>
      <c r="G253" s="142"/>
    </row>
    <row r="254" spans="1:7" s="141" customFormat="1" x14ac:dyDescent="0.2">
      <c r="A254" s="139"/>
      <c r="B254" s="139"/>
      <c r="C254" s="139"/>
      <c r="D254" s="139"/>
      <c r="E254" s="188"/>
      <c r="F254" s="188"/>
      <c r="G254" s="142"/>
    </row>
    <row r="255" spans="1:7" s="141" customFormat="1" x14ac:dyDescent="0.2">
      <c r="A255" s="139"/>
      <c r="B255" s="139"/>
      <c r="C255" s="139"/>
      <c r="D255" s="139"/>
      <c r="E255" s="188"/>
      <c r="F255" s="188"/>
      <c r="G255" s="142"/>
    </row>
    <row r="256" spans="1:7" s="141" customFormat="1" x14ac:dyDescent="0.2">
      <c r="A256" s="139"/>
      <c r="B256" s="139"/>
      <c r="C256" s="139"/>
      <c r="D256" s="139"/>
      <c r="E256" s="188"/>
      <c r="F256" s="188"/>
      <c r="G256" s="142"/>
    </row>
    <row r="257" spans="1:7" s="141" customFormat="1" x14ac:dyDescent="0.2">
      <c r="A257" s="139"/>
      <c r="B257" s="139"/>
      <c r="C257" s="139"/>
      <c r="D257" s="139"/>
      <c r="E257" s="188"/>
      <c r="F257" s="188"/>
      <c r="G257" s="142"/>
    </row>
    <row r="258" spans="1:7" s="141" customFormat="1" x14ac:dyDescent="0.2">
      <c r="A258" s="139"/>
      <c r="B258" s="139"/>
      <c r="C258" s="139"/>
      <c r="D258" s="139"/>
      <c r="E258" s="188"/>
      <c r="F258" s="188"/>
      <c r="G258" s="142"/>
    </row>
    <row r="259" spans="1:7" s="141" customFormat="1" x14ac:dyDescent="0.2">
      <c r="A259" s="139"/>
      <c r="B259" s="139"/>
      <c r="C259" s="139"/>
      <c r="D259" s="139"/>
      <c r="E259" s="188"/>
      <c r="F259" s="188"/>
      <c r="G259" s="142"/>
    </row>
    <row r="260" spans="1:7" s="141" customFormat="1" x14ac:dyDescent="0.2">
      <c r="A260" s="139"/>
      <c r="B260" s="139"/>
      <c r="C260" s="139"/>
      <c r="D260" s="139"/>
      <c r="E260" s="188"/>
      <c r="F260" s="188"/>
      <c r="G260" s="142"/>
    </row>
    <row r="261" spans="1:7" s="141" customFormat="1" x14ac:dyDescent="0.2">
      <c r="A261" s="139"/>
      <c r="B261" s="139"/>
      <c r="C261" s="139"/>
      <c r="D261" s="139"/>
      <c r="E261" s="188"/>
      <c r="F261" s="188"/>
      <c r="G261" s="142"/>
    </row>
    <row r="262" spans="1:7" s="141" customFormat="1" x14ac:dyDescent="0.2">
      <c r="A262" s="139"/>
      <c r="B262" s="139"/>
      <c r="C262" s="139"/>
      <c r="D262" s="139"/>
      <c r="E262" s="188"/>
      <c r="F262" s="188"/>
      <c r="G262" s="142"/>
    </row>
    <row r="263" spans="1:7" s="141" customFormat="1" x14ac:dyDescent="0.2">
      <c r="A263" s="139"/>
      <c r="B263" s="139"/>
      <c r="C263" s="139"/>
      <c r="D263" s="139"/>
      <c r="E263" s="188"/>
      <c r="F263" s="188"/>
      <c r="G263" s="142"/>
    </row>
    <row r="264" spans="1:7" s="141" customFormat="1" x14ac:dyDescent="0.2">
      <c r="A264" s="139"/>
      <c r="B264" s="139"/>
      <c r="C264" s="139"/>
      <c r="D264" s="139"/>
      <c r="E264" s="188"/>
      <c r="F264" s="188"/>
      <c r="G264" s="142"/>
    </row>
    <row r="265" spans="1:7" s="141" customFormat="1" x14ac:dyDescent="0.2">
      <c r="A265" s="139"/>
      <c r="B265" s="139"/>
      <c r="C265" s="139"/>
      <c r="D265" s="139"/>
      <c r="E265" s="188"/>
      <c r="F265" s="188"/>
      <c r="G265" s="142"/>
    </row>
    <row r="266" spans="1:7" s="141" customFormat="1" x14ac:dyDescent="0.2">
      <c r="A266" s="139"/>
      <c r="B266" s="139"/>
      <c r="C266" s="139"/>
      <c r="D266" s="139"/>
      <c r="E266" s="188"/>
      <c r="F266" s="188"/>
      <c r="G266" s="142"/>
    </row>
    <row r="267" spans="1:7" s="141" customFormat="1" x14ac:dyDescent="0.2">
      <c r="A267" s="139"/>
      <c r="B267" s="139"/>
      <c r="C267" s="139"/>
      <c r="D267" s="139"/>
      <c r="E267" s="188"/>
      <c r="F267" s="188"/>
      <c r="G267" s="142"/>
    </row>
    <row r="268" spans="1:7" s="141" customFormat="1" x14ac:dyDescent="0.2">
      <c r="A268" s="139"/>
      <c r="B268" s="139"/>
      <c r="C268" s="139"/>
      <c r="D268" s="139"/>
      <c r="E268" s="188"/>
      <c r="F268" s="188"/>
      <c r="G268" s="142"/>
    </row>
    <row r="269" spans="1:7" s="141" customFormat="1" x14ac:dyDescent="0.2">
      <c r="A269" s="139"/>
      <c r="B269" s="139"/>
      <c r="C269" s="139"/>
      <c r="D269" s="139"/>
      <c r="E269" s="188"/>
      <c r="F269" s="188"/>
      <c r="G269" s="142"/>
    </row>
    <row r="270" spans="1:7" s="141" customFormat="1" x14ac:dyDescent="0.2">
      <c r="A270" s="139"/>
      <c r="B270" s="139"/>
      <c r="C270" s="139"/>
      <c r="D270" s="139"/>
      <c r="E270" s="188"/>
      <c r="F270" s="188"/>
      <c r="G270" s="142"/>
    </row>
    <row r="271" spans="1:7" s="141" customFormat="1" x14ac:dyDescent="0.2">
      <c r="A271" s="139"/>
      <c r="B271" s="139"/>
      <c r="C271" s="139"/>
      <c r="D271" s="139"/>
      <c r="E271" s="188"/>
      <c r="F271" s="188"/>
      <c r="G271" s="142"/>
    </row>
    <row r="272" spans="1:7" s="141" customFormat="1" x14ac:dyDescent="0.2">
      <c r="A272" s="139"/>
      <c r="B272" s="139"/>
      <c r="C272" s="139"/>
      <c r="D272" s="139"/>
      <c r="E272" s="188"/>
      <c r="F272" s="188"/>
      <c r="G272" s="142"/>
    </row>
    <row r="273" spans="1:7" s="141" customFormat="1" x14ac:dyDescent="0.2">
      <c r="A273" s="139"/>
      <c r="B273" s="139"/>
      <c r="C273" s="139"/>
      <c r="D273" s="139"/>
      <c r="E273" s="188"/>
      <c r="F273" s="188"/>
      <c r="G273" s="142"/>
    </row>
    <row r="274" spans="1:7" s="141" customFormat="1" x14ac:dyDescent="0.2">
      <c r="A274" s="139"/>
      <c r="B274" s="139"/>
      <c r="C274" s="139"/>
      <c r="D274" s="139"/>
      <c r="E274" s="188"/>
      <c r="F274" s="188"/>
      <c r="G274" s="142"/>
    </row>
    <row r="275" spans="1:7" s="141" customFormat="1" x14ac:dyDescent="0.2">
      <c r="A275" s="139"/>
      <c r="B275" s="139"/>
      <c r="C275" s="139"/>
      <c r="D275" s="139"/>
      <c r="E275" s="188"/>
      <c r="F275" s="188"/>
      <c r="G275" s="142"/>
    </row>
    <row r="276" spans="1:7" s="141" customFormat="1" x14ac:dyDescent="0.2">
      <c r="A276" s="139"/>
      <c r="B276" s="139"/>
      <c r="C276" s="139"/>
      <c r="D276" s="139"/>
      <c r="E276" s="188"/>
      <c r="F276" s="188"/>
      <c r="G276" s="142"/>
    </row>
    <row r="277" spans="1:7" s="141" customFormat="1" x14ac:dyDescent="0.2">
      <c r="A277" s="139"/>
      <c r="B277" s="139"/>
      <c r="C277" s="139"/>
      <c r="D277" s="139"/>
      <c r="E277" s="188"/>
      <c r="F277" s="188"/>
      <c r="G277" s="142"/>
    </row>
    <row r="278" spans="1:7" s="141" customFormat="1" x14ac:dyDescent="0.2">
      <c r="A278" s="139"/>
      <c r="B278" s="139"/>
      <c r="C278" s="139"/>
      <c r="D278" s="139"/>
      <c r="E278" s="188"/>
      <c r="F278" s="188"/>
      <c r="G278" s="142"/>
    </row>
    <row r="279" spans="1:7" s="141" customFormat="1" x14ac:dyDescent="0.2">
      <c r="A279" s="139"/>
      <c r="B279" s="139"/>
      <c r="C279" s="139"/>
      <c r="D279" s="139"/>
      <c r="E279" s="188"/>
      <c r="F279" s="188"/>
      <c r="G279" s="142"/>
    </row>
    <row r="280" spans="1:7" s="141" customFormat="1" x14ac:dyDescent="0.2">
      <c r="A280" s="139"/>
      <c r="B280" s="139"/>
      <c r="C280" s="139"/>
      <c r="D280" s="139"/>
      <c r="E280" s="188"/>
      <c r="F280" s="188"/>
      <c r="G280" s="142"/>
    </row>
    <row r="281" spans="1:7" s="141" customFormat="1" x14ac:dyDescent="0.2">
      <c r="A281" s="139"/>
      <c r="B281" s="139"/>
      <c r="C281" s="139"/>
      <c r="D281" s="139"/>
      <c r="E281" s="188"/>
      <c r="F281" s="188"/>
      <c r="G281" s="142"/>
    </row>
    <row r="282" spans="1:7" s="141" customFormat="1" x14ac:dyDescent="0.2">
      <c r="A282" s="139"/>
      <c r="B282" s="139"/>
      <c r="C282" s="139"/>
      <c r="D282" s="139"/>
      <c r="E282" s="188"/>
      <c r="F282" s="188"/>
      <c r="G282" s="142"/>
    </row>
    <row r="283" spans="1:7" s="141" customFormat="1" x14ac:dyDescent="0.2">
      <c r="A283" s="139"/>
      <c r="B283" s="139"/>
      <c r="C283" s="139"/>
      <c r="D283" s="139"/>
      <c r="E283" s="188"/>
      <c r="F283" s="188"/>
      <c r="G283" s="142"/>
    </row>
    <row r="284" spans="1:7" s="141" customFormat="1" x14ac:dyDescent="0.2">
      <c r="A284" s="139"/>
      <c r="B284" s="139"/>
      <c r="C284" s="139"/>
      <c r="D284" s="139"/>
      <c r="E284" s="188"/>
      <c r="F284" s="188"/>
      <c r="G284" s="142"/>
    </row>
    <row r="285" spans="1:7" s="141" customFormat="1" x14ac:dyDescent="0.2">
      <c r="A285" s="139"/>
      <c r="B285" s="139"/>
      <c r="C285" s="139"/>
      <c r="D285" s="139"/>
      <c r="E285" s="188"/>
      <c r="F285" s="188"/>
      <c r="G285" s="142"/>
    </row>
    <row r="286" spans="1:7" s="141" customFormat="1" x14ac:dyDescent="0.2">
      <c r="A286" s="139"/>
      <c r="B286" s="139"/>
      <c r="C286" s="139"/>
      <c r="D286" s="139"/>
      <c r="E286" s="188"/>
      <c r="F286" s="188"/>
      <c r="G286" s="142"/>
    </row>
    <row r="287" spans="1:7" s="141" customFormat="1" x14ac:dyDescent="0.2">
      <c r="A287" s="139"/>
      <c r="B287" s="139"/>
      <c r="C287" s="139"/>
      <c r="D287" s="139"/>
      <c r="E287" s="188"/>
      <c r="F287" s="188"/>
      <c r="G287" s="142"/>
    </row>
    <row r="288" spans="1:7" s="141" customFormat="1" x14ac:dyDescent="0.2">
      <c r="A288" s="139"/>
      <c r="B288" s="139"/>
      <c r="C288" s="139"/>
      <c r="D288" s="139"/>
      <c r="E288" s="188"/>
      <c r="F288" s="188"/>
      <c r="G288" s="142"/>
    </row>
    <row r="289" spans="1:7" s="141" customFormat="1" x14ac:dyDescent="0.2">
      <c r="A289" s="139"/>
      <c r="B289" s="139"/>
      <c r="C289" s="139"/>
      <c r="D289" s="139"/>
      <c r="E289" s="188"/>
      <c r="F289" s="188"/>
      <c r="G289" s="142"/>
    </row>
    <row r="290" spans="1:7" s="141" customFormat="1" x14ac:dyDescent="0.2">
      <c r="A290" s="139"/>
      <c r="B290" s="139"/>
      <c r="C290" s="139"/>
      <c r="D290" s="139"/>
      <c r="E290" s="188"/>
      <c r="F290" s="188"/>
      <c r="G290" s="142"/>
    </row>
    <row r="291" spans="1:7" s="141" customFormat="1" x14ac:dyDescent="0.2">
      <c r="A291" s="139"/>
      <c r="B291" s="139"/>
      <c r="C291" s="139"/>
      <c r="D291" s="139"/>
      <c r="E291" s="188"/>
      <c r="F291" s="188"/>
      <c r="G291" s="142"/>
    </row>
    <row r="292" spans="1:7" s="141" customFormat="1" x14ac:dyDescent="0.2">
      <c r="A292" s="139"/>
      <c r="B292" s="139"/>
      <c r="C292" s="139"/>
      <c r="D292" s="139"/>
      <c r="E292" s="188"/>
      <c r="F292" s="188"/>
      <c r="G292" s="142"/>
    </row>
    <row r="293" spans="1:7" s="141" customFormat="1" x14ac:dyDescent="0.2">
      <c r="A293" s="139"/>
      <c r="B293" s="139"/>
      <c r="C293" s="139"/>
      <c r="D293" s="139"/>
      <c r="E293" s="188"/>
      <c r="F293" s="188"/>
      <c r="G293" s="142"/>
    </row>
    <row r="294" spans="1:7" s="141" customFormat="1" x14ac:dyDescent="0.2">
      <c r="A294" s="139"/>
      <c r="B294" s="139"/>
      <c r="C294" s="139"/>
      <c r="D294" s="139"/>
      <c r="E294" s="188"/>
      <c r="F294" s="188"/>
      <c r="G294" s="142"/>
    </row>
    <row r="295" spans="1:7" s="141" customFormat="1" x14ac:dyDescent="0.2">
      <c r="A295" s="139"/>
      <c r="B295" s="139"/>
      <c r="C295" s="139"/>
      <c r="D295" s="139"/>
      <c r="E295" s="188"/>
      <c r="F295" s="188"/>
      <c r="G295" s="142"/>
    </row>
    <row r="296" spans="1:7" s="141" customFormat="1" x14ac:dyDescent="0.2">
      <c r="A296" s="139"/>
      <c r="B296" s="139"/>
      <c r="C296" s="139"/>
      <c r="D296" s="139"/>
      <c r="E296" s="188"/>
      <c r="F296" s="188"/>
      <c r="G296" s="142"/>
    </row>
    <row r="297" spans="1:7" s="141" customFormat="1" x14ac:dyDescent="0.2">
      <c r="A297" s="139"/>
      <c r="B297" s="139"/>
      <c r="C297" s="139"/>
      <c r="D297" s="139"/>
      <c r="E297" s="188"/>
      <c r="F297" s="188"/>
      <c r="G297" s="142"/>
    </row>
    <row r="298" spans="1:7" s="141" customFormat="1" x14ac:dyDescent="0.2">
      <c r="A298" s="139"/>
      <c r="B298" s="139"/>
      <c r="C298" s="139"/>
      <c r="D298" s="139"/>
      <c r="E298" s="188"/>
      <c r="F298" s="188"/>
      <c r="G298" s="142"/>
    </row>
    <row r="299" spans="1:7" s="141" customFormat="1" x14ac:dyDescent="0.2">
      <c r="A299" s="139"/>
      <c r="B299" s="139"/>
      <c r="C299" s="139"/>
      <c r="D299" s="139"/>
      <c r="E299" s="188"/>
      <c r="F299" s="188"/>
      <c r="G299" s="142"/>
    </row>
    <row r="300" spans="1:7" s="141" customFormat="1" x14ac:dyDescent="0.2">
      <c r="A300" s="139"/>
      <c r="B300" s="139"/>
      <c r="C300" s="139"/>
      <c r="D300" s="139"/>
      <c r="E300" s="188"/>
      <c r="F300" s="188"/>
      <c r="G300" s="142"/>
    </row>
    <row r="301" spans="1:7" s="141" customFormat="1" x14ac:dyDescent="0.2">
      <c r="A301" s="139"/>
      <c r="B301" s="139"/>
      <c r="C301" s="139"/>
      <c r="D301" s="139"/>
      <c r="E301" s="188"/>
      <c r="F301" s="188"/>
      <c r="G301" s="142"/>
    </row>
    <row r="302" spans="1:7" s="141" customFormat="1" x14ac:dyDescent="0.2">
      <c r="A302" s="139"/>
      <c r="B302" s="139"/>
      <c r="C302" s="139"/>
      <c r="D302" s="139"/>
      <c r="E302" s="188"/>
      <c r="F302" s="188"/>
      <c r="G302" s="142"/>
    </row>
    <row r="303" spans="1:7" s="141" customFormat="1" x14ac:dyDescent="0.2">
      <c r="A303" s="139"/>
      <c r="B303" s="139"/>
      <c r="C303" s="139"/>
      <c r="D303" s="139"/>
      <c r="E303" s="188"/>
      <c r="F303" s="188"/>
      <c r="G303" s="142"/>
    </row>
    <row r="304" spans="1:7" s="141" customFormat="1" x14ac:dyDescent="0.2">
      <c r="A304" s="139"/>
      <c r="B304" s="139"/>
      <c r="C304" s="139"/>
      <c r="D304" s="139"/>
      <c r="E304" s="188"/>
      <c r="F304" s="188"/>
      <c r="G304" s="142"/>
    </row>
    <row r="305" spans="1:7" s="141" customFormat="1" x14ac:dyDescent="0.2">
      <c r="A305" s="139"/>
      <c r="B305" s="139"/>
      <c r="C305" s="139"/>
      <c r="D305" s="139"/>
      <c r="E305" s="188"/>
      <c r="F305" s="188"/>
      <c r="G305" s="142"/>
    </row>
    <row r="306" spans="1:7" s="141" customFormat="1" x14ac:dyDescent="0.2">
      <c r="A306" s="139"/>
      <c r="B306" s="139"/>
      <c r="C306" s="139"/>
      <c r="D306" s="139"/>
      <c r="E306" s="188"/>
      <c r="F306" s="188"/>
      <c r="G306" s="142"/>
    </row>
    <row r="307" spans="1:7" s="141" customFormat="1" x14ac:dyDescent="0.2">
      <c r="A307" s="139"/>
      <c r="B307" s="139"/>
      <c r="C307" s="139"/>
      <c r="D307" s="139"/>
      <c r="E307" s="188"/>
      <c r="F307" s="188"/>
      <c r="G307" s="142"/>
    </row>
    <row r="308" spans="1:7" s="141" customFormat="1" x14ac:dyDescent="0.2">
      <c r="A308" s="139"/>
      <c r="B308" s="139"/>
      <c r="C308" s="139"/>
      <c r="D308" s="139"/>
      <c r="E308" s="188"/>
      <c r="F308" s="188"/>
      <c r="G308" s="142"/>
    </row>
    <row r="309" spans="1:7" s="141" customFormat="1" x14ac:dyDescent="0.2">
      <c r="A309" s="139"/>
      <c r="B309" s="139"/>
      <c r="C309" s="139"/>
      <c r="D309" s="139"/>
      <c r="E309" s="188"/>
      <c r="F309" s="188"/>
      <c r="G309" s="142"/>
    </row>
    <row r="310" spans="1:7" s="141" customFormat="1" x14ac:dyDescent="0.2">
      <c r="A310" s="139"/>
      <c r="B310" s="139"/>
      <c r="C310" s="139"/>
      <c r="D310" s="139"/>
      <c r="E310" s="188"/>
      <c r="F310" s="188"/>
      <c r="G310" s="142"/>
    </row>
    <row r="311" spans="1:7" s="141" customFormat="1" x14ac:dyDescent="0.2">
      <c r="A311" s="139"/>
      <c r="B311" s="139"/>
      <c r="C311" s="139"/>
      <c r="D311" s="139"/>
      <c r="E311" s="188"/>
      <c r="F311" s="188"/>
      <c r="G311" s="142"/>
    </row>
    <row r="312" spans="1:7" s="141" customFormat="1" x14ac:dyDescent="0.2">
      <c r="A312" s="139"/>
      <c r="B312" s="139"/>
      <c r="C312" s="139"/>
      <c r="D312" s="139"/>
      <c r="E312" s="188"/>
      <c r="F312" s="188"/>
      <c r="G312" s="142"/>
    </row>
    <row r="313" spans="1:7" s="141" customFormat="1" x14ac:dyDescent="0.2">
      <c r="A313" s="139"/>
      <c r="B313" s="139"/>
      <c r="C313" s="139"/>
      <c r="D313" s="139"/>
      <c r="E313" s="188"/>
      <c r="F313" s="188"/>
      <c r="G313" s="142"/>
    </row>
    <row r="314" spans="1:7" s="141" customFormat="1" x14ac:dyDescent="0.2">
      <c r="A314" s="139"/>
      <c r="B314" s="139"/>
      <c r="C314" s="139"/>
      <c r="D314" s="139"/>
      <c r="E314" s="188"/>
      <c r="F314" s="188"/>
      <c r="G314" s="142"/>
    </row>
    <row r="315" spans="1:7" s="141" customFormat="1" x14ac:dyDescent="0.2">
      <c r="A315" s="139"/>
      <c r="B315" s="139"/>
      <c r="C315" s="139"/>
      <c r="D315" s="139"/>
      <c r="E315" s="188"/>
      <c r="F315" s="188"/>
      <c r="G315" s="142"/>
    </row>
    <row r="316" spans="1:7" s="141" customFormat="1" x14ac:dyDescent="0.2">
      <c r="A316" s="139"/>
      <c r="B316" s="139"/>
      <c r="C316" s="139"/>
      <c r="D316" s="139"/>
      <c r="E316" s="188"/>
      <c r="F316" s="188"/>
      <c r="G316" s="142"/>
    </row>
    <row r="317" spans="1:7" s="141" customFormat="1" x14ac:dyDescent="0.2">
      <c r="A317" s="139"/>
      <c r="B317" s="139"/>
      <c r="C317" s="139"/>
      <c r="D317" s="139"/>
      <c r="E317" s="188"/>
      <c r="F317" s="188"/>
      <c r="G317" s="142"/>
    </row>
    <row r="318" spans="1:7" s="141" customFormat="1" x14ac:dyDescent="0.2">
      <c r="A318" s="139"/>
      <c r="B318" s="139"/>
      <c r="C318" s="139"/>
      <c r="D318" s="139"/>
      <c r="E318" s="188"/>
      <c r="F318" s="188"/>
      <c r="G318" s="142"/>
    </row>
    <row r="319" spans="1:7" s="141" customFormat="1" x14ac:dyDescent="0.2">
      <c r="A319" s="139"/>
      <c r="B319" s="139"/>
      <c r="C319" s="139"/>
      <c r="D319" s="139"/>
      <c r="E319" s="188"/>
      <c r="F319" s="188"/>
      <c r="G319" s="142"/>
    </row>
    <row r="320" spans="1:7" s="141" customFormat="1" x14ac:dyDescent="0.2">
      <c r="A320" s="139"/>
      <c r="B320" s="139"/>
      <c r="C320" s="139"/>
      <c r="D320" s="139"/>
      <c r="E320" s="188"/>
      <c r="F320" s="188"/>
      <c r="G320" s="142"/>
    </row>
    <row r="321" spans="1:7" s="141" customFormat="1" x14ac:dyDescent="0.2">
      <c r="A321" s="139"/>
      <c r="B321" s="139"/>
      <c r="C321" s="139"/>
      <c r="D321" s="139"/>
      <c r="E321" s="188"/>
      <c r="F321" s="188"/>
      <c r="G321" s="142"/>
    </row>
    <row r="322" spans="1:7" s="141" customFormat="1" x14ac:dyDescent="0.2">
      <c r="A322" s="139"/>
      <c r="B322" s="139"/>
      <c r="C322" s="139"/>
      <c r="D322" s="139"/>
      <c r="E322" s="188"/>
      <c r="F322" s="188"/>
      <c r="G322" s="142"/>
    </row>
    <row r="323" spans="1:7" s="141" customFormat="1" x14ac:dyDescent="0.2">
      <c r="A323" s="139"/>
      <c r="B323" s="139"/>
      <c r="C323" s="139"/>
      <c r="D323" s="139"/>
      <c r="E323" s="188"/>
      <c r="F323" s="188"/>
      <c r="G323" s="142"/>
    </row>
    <row r="324" spans="1:7" s="141" customFormat="1" x14ac:dyDescent="0.2">
      <c r="A324" s="139"/>
      <c r="B324" s="139"/>
      <c r="C324" s="139"/>
      <c r="D324" s="139"/>
      <c r="E324" s="188"/>
      <c r="F324" s="188"/>
      <c r="G324" s="142"/>
    </row>
    <row r="325" spans="1:7" s="141" customFormat="1" x14ac:dyDescent="0.2">
      <c r="A325" s="139"/>
      <c r="B325" s="139"/>
      <c r="C325" s="139"/>
      <c r="D325" s="139"/>
      <c r="E325" s="188"/>
      <c r="F325" s="188"/>
      <c r="G325" s="142"/>
    </row>
    <row r="326" spans="1:7" s="141" customFormat="1" x14ac:dyDescent="0.2">
      <c r="A326" s="139"/>
      <c r="B326" s="139"/>
      <c r="C326" s="139"/>
      <c r="D326" s="139"/>
      <c r="E326" s="188"/>
      <c r="F326" s="188"/>
      <c r="G326" s="142"/>
    </row>
    <row r="327" spans="1:7" s="141" customFormat="1" x14ac:dyDescent="0.2">
      <c r="A327" s="139"/>
      <c r="B327" s="139"/>
      <c r="C327" s="139"/>
      <c r="D327" s="139"/>
      <c r="E327" s="188"/>
      <c r="F327" s="188"/>
      <c r="G327" s="142"/>
    </row>
    <row r="328" spans="1:7" s="141" customFormat="1" x14ac:dyDescent="0.2">
      <c r="A328" s="139"/>
      <c r="B328" s="139"/>
      <c r="C328" s="139"/>
      <c r="D328" s="139"/>
      <c r="E328" s="188"/>
      <c r="F328" s="188"/>
      <c r="G328" s="142"/>
    </row>
    <row r="329" spans="1:7" s="141" customFormat="1" x14ac:dyDescent="0.2">
      <c r="A329" s="139"/>
      <c r="B329" s="139"/>
      <c r="C329" s="139"/>
      <c r="D329" s="139"/>
      <c r="E329" s="188"/>
      <c r="F329" s="188"/>
      <c r="G329" s="142"/>
    </row>
    <row r="330" spans="1:7" s="141" customFormat="1" x14ac:dyDescent="0.2">
      <c r="A330" s="139"/>
      <c r="B330" s="139"/>
      <c r="C330" s="139"/>
      <c r="D330" s="139"/>
      <c r="E330" s="188"/>
      <c r="F330" s="188"/>
      <c r="G330" s="142"/>
    </row>
    <row r="331" spans="1:7" s="141" customFormat="1" x14ac:dyDescent="0.2">
      <c r="A331" s="139"/>
      <c r="B331" s="139"/>
      <c r="C331" s="139"/>
      <c r="D331" s="139"/>
      <c r="E331" s="188"/>
      <c r="F331" s="188"/>
      <c r="G331" s="142"/>
    </row>
    <row r="332" spans="1:7" s="141" customFormat="1" x14ac:dyDescent="0.2">
      <c r="A332" s="139"/>
      <c r="B332" s="139"/>
      <c r="C332" s="139"/>
      <c r="D332" s="139"/>
      <c r="E332" s="188"/>
      <c r="F332" s="188"/>
      <c r="G332" s="142"/>
    </row>
    <row r="333" spans="1:7" s="141" customFormat="1" x14ac:dyDescent="0.2">
      <c r="A333" s="139"/>
      <c r="B333" s="139"/>
      <c r="C333" s="139"/>
      <c r="D333" s="139"/>
      <c r="E333" s="188"/>
      <c r="F333" s="188"/>
      <c r="G333" s="142"/>
    </row>
    <row r="334" spans="1:7" s="141" customFormat="1" x14ac:dyDescent="0.2">
      <c r="A334" s="139"/>
      <c r="B334" s="139"/>
      <c r="C334" s="139"/>
      <c r="D334" s="139"/>
      <c r="E334" s="188"/>
      <c r="F334" s="188"/>
      <c r="G334" s="142"/>
    </row>
    <row r="335" spans="1:7" s="141" customFormat="1" x14ac:dyDescent="0.2">
      <c r="A335" s="139"/>
      <c r="B335" s="139"/>
      <c r="C335" s="139"/>
      <c r="D335" s="139"/>
      <c r="E335" s="188"/>
      <c r="F335" s="188"/>
      <c r="G335" s="142"/>
    </row>
    <row r="336" spans="1:7" s="141" customFormat="1" x14ac:dyDescent="0.2">
      <c r="A336" s="139"/>
      <c r="B336" s="139"/>
      <c r="C336" s="139"/>
      <c r="D336" s="139"/>
      <c r="E336" s="188"/>
      <c r="F336" s="188"/>
      <c r="G336" s="142"/>
    </row>
    <row r="337" spans="1:7" s="141" customFormat="1" x14ac:dyDescent="0.2">
      <c r="A337" s="139"/>
      <c r="B337" s="139"/>
      <c r="C337" s="139"/>
      <c r="D337" s="139"/>
      <c r="E337" s="188"/>
      <c r="F337" s="188"/>
      <c r="G337" s="142"/>
    </row>
    <row r="338" spans="1:7" s="141" customFormat="1" x14ac:dyDescent="0.2">
      <c r="A338" s="139"/>
      <c r="B338" s="139"/>
      <c r="C338" s="139"/>
      <c r="D338" s="139"/>
      <c r="E338" s="188"/>
      <c r="F338" s="188"/>
      <c r="G338" s="142"/>
    </row>
    <row r="339" spans="1:7" s="141" customFormat="1" x14ac:dyDescent="0.2">
      <c r="A339" s="139"/>
      <c r="B339" s="139"/>
      <c r="C339" s="139"/>
      <c r="D339" s="139"/>
      <c r="E339" s="188"/>
      <c r="F339" s="188"/>
      <c r="G339" s="142"/>
    </row>
    <row r="340" spans="1:7" s="141" customFormat="1" x14ac:dyDescent="0.2">
      <c r="A340" s="139"/>
      <c r="B340" s="139"/>
      <c r="C340" s="139"/>
      <c r="D340" s="139"/>
      <c r="E340" s="188"/>
      <c r="F340" s="188"/>
      <c r="G340" s="142"/>
    </row>
    <row r="341" spans="1:7" s="141" customFormat="1" x14ac:dyDescent="0.2">
      <c r="A341" s="139"/>
      <c r="B341" s="139"/>
      <c r="C341" s="139"/>
      <c r="D341" s="139"/>
      <c r="E341" s="188"/>
      <c r="F341" s="188"/>
      <c r="G341" s="142"/>
    </row>
    <row r="342" spans="1:7" s="141" customFormat="1" x14ac:dyDescent="0.2">
      <c r="A342" s="139"/>
      <c r="B342" s="139"/>
      <c r="C342" s="139"/>
      <c r="D342" s="139"/>
      <c r="E342" s="188"/>
      <c r="F342" s="188"/>
      <c r="G342" s="142"/>
    </row>
    <row r="343" spans="1:7" s="141" customFormat="1" x14ac:dyDescent="0.2">
      <c r="A343" s="139"/>
      <c r="B343" s="139"/>
      <c r="C343" s="139"/>
      <c r="D343" s="139"/>
      <c r="E343" s="188"/>
      <c r="F343" s="188"/>
      <c r="G343" s="142"/>
    </row>
    <row r="344" spans="1:7" s="141" customFormat="1" x14ac:dyDescent="0.2">
      <c r="A344" s="139"/>
      <c r="B344" s="139"/>
      <c r="C344" s="139"/>
      <c r="D344" s="139"/>
      <c r="E344" s="188"/>
      <c r="F344" s="188"/>
      <c r="G344" s="142"/>
    </row>
    <row r="345" spans="1:7" s="141" customFormat="1" x14ac:dyDescent="0.2">
      <c r="A345" s="139"/>
      <c r="B345" s="139"/>
      <c r="C345" s="139"/>
      <c r="D345" s="139"/>
      <c r="E345" s="188"/>
      <c r="F345" s="188"/>
      <c r="G345" s="142"/>
    </row>
    <row r="346" spans="1:7" s="141" customFormat="1" x14ac:dyDescent="0.2">
      <c r="A346" s="139"/>
      <c r="B346" s="139"/>
      <c r="C346" s="139"/>
      <c r="D346" s="139"/>
      <c r="E346" s="188"/>
      <c r="F346" s="188"/>
      <c r="G346" s="142"/>
    </row>
    <row r="347" spans="1:7" s="141" customFormat="1" x14ac:dyDescent="0.2">
      <c r="A347" s="139"/>
      <c r="B347" s="139"/>
      <c r="C347" s="139"/>
      <c r="D347" s="139"/>
      <c r="E347" s="188"/>
      <c r="F347" s="188"/>
      <c r="G347" s="142"/>
    </row>
    <row r="348" spans="1:7" s="141" customFormat="1" x14ac:dyDescent="0.2">
      <c r="A348" s="139"/>
      <c r="B348" s="139"/>
      <c r="C348" s="139"/>
      <c r="D348" s="139"/>
      <c r="E348" s="188"/>
      <c r="F348" s="188"/>
      <c r="G348" s="142"/>
    </row>
    <row r="349" spans="1:7" s="141" customFormat="1" x14ac:dyDescent="0.2">
      <c r="A349" s="139"/>
      <c r="B349" s="139"/>
      <c r="C349" s="139"/>
      <c r="D349" s="139"/>
      <c r="E349" s="188"/>
      <c r="F349" s="188"/>
      <c r="G349" s="142"/>
    </row>
    <row r="350" spans="1:7" s="141" customFormat="1" x14ac:dyDescent="0.2">
      <c r="A350" s="139"/>
      <c r="B350" s="139"/>
      <c r="C350" s="139"/>
      <c r="D350" s="139"/>
      <c r="E350" s="188"/>
      <c r="F350" s="188"/>
      <c r="G350" s="142"/>
    </row>
    <row r="351" spans="1:7" s="141" customFormat="1" x14ac:dyDescent="0.2">
      <c r="A351" s="139"/>
      <c r="B351" s="139"/>
      <c r="C351" s="139"/>
      <c r="D351" s="139"/>
      <c r="E351" s="188"/>
      <c r="F351" s="188"/>
      <c r="G351" s="142"/>
    </row>
    <row r="352" spans="1:7" s="141" customFormat="1" x14ac:dyDescent="0.2">
      <c r="A352" s="139"/>
      <c r="B352" s="139"/>
      <c r="C352" s="139"/>
      <c r="D352" s="139"/>
      <c r="E352" s="188"/>
      <c r="F352" s="188"/>
      <c r="G352" s="142"/>
    </row>
    <row r="353" spans="1:7" s="141" customFormat="1" x14ac:dyDescent="0.2">
      <c r="A353" s="139"/>
      <c r="B353" s="139"/>
      <c r="C353" s="139"/>
      <c r="D353" s="139"/>
      <c r="E353" s="188"/>
      <c r="F353" s="188"/>
      <c r="G353" s="142"/>
    </row>
    <row r="354" spans="1:7" s="141" customFormat="1" x14ac:dyDescent="0.2">
      <c r="A354" s="139"/>
      <c r="B354" s="139"/>
      <c r="C354" s="139"/>
      <c r="D354" s="139"/>
      <c r="E354" s="188"/>
      <c r="F354" s="188"/>
      <c r="G354" s="142"/>
    </row>
    <row r="355" spans="1:7" s="141" customFormat="1" x14ac:dyDescent="0.2">
      <c r="A355" s="139"/>
      <c r="B355" s="139"/>
      <c r="C355" s="139"/>
      <c r="D355" s="139"/>
      <c r="E355" s="188"/>
      <c r="F355" s="188"/>
      <c r="G355" s="142"/>
    </row>
    <row r="356" spans="1:7" s="141" customFormat="1" x14ac:dyDescent="0.2">
      <c r="A356" s="139"/>
      <c r="B356" s="139"/>
      <c r="C356" s="139"/>
      <c r="D356" s="139"/>
      <c r="E356" s="188"/>
      <c r="F356" s="188"/>
      <c r="G356" s="142"/>
    </row>
    <row r="357" spans="1:7" s="141" customFormat="1" x14ac:dyDescent="0.2">
      <c r="A357" s="139"/>
      <c r="B357" s="139"/>
      <c r="C357" s="139"/>
      <c r="D357" s="139"/>
      <c r="E357" s="188"/>
      <c r="F357" s="188"/>
      <c r="G357" s="142"/>
    </row>
    <row r="358" spans="1:7" s="141" customFormat="1" x14ac:dyDescent="0.2">
      <c r="A358" s="139"/>
      <c r="B358" s="139"/>
      <c r="C358" s="139"/>
      <c r="D358" s="139"/>
      <c r="E358" s="188"/>
      <c r="F358" s="188"/>
      <c r="G358" s="142"/>
    </row>
    <row r="359" spans="1:7" s="141" customFormat="1" x14ac:dyDescent="0.2">
      <c r="A359" s="139"/>
      <c r="B359" s="139"/>
      <c r="C359" s="139"/>
      <c r="D359" s="139"/>
      <c r="E359" s="188"/>
      <c r="F359" s="188"/>
      <c r="G359" s="142"/>
    </row>
    <row r="360" spans="1:7" s="141" customFormat="1" x14ac:dyDescent="0.2">
      <c r="A360" s="139"/>
      <c r="B360" s="139"/>
      <c r="C360" s="139"/>
      <c r="D360" s="139"/>
      <c r="E360" s="188"/>
      <c r="F360" s="188"/>
      <c r="G360" s="142"/>
    </row>
    <row r="361" spans="1:7" s="141" customFormat="1" x14ac:dyDescent="0.2">
      <c r="A361" s="139"/>
      <c r="B361" s="139"/>
      <c r="C361" s="139"/>
      <c r="D361" s="139"/>
      <c r="E361" s="188"/>
      <c r="F361" s="188"/>
      <c r="G361" s="142"/>
    </row>
    <row r="362" spans="1:7" s="141" customFormat="1" x14ac:dyDescent="0.2">
      <c r="A362" s="139"/>
      <c r="B362" s="139"/>
      <c r="C362" s="139"/>
      <c r="D362" s="139"/>
      <c r="E362" s="188"/>
      <c r="F362" s="188"/>
      <c r="G362" s="142"/>
    </row>
    <row r="363" spans="1:7" s="141" customFormat="1" x14ac:dyDescent="0.2">
      <c r="A363" s="139"/>
      <c r="B363" s="139"/>
      <c r="C363" s="139"/>
      <c r="D363" s="139"/>
      <c r="E363" s="188"/>
      <c r="F363" s="188"/>
      <c r="G363" s="142"/>
    </row>
    <row r="364" spans="1:7" s="141" customFormat="1" x14ac:dyDescent="0.2">
      <c r="A364" s="139"/>
      <c r="B364" s="139"/>
      <c r="C364" s="139"/>
      <c r="D364" s="139"/>
      <c r="E364" s="188"/>
      <c r="F364" s="188"/>
      <c r="G364" s="142"/>
    </row>
    <row r="365" spans="1:7" s="141" customFormat="1" x14ac:dyDescent="0.2">
      <c r="A365" s="139"/>
      <c r="B365" s="139"/>
      <c r="C365" s="139"/>
      <c r="D365" s="139"/>
      <c r="E365" s="188"/>
      <c r="F365" s="188"/>
      <c r="G365" s="142"/>
    </row>
    <row r="366" spans="1:7" s="141" customFormat="1" x14ac:dyDescent="0.2">
      <c r="A366" s="139"/>
      <c r="B366" s="139"/>
      <c r="C366" s="139"/>
      <c r="D366" s="139"/>
      <c r="E366" s="188"/>
      <c r="F366" s="188"/>
      <c r="G366" s="142"/>
    </row>
    <row r="367" spans="1:7" s="141" customFormat="1" x14ac:dyDescent="0.2">
      <c r="A367" s="139"/>
      <c r="B367" s="139"/>
      <c r="C367" s="139"/>
      <c r="D367" s="139"/>
      <c r="E367" s="188"/>
      <c r="F367" s="188"/>
      <c r="G367" s="142"/>
    </row>
    <row r="368" spans="1:7" s="141" customFormat="1" x14ac:dyDescent="0.2">
      <c r="A368" s="139"/>
      <c r="B368" s="139"/>
      <c r="C368" s="139"/>
      <c r="D368" s="139"/>
      <c r="E368" s="188"/>
      <c r="F368" s="188"/>
      <c r="G368" s="142"/>
    </row>
    <row r="369" spans="1:7" s="141" customFormat="1" x14ac:dyDescent="0.2">
      <c r="A369" s="139"/>
      <c r="B369" s="139"/>
      <c r="C369" s="139"/>
      <c r="D369" s="139"/>
      <c r="E369" s="188"/>
      <c r="F369" s="188"/>
      <c r="G369" s="142"/>
    </row>
    <row r="370" spans="1:7" s="141" customFormat="1" x14ac:dyDescent="0.2">
      <c r="A370" s="139"/>
      <c r="B370" s="139"/>
      <c r="C370" s="139"/>
      <c r="D370" s="139"/>
      <c r="E370" s="188"/>
      <c r="F370" s="188"/>
      <c r="G370" s="142"/>
    </row>
    <row r="371" spans="1:7" s="141" customFormat="1" x14ac:dyDescent="0.2">
      <c r="A371" s="139"/>
      <c r="B371" s="139"/>
      <c r="C371" s="139"/>
      <c r="D371" s="139"/>
      <c r="E371" s="188"/>
      <c r="F371" s="188"/>
      <c r="G371" s="142"/>
    </row>
    <row r="372" spans="1:7" s="141" customFormat="1" x14ac:dyDescent="0.2">
      <c r="A372" s="139"/>
      <c r="B372" s="139"/>
      <c r="C372" s="139"/>
      <c r="D372" s="139"/>
      <c r="E372" s="188"/>
      <c r="F372" s="188"/>
      <c r="G372" s="142"/>
    </row>
    <row r="373" spans="1:7" s="141" customFormat="1" x14ac:dyDescent="0.2">
      <c r="A373" s="139"/>
      <c r="B373" s="139"/>
      <c r="C373" s="139"/>
      <c r="D373" s="139"/>
      <c r="E373" s="188"/>
      <c r="F373" s="188"/>
      <c r="G373" s="142"/>
    </row>
    <row r="374" spans="1:7" s="141" customFormat="1" x14ac:dyDescent="0.2">
      <c r="A374" s="139"/>
      <c r="B374" s="139"/>
      <c r="C374" s="139"/>
      <c r="D374" s="139"/>
      <c r="E374" s="188"/>
      <c r="F374" s="188"/>
      <c r="G374" s="142"/>
    </row>
    <row r="375" spans="1:7" s="141" customFormat="1" x14ac:dyDescent="0.2">
      <c r="A375" s="139"/>
      <c r="B375" s="139"/>
      <c r="C375" s="139"/>
      <c r="D375" s="139"/>
      <c r="E375" s="188"/>
      <c r="F375" s="188"/>
      <c r="G375" s="142"/>
    </row>
    <row r="376" spans="1:7" s="141" customFormat="1" x14ac:dyDescent="0.2">
      <c r="A376" s="139"/>
      <c r="B376" s="139"/>
      <c r="C376" s="139"/>
      <c r="D376" s="139"/>
      <c r="E376" s="188"/>
      <c r="F376" s="188"/>
      <c r="G376" s="142"/>
    </row>
    <row r="377" spans="1:7" s="141" customFormat="1" x14ac:dyDescent="0.2">
      <c r="A377" s="139"/>
      <c r="B377" s="139"/>
      <c r="C377" s="139"/>
      <c r="D377" s="139"/>
      <c r="E377" s="188"/>
      <c r="F377" s="188"/>
      <c r="G377" s="142"/>
    </row>
    <row r="378" spans="1:7" s="141" customFormat="1" x14ac:dyDescent="0.2">
      <c r="A378" s="139"/>
      <c r="B378" s="139"/>
      <c r="C378" s="139"/>
      <c r="D378" s="139"/>
      <c r="E378" s="188"/>
      <c r="F378" s="188"/>
      <c r="G378" s="142"/>
    </row>
    <row r="379" spans="1:7" s="141" customFormat="1" x14ac:dyDescent="0.2">
      <c r="A379" s="139"/>
      <c r="B379" s="139"/>
      <c r="C379" s="139"/>
      <c r="D379" s="139"/>
      <c r="E379" s="188"/>
      <c r="F379" s="188"/>
      <c r="G379" s="142"/>
    </row>
    <row r="380" spans="1:7" s="141" customFormat="1" x14ac:dyDescent="0.2">
      <c r="A380" s="139"/>
      <c r="B380" s="139"/>
      <c r="C380" s="139"/>
      <c r="D380" s="139"/>
      <c r="E380" s="189"/>
      <c r="F380" s="189"/>
      <c r="G380" s="142"/>
    </row>
    <row r="381" spans="1:7" s="141" customFormat="1" x14ac:dyDescent="0.2">
      <c r="A381" s="139"/>
      <c r="B381" s="139"/>
      <c r="C381" s="139"/>
      <c r="D381" s="139"/>
      <c r="E381" s="189"/>
      <c r="F381" s="189"/>
      <c r="G381" s="142"/>
    </row>
    <row r="382" spans="1:7" s="141" customFormat="1" x14ac:dyDescent="0.2">
      <c r="A382" s="139"/>
      <c r="B382" s="139"/>
      <c r="C382" s="139"/>
      <c r="D382" s="139"/>
      <c r="E382" s="189"/>
      <c r="F382" s="189"/>
      <c r="G382" s="142"/>
    </row>
    <row r="383" spans="1:7" s="141" customFormat="1" x14ac:dyDescent="0.2">
      <c r="A383" s="139"/>
      <c r="B383" s="139"/>
      <c r="C383" s="139"/>
      <c r="D383" s="139"/>
      <c r="E383" s="189"/>
      <c r="F383" s="189"/>
      <c r="G383" s="142"/>
    </row>
    <row r="384" spans="1:7" s="141" customFormat="1" x14ac:dyDescent="0.2">
      <c r="A384" s="139"/>
      <c r="B384" s="139"/>
      <c r="C384" s="139"/>
      <c r="D384" s="139"/>
      <c r="E384" s="189"/>
      <c r="F384" s="189"/>
      <c r="G384" s="142"/>
    </row>
    <row r="385" spans="1:7" s="141" customFormat="1" x14ac:dyDescent="0.2">
      <c r="A385" s="139"/>
      <c r="B385" s="139"/>
      <c r="C385" s="139"/>
      <c r="D385" s="139"/>
      <c r="E385" s="189"/>
      <c r="F385" s="189"/>
      <c r="G385" s="142"/>
    </row>
    <row r="386" spans="1:7" s="141" customFormat="1" x14ac:dyDescent="0.2">
      <c r="A386" s="139"/>
      <c r="B386" s="139"/>
      <c r="C386" s="139"/>
      <c r="D386" s="139"/>
      <c r="E386" s="189"/>
      <c r="F386" s="189"/>
      <c r="G386" s="142"/>
    </row>
    <row r="387" spans="1:7" s="141" customFormat="1" x14ac:dyDescent="0.2">
      <c r="A387" s="139"/>
      <c r="B387" s="139"/>
      <c r="C387" s="139"/>
      <c r="D387" s="139"/>
      <c r="E387" s="189"/>
      <c r="F387" s="189"/>
      <c r="G387" s="142"/>
    </row>
    <row r="388" spans="1:7" s="141" customFormat="1" x14ac:dyDescent="0.2">
      <c r="A388" s="139"/>
      <c r="B388" s="139"/>
      <c r="C388" s="139"/>
      <c r="D388" s="139"/>
      <c r="E388" s="189"/>
      <c r="F388" s="189"/>
      <c r="G388" s="142"/>
    </row>
    <row r="389" spans="1:7" s="141" customFormat="1" x14ac:dyDescent="0.2">
      <c r="A389" s="139"/>
      <c r="B389" s="139"/>
      <c r="C389" s="139"/>
      <c r="D389" s="139"/>
      <c r="E389" s="189"/>
      <c r="F389" s="189"/>
      <c r="G389" s="142"/>
    </row>
    <row r="390" spans="1:7" s="141" customFormat="1" x14ac:dyDescent="0.2">
      <c r="A390" s="139"/>
      <c r="B390" s="139"/>
      <c r="C390" s="139"/>
      <c r="D390" s="139"/>
      <c r="E390" s="189"/>
      <c r="F390" s="189"/>
      <c r="G390" s="142"/>
    </row>
    <row r="391" spans="1:7" s="141" customFormat="1" x14ac:dyDescent="0.2">
      <c r="A391" s="139"/>
      <c r="B391" s="139"/>
      <c r="C391" s="139"/>
      <c r="D391" s="139"/>
      <c r="E391" s="189"/>
      <c r="F391" s="189"/>
      <c r="G391" s="142"/>
    </row>
    <row r="392" spans="1:7" s="141" customFormat="1" x14ac:dyDescent="0.2">
      <c r="A392" s="139"/>
      <c r="B392" s="139"/>
      <c r="C392" s="139"/>
      <c r="D392" s="139"/>
      <c r="E392" s="189"/>
      <c r="F392" s="189"/>
      <c r="G392" s="142"/>
    </row>
    <row r="393" spans="1:7" x14ac:dyDescent="0.2">
      <c r="E393" s="189"/>
      <c r="F393" s="189"/>
      <c r="G393" s="146"/>
    </row>
    <row r="394" spans="1:7" x14ac:dyDescent="0.2">
      <c r="E394" s="189"/>
      <c r="F394" s="189"/>
      <c r="G394" s="146"/>
    </row>
    <row r="395" spans="1:7" x14ac:dyDescent="0.2">
      <c r="E395" s="189"/>
      <c r="F395" s="189"/>
    </row>
    <row r="396" spans="1:7" x14ac:dyDescent="0.2">
      <c r="E396" s="189"/>
      <c r="F396" s="189"/>
    </row>
    <row r="397" spans="1:7" x14ac:dyDescent="0.2">
      <c r="E397" s="189"/>
      <c r="F397" s="189"/>
    </row>
    <row r="398" spans="1:7" x14ac:dyDescent="0.2">
      <c r="E398" s="189"/>
      <c r="F398" s="189"/>
    </row>
    <row r="399" spans="1:7" x14ac:dyDescent="0.2">
      <c r="E399" s="189"/>
      <c r="F399" s="189"/>
    </row>
    <row r="400" spans="1:7" x14ac:dyDescent="0.2">
      <c r="E400" s="189"/>
      <c r="F400" s="189"/>
    </row>
    <row r="401" spans="5:6" x14ac:dyDescent="0.2">
      <c r="E401" s="189"/>
      <c r="F401" s="189"/>
    </row>
    <row r="402" spans="5:6" x14ac:dyDescent="0.2">
      <c r="E402" s="189"/>
      <c r="F402" s="189"/>
    </row>
    <row r="403" spans="5:6" x14ac:dyDescent="0.2">
      <c r="E403" s="189"/>
      <c r="F403" s="189"/>
    </row>
    <row r="404" spans="5:6" x14ac:dyDescent="0.2">
      <c r="E404" s="189"/>
      <c r="F404" s="189"/>
    </row>
    <row r="405" spans="5:6" x14ac:dyDescent="0.2">
      <c r="E405" s="189"/>
      <c r="F405" s="189"/>
    </row>
    <row r="406" spans="5:6" x14ac:dyDescent="0.2">
      <c r="E406" s="189"/>
      <c r="F406" s="189"/>
    </row>
    <row r="407" spans="5:6" x14ac:dyDescent="0.2">
      <c r="E407" s="189"/>
      <c r="F407" s="189"/>
    </row>
    <row r="408" spans="5:6" x14ac:dyDescent="0.2">
      <c r="E408" s="189"/>
      <c r="F408" s="189"/>
    </row>
    <row r="409" spans="5:6" x14ac:dyDescent="0.2">
      <c r="E409" s="189"/>
      <c r="F409" s="189"/>
    </row>
    <row r="410" spans="5:6" x14ac:dyDescent="0.2">
      <c r="E410" s="189"/>
      <c r="F410" s="189"/>
    </row>
    <row r="411" spans="5:6" x14ac:dyDescent="0.2">
      <c r="E411" s="189"/>
      <c r="F411" s="189"/>
    </row>
    <row r="412" spans="5:6" x14ac:dyDescent="0.2">
      <c r="E412" s="189"/>
      <c r="F412" s="189"/>
    </row>
    <row r="413" spans="5:6" x14ac:dyDescent="0.2">
      <c r="E413" s="189"/>
      <c r="F413" s="189"/>
    </row>
    <row r="414" spans="5:6" x14ac:dyDescent="0.2">
      <c r="E414" s="189"/>
      <c r="F414" s="189"/>
    </row>
    <row r="415" spans="5:6" x14ac:dyDescent="0.2">
      <c r="E415" s="189"/>
      <c r="F415" s="189"/>
    </row>
    <row r="416" spans="5:6" x14ac:dyDescent="0.2">
      <c r="E416" s="189"/>
      <c r="F416" s="189"/>
    </row>
    <row r="417" spans="5:6" x14ac:dyDescent="0.2">
      <c r="E417" s="189"/>
      <c r="F417" s="189"/>
    </row>
    <row r="418" spans="5:6" x14ac:dyDescent="0.2">
      <c r="E418" s="189"/>
      <c r="F418" s="189"/>
    </row>
    <row r="419" spans="5:6" x14ac:dyDescent="0.2">
      <c r="E419" s="189"/>
      <c r="F419" s="189"/>
    </row>
    <row r="420" spans="5:6" x14ac:dyDescent="0.2">
      <c r="E420" s="189"/>
      <c r="F420" s="189"/>
    </row>
    <row r="421" spans="5:6" x14ac:dyDescent="0.2">
      <c r="E421" s="189"/>
      <c r="F421" s="189"/>
    </row>
    <row r="422" spans="5:6" x14ac:dyDescent="0.2">
      <c r="E422" s="189"/>
      <c r="F422" s="189"/>
    </row>
    <row r="423" spans="5:6" x14ac:dyDescent="0.2">
      <c r="E423" s="189"/>
      <c r="F423" s="189"/>
    </row>
    <row r="424" spans="5:6" x14ac:dyDescent="0.2">
      <c r="E424" s="189"/>
      <c r="F424" s="189"/>
    </row>
    <row r="425" spans="5:6" x14ac:dyDescent="0.2">
      <c r="E425" s="189"/>
      <c r="F425" s="189"/>
    </row>
    <row r="426" spans="5:6" x14ac:dyDescent="0.2">
      <c r="E426" s="189"/>
      <c r="F426" s="189"/>
    </row>
    <row r="427" spans="5:6" x14ac:dyDescent="0.2">
      <c r="E427" s="189"/>
      <c r="F427" s="189"/>
    </row>
    <row r="428" spans="5:6" x14ac:dyDescent="0.2">
      <c r="E428" s="189"/>
      <c r="F428" s="189"/>
    </row>
    <row r="429" spans="5:6" x14ac:dyDescent="0.2">
      <c r="E429" s="189"/>
      <c r="F429" s="189"/>
    </row>
    <row r="430" spans="5:6" x14ac:dyDescent="0.2">
      <c r="E430" s="189"/>
      <c r="F430" s="189"/>
    </row>
    <row r="431" spans="5:6" x14ac:dyDescent="0.2">
      <c r="E431" s="189"/>
      <c r="F431" s="189"/>
    </row>
    <row r="432" spans="5:6" x14ac:dyDescent="0.2">
      <c r="E432" s="190"/>
      <c r="F432" s="190"/>
    </row>
    <row r="433" spans="5:6" x14ac:dyDescent="0.2">
      <c r="E433" s="190"/>
      <c r="F433" s="190"/>
    </row>
    <row r="434" spans="5:6" x14ac:dyDescent="0.2">
      <c r="E434" s="190"/>
      <c r="F434" s="190"/>
    </row>
    <row r="435" spans="5:6" x14ac:dyDescent="0.2">
      <c r="E435" s="190"/>
      <c r="F435" s="190"/>
    </row>
    <row r="436" spans="5:6" x14ac:dyDescent="0.2">
      <c r="E436" s="190"/>
      <c r="F436" s="190"/>
    </row>
    <row r="437" spans="5:6" x14ac:dyDescent="0.2">
      <c r="E437" s="190"/>
      <c r="F437" s="190"/>
    </row>
    <row r="438" spans="5:6" x14ac:dyDescent="0.2">
      <c r="E438" s="190"/>
      <c r="F438" s="190"/>
    </row>
    <row r="439" spans="5:6" x14ac:dyDescent="0.2">
      <c r="E439" s="190"/>
      <c r="F439" s="190"/>
    </row>
    <row r="440" spans="5:6" x14ac:dyDescent="0.2">
      <c r="E440" s="190"/>
      <c r="F440" s="190"/>
    </row>
    <row r="441" spans="5:6" x14ac:dyDescent="0.2">
      <c r="E441" s="190"/>
      <c r="F441" s="190"/>
    </row>
    <row r="442" spans="5:6" x14ac:dyDescent="0.2">
      <c r="E442" s="190"/>
      <c r="F442" s="190"/>
    </row>
    <row r="443" spans="5:6" x14ac:dyDescent="0.2">
      <c r="E443" s="190"/>
      <c r="F443" s="190"/>
    </row>
    <row r="444" spans="5:6" x14ac:dyDescent="0.2">
      <c r="E444" s="190"/>
      <c r="F444" s="190"/>
    </row>
    <row r="445" spans="5:6" x14ac:dyDescent="0.2">
      <c r="E445" s="190"/>
      <c r="F445" s="190"/>
    </row>
    <row r="446" spans="5:6" x14ac:dyDescent="0.2">
      <c r="E446" s="190"/>
      <c r="F446" s="190"/>
    </row>
    <row r="447" spans="5:6" x14ac:dyDescent="0.2">
      <c r="E447" s="190"/>
      <c r="F447" s="190"/>
    </row>
    <row r="448" spans="5:6" x14ac:dyDescent="0.2">
      <c r="E448" s="190"/>
      <c r="F448" s="190"/>
    </row>
    <row r="449" spans="5:6" x14ac:dyDescent="0.2">
      <c r="E449" s="190"/>
      <c r="F449" s="190"/>
    </row>
    <row r="450" spans="5:6" x14ac:dyDescent="0.2">
      <c r="E450" s="190"/>
      <c r="F450" s="190"/>
    </row>
    <row r="451" spans="5:6" x14ac:dyDescent="0.2">
      <c r="E451" s="190"/>
      <c r="F451" s="190"/>
    </row>
    <row r="452" spans="5:6" x14ac:dyDescent="0.2">
      <c r="E452" s="190"/>
      <c r="F452" s="190"/>
    </row>
    <row r="453" spans="5:6" x14ac:dyDescent="0.2">
      <c r="E453" s="190"/>
      <c r="F453" s="190"/>
    </row>
    <row r="454" spans="5:6" x14ac:dyDescent="0.2">
      <c r="E454" s="190"/>
      <c r="F454" s="190"/>
    </row>
    <row r="455" spans="5:6" x14ac:dyDescent="0.2">
      <c r="E455" s="190"/>
      <c r="F455" s="190"/>
    </row>
    <row r="456" spans="5:6" x14ac:dyDescent="0.2">
      <c r="E456" s="190"/>
      <c r="F456" s="190"/>
    </row>
    <row r="457" spans="5:6" x14ac:dyDescent="0.2">
      <c r="E457" s="190"/>
      <c r="F457" s="190"/>
    </row>
    <row r="458" spans="5:6" x14ac:dyDescent="0.2">
      <c r="E458" s="190"/>
      <c r="F458" s="190"/>
    </row>
    <row r="459" spans="5:6" x14ac:dyDescent="0.2">
      <c r="E459" s="190"/>
      <c r="F459" s="190"/>
    </row>
    <row r="460" spans="5:6" x14ac:dyDescent="0.2">
      <c r="E460" s="190"/>
      <c r="F460" s="190"/>
    </row>
    <row r="461" spans="5:6" x14ac:dyDescent="0.2">
      <c r="E461" s="190"/>
      <c r="F461" s="190"/>
    </row>
    <row r="462" spans="5:6" x14ac:dyDescent="0.2">
      <c r="E462" s="190"/>
      <c r="F462" s="190"/>
    </row>
    <row r="463" spans="5:6" x14ac:dyDescent="0.2">
      <c r="E463" s="190"/>
      <c r="F463" s="190"/>
    </row>
    <row r="464" spans="5:6" x14ac:dyDescent="0.2">
      <c r="E464" s="190"/>
      <c r="F464" s="190"/>
    </row>
    <row r="465" spans="5:6" x14ac:dyDescent="0.2">
      <c r="E465" s="190"/>
      <c r="F465" s="190"/>
    </row>
    <row r="466" spans="5:6" x14ac:dyDescent="0.2">
      <c r="E466" s="190"/>
      <c r="F466" s="190"/>
    </row>
    <row r="467" spans="5:6" x14ac:dyDescent="0.2">
      <c r="E467" s="190"/>
      <c r="F467" s="190"/>
    </row>
    <row r="468" spans="5:6" x14ac:dyDescent="0.2">
      <c r="E468" s="190"/>
      <c r="F468" s="190"/>
    </row>
    <row r="469" spans="5:6" x14ac:dyDescent="0.2">
      <c r="E469" s="190"/>
      <c r="F469" s="190"/>
    </row>
    <row r="470" spans="5:6" x14ac:dyDescent="0.2">
      <c r="E470" s="190"/>
      <c r="F470" s="190"/>
    </row>
    <row r="471" spans="5:6" x14ac:dyDescent="0.2">
      <c r="E471" s="190"/>
      <c r="F471" s="190"/>
    </row>
    <row r="472" spans="5:6" x14ac:dyDescent="0.2">
      <c r="E472" s="190"/>
      <c r="F472" s="190"/>
    </row>
    <row r="473" spans="5:6" x14ac:dyDescent="0.2">
      <c r="E473" s="190"/>
      <c r="F473" s="190"/>
    </row>
    <row r="474" spans="5:6" x14ac:dyDescent="0.2">
      <c r="E474" s="190"/>
      <c r="F474" s="190"/>
    </row>
    <row r="475" spans="5:6" x14ac:dyDescent="0.2">
      <c r="E475" s="190"/>
      <c r="F475" s="190"/>
    </row>
    <row r="476" spans="5:6" x14ac:dyDescent="0.2">
      <c r="E476" s="190"/>
      <c r="F476" s="190"/>
    </row>
    <row r="477" spans="5:6" x14ac:dyDescent="0.2">
      <c r="E477" s="190"/>
      <c r="F477" s="190"/>
    </row>
    <row r="478" spans="5:6" x14ac:dyDescent="0.2">
      <c r="E478" s="190"/>
      <c r="F478" s="190"/>
    </row>
    <row r="479" spans="5:6" x14ac:dyDescent="0.2">
      <c r="E479" s="190"/>
      <c r="F479" s="190"/>
    </row>
    <row r="480" spans="5:6" x14ac:dyDescent="0.2">
      <c r="E480" s="190"/>
      <c r="F480" s="190"/>
    </row>
    <row r="481" spans="5:6" x14ac:dyDescent="0.2">
      <c r="E481" s="190"/>
      <c r="F481" s="190"/>
    </row>
    <row r="482" spans="5:6" x14ac:dyDescent="0.2">
      <c r="E482" s="190"/>
      <c r="F482" s="190"/>
    </row>
    <row r="483" spans="5:6" x14ac:dyDescent="0.2">
      <c r="E483" s="190"/>
      <c r="F483" s="190"/>
    </row>
    <row r="484" spans="5:6" x14ac:dyDescent="0.2">
      <c r="E484" s="190"/>
      <c r="F484" s="190"/>
    </row>
    <row r="485" spans="5:6" x14ac:dyDescent="0.2">
      <c r="E485" s="190"/>
      <c r="F485" s="190"/>
    </row>
    <row r="486" spans="5:6" x14ac:dyDescent="0.2">
      <c r="E486" s="190"/>
      <c r="F486" s="190"/>
    </row>
    <row r="487" spans="5:6" x14ac:dyDescent="0.2">
      <c r="E487" s="190"/>
      <c r="F487" s="190"/>
    </row>
    <row r="488" spans="5:6" x14ac:dyDescent="0.2">
      <c r="E488" s="190"/>
      <c r="F488" s="190"/>
    </row>
    <row r="489" spans="5:6" x14ac:dyDescent="0.2">
      <c r="E489" s="190"/>
      <c r="F489" s="190"/>
    </row>
    <row r="490" spans="5:6" x14ac:dyDescent="0.2">
      <c r="E490" s="190"/>
      <c r="F490" s="190"/>
    </row>
    <row r="491" spans="5:6" x14ac:dyDescent="0.2">
      <c r="E491" s="190"/>
      <c r="F491" s="190"/>
    </row>
    <row r="492" spans="5:6" x14ac:dyDescent="0.2">
      <c r="E492" s="190"/>
      <c r="F492" s="190"/>
    </row>
    <row r="493" spans="5:6" x14ac:dyDescent="0.2">
      <c r="E493" s="190"/>
      <c r="F493" s="190"/>
    </row>
    <row r="494" spans="5:6" x14ac:dyDescent="0.2">
      <c r="E494" s="190"/>
      <c r="F494" s="190"/>
    </row>
    <row r="495" spans="5:6" x14ac:dyDescent="0.2">
      <c r="E495" s="190"/>
      <c r="F495" s="190"/>
    </row>
    <row r="496" spans="5:6" x14ac:dyDescent="0.2">
      <c r="E496" s="190"/>
      <c r="F496" s="190"/>
    </row>
    <row r="497" spans="5:6" x14ac:dyDescent="0.2">
      <c r="E497" s="190"/>
      <c r="F497" s="190"/>
    </row>
    <row r="498" spans="5:6" x14ac:dyDescent="0.2">
      <c r="E498" s="190"/>
      <c r="F498" s="190"/>
    </row>
    <row r="499" spans="5:6" x14ac:dyDescent="0.2">
      <c r="E499" s="190"/>
      <c r="F499" s="190"/>
    </row>
    <row r="500" spans="5:6" x14ac:dyDescent="0.2">
      <c r="E500" s="190"/>
      <c r="F500" s="190"/>
    </row>
    <row r="501" spans="5:6" x14ac:dyDescent="0.2">
      <c r="E501" s="190"/>
      <c r="F501" s="190"/>
    </row>
    <row r="502" spans="5:6" x14ac:dyDescent="0.2">
      <c r="E502" s="190"/>
      <c r="F502" s="190"/>
    </row>
    <row r="503" spans="5:6" x14ac:dyDescent="0.2">
      <c r="E503" s="190"/>
      <c r="F503" s="190"/>
    </row>
    <row r="504" spans="5:6" x14ac:dyDescent="0.2">
      <c r="E504" s="190"/>
      <c r="F504" s="190"/>
    </row>
    <row r="505" spans="5:6" x14ac:dyDescent="0.2">
      <c r="E505" s="190"/>
      <c r="F505" s="190"/>
    </row>
    <row r="506" spans="5:6" x14ac:dyDescent="0.2">
      <c r="E506" s="190"/>
      <c r="F506" s="190"/>
    </row>
    <row r="507" spans="5:6" x14ac:dyDescent="0.2">
      <c r="E507" s="190"/>
      <c r="F507" s="190"/>
    </row>
    <row r="508" spans="5:6" x14ac:dyDescent="0.2">
      <c r="E508" s="190"/>
      <c r="F508" s="190"/>
    </row>
    <row r="509" spans="5:6" x14ac:dyDescent="0.2">
      <c r="E509" s="190"/>
      <c r="F509" s="190"/>
    </row>
    <row r="510" spans="5:6" x14ac:dyDescent="0.2">
      <c r="E510" s="190"/>
      <c r="F510" s="190"/>
    </row>
    <row r="511" spans="5:6" x14ac:dyDescent="0.2">
      <c r="E511" s="190"/>
      <c r="F511" s="190"/>
    </row>
    <row r="512" spans="5:6" x14ac:dyDescent="0.2">
      <c r="E512" s="190"/>
      <c r="F512" s="190"/>
    </row>
    <row r="513" spans="5:6" x14ac:dyDescent="0.2">
      <c r="E513" s="190"/>
      <c r="F513" s="190"/>
    </row>
    <row r="514" spans="5:6" x14ac:dyDescent="0.2">
      <c r="E514" s="190"/>
      <c r="F514" s="190"/>
    </row>
    <row r="515" spans="5:6" x14ac:dyDescent="0.2">
      <c r="E515" s="190"/>
      <c r="F515" s="190"/>
    </row>
    <row r="516" spans="5:6" x14ac:dyDescent="0.2">
      <c r="E516" s="190"/>
      <c r="F516" s="190"/>
    </row>
    <row r="517" spans="5:6" x14ac:dyDescent="0.2">
      <c r="E517" s="190"/>
      <c r="F517" s="190"/>
    </row>
    <row r="518" spans="5:6" x14ac:dyDescent="0.2">
      <c r="E518" s="190"/>
      <c r="F518" s="190"/>
    </row>
  </sheetData>
  <mergeCells count="1">
    <mergeCell ref="E3:F3"/>
  </mergeCells>
  <pageMargins left="0.75" right="0.75" top="1" bottom="1" header="0.5" footer="0.5"/>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1">
    <tabColor rgb="FF00B050"/>
  </sheetPr>
  <dimension ref="A1:H518"/>
  <sheetViews>
    <sheetView topLeftCell="A109" workbookViewId="0">
      <selection activeCell="C162" sqref="C162"/>
    </sheetView>
  </sheetViews>
  <sheetFormatPr defaultRowHeight="12.75" x14ac:dyDescent="0.2"/>
  <cols>
    <col min="1" max="1" width="7.6640625" style="139" customWidth="1"/>
    <col min="2" max="2" width="8.21875" style="139" customWidth="1"/>
    <col min="3" max="3" width="19.5546875" style="139" customWidth="1"/>
    <col min="4" max="4" width="8.88671875" style="139" customWidth="1"/>
    <col min="5" max="6" width="12.44140625" style="139" customWidth="1"/>
    <col min="7" max="8" width="8.88671875" style="190"/>
    <col min="9" max="256" width="8.88671875" style="139"/>
    <col min="257" max="257" width="7.6640625" style="139" customWidth="1"/>
    <col min="258" max="258" width="8.21875" style="139" customWidth="1"/>
    <col min="259" max="259" width="19.5546875" style="139" customWidth="1"/>
    <col min="260" max="260" width="8.88671875" style="139" customWidth="1"/>
    <col min="261" max="262" width="12.44140625" style="139" customWidth="1"/>
    <col min="263" max="512" width="8.88671875" style="139"/>
    <col min="513" max="513" width="7.6640625" style="139" customWidth="1"/>
    <col min="514" max="514" width="8.21875" style="139" customWidth="1"/>
    <col min="515" max="515" width="19.5546875" style="139" customWidth="1"/>
    <col min="516" max="516" width="8.88671875" style="139" customWidth="1"/>
    <col min="517" max="518" width="12.44140625" style="139" customWidth="1"/>
    <col min="519" max="768" width="8.88671875" style="139"/>
    <col min="769" max="769" width="7.6640625" style="139" customWidth="1"/>
    <col min="770" max="770" width="8.21875" style="139" customWidth="1"/>
    <col min="771" max="771" width="19.5546875" style="139" customWidth="1"/>
    <col min="772" max="772" width="8.88671875" style="139" customWidth="1"/>
    <col min="773" max="774" width="12.44140625" style="139" customWidth="1"/>
    <col min="775" max="1024" width="8.88671875" style="139"/>
    <col min="1025" max="1025" width="7.6640625" style="139" customWidth="1"/>
    <col min="1026" max="1026" width="8.21875" style="139" customWidth="1"/>
    <col min="1027" max="1027" width="19.5546875" style="139" customWidth="1"/>
    <col min="1028" max="1028" width="8.88671875" style="139" customWidth="1"/>
    <col min="1029" max="1030" width="12.44140625" style="139" customWidth="1"/>
    <col min="1031" max="1280" width="8.88671875" style="139"/>
    <col min="1281" max="1281" width="7.6640625" style="139" customWidth="1"/>
    <col min="1282" max="1282" width="8.21875" style="139" customWidth="1"/>
    <col min="1283" max="1283" width="19.5546875" style="139" customWidth="1"/>
    <col min="1284" max="1284" width="8.88671875" style="139" customWidth="1"/>
    <col min="1285" max="1286" width="12.44140625" style="139" customWidth="1"/>
    <col min="1287" max="1536" width="8.88671875" style="139"/>
    <col min="1537" max="1537" width="7.6640625" style="139" customWidth="1"/>
    <col min="1538" max="1538" width="8.21875" style="139" customWidth="1"/>
    <col min="1539" max="1539" width="19.5546875" style="139" customWidth="1"/>
    <col min="1540" max="1540" width="8.88671875" style="139" customWidth="1"/>
    <col min="1541" max="1542" width="12.44140625" style="139" customWidth="1"/>
    <col min="1543" max="1792" width="8.88671875" style="139"/>
    <col min="1793" max="1793" width="7.6640625" style="139" customWidth="1"/>
    <col min="1794" max="1794" width="8.21875" style="139" customWidth="1"/>
    <col min="1795" max="1795" width="19.5546875" style="139" customWidth="1"/>
    <col min="1796" max="1796" width="8.88671875" style="139" customWidth="1"/>
    <col min="1797" max="1798" width="12.44140625" style="139" customWidth="1"/>
    <col min="1799" max="2048" width="8.88671875" style="139"/>
    <col min="2049" max="2049" width="7.6640625" style="139" customWidth="1"/>
    <col min="2050" max="2050" width="8.21875" style="139" customWidth="1"/>
    <col min="2051" max="2051" width="19.5546875" style="139" customWidth="1"/>
    <col min="2052" max="2052" width="8.88671875" style="139" customWidth="1"/>
    <col min="2053" max="2054" width="12.44140625" style="139" customWidth="1"/>
    <col min="2055" max="2304" width="8.88671875" style="139"/>
    <col min="2305" max="2305" width="7.6640625" style="139" customWidth="1"/>
    <col min="2306" max="2306" width="8.21875" style="139" customWidth="1"/>
    <col min="2307" max="2307" width="19.5546875" style="139" customWidth="1"/>
    <col min="2308" max="2308" width="8.88671875" style="139" customWidth="1"/>
    <col min="2309" max="2310" width="12.44140625" style="139" customWidth="1"/>
    <col min="2311" max="2560" width="8.88671875" style="139"/>
    <col min="2561" max="2561" width="7.6640625" style="139" customWidth="1"/>
    <col min="2562" max="2562" width="8.21875" style="139" customWidth="1"/>
    <col min="2563" max="2563" width="19.5546875" style="139" customWidth="1"/>
    <col min="2564" max="2564" width="8.88671875" style="139" customWidth="1"/>
    <col min="2565" max="2566" width="12.44140625" style="139" customWidth="1"/>
    <col min="2567" max="2816" width="8.88671875" style="139"/>
    <col min="2817" max="2817" width="7.6640625" style="139" customWidth="1"/>
    <col min="2818" max="2818" width="8.21875" style="139" customWidth="1"/>
    <col min="2819" max="2819" width="19.5546875" style="139" customWidth="1"/>
    <col min="2820" max="2820" width="8.88671875" style="139" customWidth="1"/>
    <col min="2821" max="2822" width="12.44140625" style="139" customWidth="1"/>
    <col min="2823" max="3072" width="8.88671875" style="139"/>
    <col min="3073" max="3073" width="7.6640625" style="139" customWidth="1"/>
    <col min="3074" max="3074" width="8.21875" style="139" customWidth="1"/>
    <col min="3075" max="3075" width="19.5546875" style="139" customWidth="1"/>
    <col min="3076" max="3076" width="8.88671875" style="139" customWidth="1"/>
    <col min="3077" max="3078" width="12.44140625" style="139" customWidth="1"/>
    <col min="3079" max="3328" width="8.88671875" style="139"/>
    <col min="3329" max="3329" width="7.6640625" style="139" customWidth="1"/>
    <col min="3330" max="3330" width="8.21875" style="139" customWidth="1"/>
    <col min="3331" max="3331" width="19.5546875" style="139" customWidth="1"/>
    <col min="3332" max="3332" width="8.88671875" style="139" customWidth="1"/>
    <col min="3333" max="3334" width="12.44140625" style="139" customWidth="1"/>
    <col min="3335" max="3584" width="8.88671875" style="139"/>
    <col min="3585" max="3585" width="7.6640625" style="139" customWidth="1"/>
    <col min="3586" max="3586" width="8.21875" style="139" customWidth="1"/>
    <col min="3587" max="3587" width="19.5546875" style="139" customWidth="1"/>
    <col min="3588" max="3588" width="8.88671875" style="139" customWidth="1"/>
    <col min="3589" max="3590" width="12.44140625" style="139" customWidth="1"/>
    <col min="3591" max="3840" width="8.88671875" style="139"/>
    <col min="3841" max="3841" width="7.6640625" style="139" customWidth="1"/>
    <col min="3842" max="3842" width="8.21875" style="139" customWidth="1"/>
    <col min="3843" max="3843" width="19.5546875" style="139" customWidth="1"/>
    <col min="3844" max="3844" width="8.88671875" style="139" customWidth="1"/>
    <col min="3845" max="3846" width="12.44140625" style="139" customWidth="1"/>
    <col min="3847" max="4096" width="8.88671875" style="139"/>
    <col min="4097" max="4097" width="7.6640625" style="139" customWidth="1"/>
    <col min="4098" max="4098" width="8.21875" style="139" customWidth="1"/>
    <col min="4099" max="4099" width="19.5546875" style="139" customWidth="1"/>
    <col min="4100" max="4100" width="8.88671875" style="139" customWidth="1"/>
    <col min="4101" max="4102" width="12.44140625" style="139" customWidth="1"/>
    <col min="4103" max="4352" width="8.88671875" style="139"/>
    <col min="4353" max="4353" width="7.6640625" style="139" customWidth="1"/>
    <col min="4354" max="4354" width="8.21875" style="139" customWidth="1"/>
    <col min="4355" max="4355" width="19.5546875" style="139" customWidth="1"/>
    <col min="4356" max="4356" width="8.88671875" style="139" customWidth="1"/>
    <col min="4357" max="4358" width="12.44140625" style="139" customWidth="1"/>
    <col min="4359" max="4608" width="8.88671875" style="139"/>
    <col min="4609" max="4609" width="7.6640625" style="139" customWidth="1"/>
    <col min="4610" max="4610" width="8.21875" style="139" customWidth="1"/>
    <col min="4611" max="4611" width="19.5546875" style="139" customWidth="1"/>
    <col min="4612" max="4612" width="8.88671875" style="139" customWidth="1"/>
    <col min="4613" max="4614" width="12.44140625" style="139" customWidth="1"/>
    <col min="4615" max="4864" width="8.88671875" style="139"/>
    <col min="4865" max="4865" width="7.6640625" style="139" customWidth="1"/>
    <col min="4866" max="4866" width="8.21875" style="139" customWidth="1"/>
    <col min="4867" max="4867" width="19.5546875" style="139" customWidth="1"/>
    <col min="4868" max="4868" width="8.88671875" style="139" customWidth="1"/>
    <col min="4869" max="4870" width="12.44140625" style="139" customWidth="1"/>
    <col min="4871" max="5120" width="8.88671875" style="139"/>
    <col min="5121" max="5121" width="7.6640625" style="139" customWidth="1"/>
    <col min="5122" max="5122" width="8.21875" style="139" customWidth="1"/>
    <col min="5123" max="5123" width="19.5546875" style="139" customWidth="1"/>
    <col min="5124" max="5124" width="8.88671875" style="139" customWidth="1"/>
    <col min="5125" max="5126" width="12.44140625" style="139" customWidth="1"/>
    <col min="5127" max="5376" width="8.88671875" style="139"/>
    <col min="5377" max="5377" width="7.6640625" style="139" customWidth="1"/>
    <col min="5378" max="5378" width="8.21875" style="139" customWidth="1"/>
    <col min="5379" max="5379" width="19.5546875" style="139" customWidth="1"/>
    <col min="5380" max="5380" width="8.88671875" style="139" customWidth="1"/>
    <col min="5381" max="5382" width="12.44140625" style="139" customWidth="1"/>
    <col min="5383" max="5632" width="8.88671875" style="139"/>
    <col min="5633" max="5633" width="7.6640625" style="139" customWidth="1"/>
    <col min="5634" max="5634" width="8.21875" style="139" customWidth="1"/>
    <col min="5635" max="5635" width="19.5546875" style="139" customWidth="1"/>
    <col min="5636" max="5636" width="8.88671875" style="139" customWidth="1"/>
    <col min="5637" max="5638" width="12.44140625" style="139" customWidth="1"/>
    <col min="5639" max="5888" width="8.88671875" style="139"/>
    <col min="5889" max="5889" width="7.6640625" style="139" customWidth="1"/>
    <col min="5890" max="5890" width="8.21875" style="139" customWidth="1"/>
    <col min="5891" max="5891" width="19.5546875" style="139" customWidth="1"/>
    <col min="5892" max="5892" width="8.88671875" style="139" customWidth="1"/>
    <col min="5893" max="5894" width="12.44140625" style="139" customWidth="1"/>
    <col min="5895" max="6144" width="8.88671875" style="139"/>
    <col min="6145" max="6145" width="7.6640625" style="139" customWidth="1"/>
    <col min="6146" max="6146" width="8.21875" style="139" customWidth="1"/>
    <col min="6147" max="6147" width="19.5546875" style="139" customWidth="1"/>
    <col min="6148" max="6148" width="8.88671875" style="139" customWidth="1"/>
    <col min="6149" max="6150" width="12.44140625" style="139" customWidth="1"/>
    <col min="6151" max="6400" width="8.88671875" style="139"/>
    <col min="6401" max="6401" width="7.6640625" style="139" customWidth="1"/>
    <col min="6402" max="6402" width="8.21875" style="139" customWidth="1"/>
    <col min="6403" max="6403" width="19.5546875" style="139" customWidth="1"/>
    <col min="6404" max="6404" width="8.88671875" style="139" customWidth="1"/>
    <col min="6405" max="6406" width="12.44140625" style="139" customWidth="1"/>
    <col min="6407" max="6656" width="8.88671875" style="139"/>
    <col min="6657" max="6657" width="7.6640625" style="139" customWidth="1"/>
    <col min="6658" max="6658" width="8.21875" style="139" customWidth="1"/>
    <col min="6659" max="6659" width="19.5546875" style="139" customWidth="1"/>
    <col min="6660" max="6660" width="8.88671875" style="139" customWidth="1"/>
    <col min="6661" max="6662" width="12.44140625" style="139" customWidth="1"/>
    <col min="6663" max="6912" width="8.88671875" style="139"/>
    <col min="6913" max="6913" width="7.6640625" style="139" customWidth="1"/>
    <col min="6914" max="6914" width="8.21875" style="139" customWidth="1"/>
    <col min="6915" max="6915" width="19.5546875" style="139" customWidth="1"/>
    <col min="6916" max="6916" width="8.88671875" style="139" customWidth="1"/>
    <col min="6917" max="6918" width="12.44140625" style="139" customWidth="1"/>
    <col min="6919" max="7168" width="8.88671875" style="139"/>
    <col min="7169" max="7169" width="7.6640625" style="139" customWidth="1"/>
    <col min="7170" max="7170" width="8.21875" style="139" customWidth="1"/>
    <col min="7171" max="7171" width="19.5546875" style="139" customWidth="1"/>
    <col min="7172" max="7172" width="8.88671875" style="139" customWidth="1"/>
    <col min="7173" max="7174" width="12.44140625" style="139" customWidth="1"/>
    <col min="7175" max="7424" width="8.88671875" style="139"/>
    <col min="7425" max="7425" width="7.6640625" style="139" customWidth="1"/>
    <col min="7426" max="7426" width="8.21875" style="139" customWidth="1"/>
    <col min="7427" max="7427" width="19.5546875" style="139" customWidth="1"/>
    <col min="7428" max="7428" width="8.88671875" style="139" customWidth="1"/>
    <col min="7429" max="7430" width="12.44140625" style="139" customWidth="1"/>
    <col min="7431" max="7680" width="8.88671875" style="139"/>
    <col min="7681" max="7681" width="7.6640625" style="139" customWidth="1"/>
    <col min="7682" max="7682" width="8.21875" style="139" customWidth="1"/>
    <col min="7683" max="7683" width="19.5546875" style="139" customWidth="1"/>
    <col min="7684" max="7684" width="8.88671875" style="139" customWidth="1"/>
    <col min="7685" max="7686" width="12.44140625" style="139" customWidth="1"/>
    <col min="7687" max="7936" width="8.88671875" style="139"/>
    <col min="7937" max="7937" width="7.6640625" style="139" customWidth="1"/>
    <col min="7938" max="7938" width="8.21875" style="139" customWidth="1"/>
    <col min="7939" max="7939" width="19.5546875" style="139" customWidth="1"/>
    <col min="7940" max="7940" width="8.88671875" style="139" customWidth="1"/>
    <col min="7941" max="7942" width="12.44140625" style="139" customWidth="1"/>
    <col min="7943" max="8192" width="8.88671875" style="139"/>
    <col min="8193" max="8193" width="7.6640625" style="139" customWidth="1"/>
    <col min="8194" max="8194" width="8.21875" style="139" customWidth="1"/>
    <col min="8195" max="8195" width="19.5546875" style="139" customWidth="1"/>
    <col min="8196" max="8196" width="8.88671875" style="139" customWidth="1"/>
    <col min="8197" max="8198" width="12.44140625" style="139" customWidth="1"/>
    <col min="8199" max="8448" width="8.88671875" style="139"/>
    <col min="8449" max="8449" width="7.6640625" style="139" customWidth="1"/>
    <col min="8450" max="8450" width="8.21875" style="139" customWidth="1"/>
    <col min="8451" max="8451" width="19.5546875" style="139" customWidth="1"/>
    <col min="8452" max="8452" width="8.88671875" style="139" customWidth="1"/>
    <col min="8453" max="8454" width="12.44140625" style="139" customWidth="1"/>
    <col min="8455" max="8704" width="8.88671875" style="139"/>
    <col min="8705" max="8705" width="7.6640625" style="139" customWidth="1"/>
    <col min="8706" max="8706" width="8.21875" style="139" customWidth="1"/>
    <col min="8707" max="8707" width="19.5546875" style="139" customWidth="1"/>
    <col min="8708" max="8708" width="8.88671875" style="139" customWidth="1"/>
    <col min="8709" max="8710" width="12.44140625" style="139" customWidth="1"/>
    <col min="8711" max="8960" width="8.88671875" style="139"/>
    <col min="8961" max="8961" width="7.6640625" style="139" customWidth="1"/>
    <col min="8962" max="8962" width="8.21875" style="139" customWidth="1"/>
    <col min="8963" max="8963" width="19.5546875" style="139" customWidth="1"/>
    <col min="8964" max="8964" width="8.88671875" style="139" customWidth="1"/>
    <col min="8965" max="8966" width="12.44140625" style="139" customWidth="1"/>
    <col min="8967" max="9216" width="8.88671875" style="139"/>
    <col min="9217" max="9217" width="7.6640625" style="139" customWidth="1"/>
    <col min="9218" max="9218" width="8.21875" style="139" customWidth="1"/>
    <col min="9219" max="9219" width="19.5546875" style="139" customWidth="1"/>
    <col min="9220" max="9220" width="8.88671875" style="139" customWidth="1"/>
    <col min="9221" max="9222" width="12.44140625" style="139" customWidth="1"/>
    <col min="9223" max="9472" width="8.88671875" style="139"/>
    <col min="9473" max="9473" width="7.6640625" style="139" customWidth="1"/>
    <col min="9474" max="9474" width="8.21875" style="139" customWidth="1"/>
    <col min="9475" max="9475" width="19.5546875" style="139" customWidth="1"/>
    <col min="9476" max="9476" width="8.88671875" style="139" customWidth="1"/>
    <col min="9477" max="9478" width="12.44140625" style="139" customWidth="1"/>
    <col min="9479" max="9728" width="8.88671875" style="139"/>
    <col min="9729" max="9729" width="7.6640625" style="139" customWidth="1"/>
    <col min="9730" max="9730" width="8.21875" style="139" customWidth="1"/>
    <col min="9731" max="9731" width="19.5546875" style="139" customWidth="1"/>
    <col min="9732" max="9732" width="8.88671875" style="139" customWidth="1"/>
    <col min="9733" max="9734" width="12.44140625" style="139" customWidth="1"/>
    <col min="9735" max="9984" width="8.88671875" style="139"/>
    <col min="9985" max="9985" width="7.6640625" style="139" customWidth="1"/>
    <col min="9986" max="9986" width="8.21875" style="139" customWidth="1"/>
    <col min="9987" max="9987" width="19.5546875" style="139" customWidth="1"/>
    <col min="9988" max="9988" width="8.88671875" style="139" customWidth="1"/>
    <col min="9989" max="9990" width="12.44140625" style="139" customWidth="1"/>
    <col min="9991" max="10240" width="8.88671875" style="139"/>
    <col min="10241" max="10241" width="7.6640625" style="139" customWidth="1"/>
    <col min="10242" max="10242" width="8.21875" style="139" customWidth="1"/>
    <col min="10243" max="10243" width="19.5546875" style="139" customWidth="1"/>
    <col min="10244" max="10244" width="8.88671875" style="139" customWidth="1"/>
    <col min="10245" max="10246" width="12.44140625" style="139" customWidth="1"/>
    <col min="10247" max="10496" width="8.88671875" style="139"/>
    <col min="10497" max="10497" width="7.6640625" style="139" customWidth="1"/>
    <col min="10498" max="10498" width="8.21875" style="139" customWidth="1"/>
    <col min="10499" max="10499" width="19.5546875" style="139" customWidth="1"/>
    <col min="10500" max="10500" width="8.88671875" style="139" customWidth="1"/>
    <col min="10501" max="10502" width="12.44140625" style="139" customWidth="1"/>
    <col min="10503" max="10752" width="8.88671875" style="139"/>
    <col min="10753" max="10753" width="7.6640625" style="139" customWidth="1"/>
    <col min="10754" max="10754" width="8.21875" style="139" customWidth="1"/>
    <col min="10755" max="10755" width="19.5546875" style="139" customWidth="1"/>
    <col min="10756" max="10756" width="8.88671875" style="139" customWidth="1"/>
    <col min="10757" max="10758" width="12.44140625" style="139" customWidth="1"/>
    <col min="10759" max="11008" width="8.88671875" style="139"/>
    <col min="11009" max="11009" width="7.6640625" style="139" customWidth="1"/>
    <col min="11010" max="11010" width="8.21875" style="139" customWidth="1"/>
    <col min="11011" max="11011" width="19.5546875" style="139" customWidth="1"/>
    <col min="11012" max="11012" width="8.88671875" style="139" customWidth="1"/>
    <col min="11013" max="11014" width="12.44140625" style="139" customWidth="1"/>
    <col min="11015" max="11264" width="8.88671875" style="139"/>
    <col min="11265" max="11265" width="7.6640625" style="139" customWidth="1"/>
    <col min="11266" max="11266" width="8.21875" style="139" customWidth="1"/>
    <col min="11267" max="11267" width="19.5546875" style="139" customWidth="1"/>
    <col min="11268" max="11268" width="8.88671875" style="139" customWidth="1"/>
    <col min="11269" max="11270" width="12.44140625" style="139" customWidth="1"/>
    <col min="11271" max="11520" width="8.88671875" style="139"/>
    <col min="11521" max="11521" width="7.6640625" style="139" customWidth="1"/>
    <col min="11522" max="11522" width="8.21875" style="139" customWidth="1"/>
    <col min="11523" max="11523" width="19.5546875" style="139" customWidth="1"/>
    <col min="11524" max="11524" width="8.88671875" style="139" customWidth="1"/>
    <col min="11525" max="11526" width="12.44140625" style="139" customWidth="1"/>
    <col min="11527" max="11776" width="8.88671875" style="139"/>
    <col min="11777" max="11777" width="7.6640625" style="139" customWidth="1"/>
    <col min="11778" max="11778" width="8.21875" style="139" customWidth="1"/>
    <col min="11779" max="11779" width="19.5546875" style="139" customWidth="1"/>
    <col min="11780" max="11780" width="8.88671875" style="139" customWidth="1"/>
    <col min="11781" max="11782" width="12.44140625" style="139" customWidth="1"/>
    <col min="11783" max="12032" width="8.88671875" style="139"/>
    <col min="12033" max="12033" width="7.6640625" style="139" customWidth="1"/>
    <col min="12034" max="12034" width="8.21875" style="139" customWidth="1"/>
    <col min="12035" max="12035" width="19.5546875" style="139" customWidth="1"/>
    <col min="12036" max="12036" width="8.88671875" style="139" customWidth="1"/>
    <col min="12037" max="12038" width="12.44140625" style="139" customWidth="1"/>
    <col min="12039" max="12288" width="8.88671875" style="139"/>
    <col min="12289" max="12289" width="7.6640625" style="139" customWidth="1"/>
    <col min="12290" max="12290" width="8.21875" style="139" customWidth="1"/>
    <col min="12291" max="12291" width="19.5546875" style="139" customWidth="1"/>
    <col min="12292" max="12292" width="8.88671875" style="139" customWidth="1"/>
    <col min="12293" max="12294" width="12.44140625" style="139" customWidth="1"/>
    <col min="12295" max="12544" width="8.88671875" style="139"/>
    <col min="12545" max="12545" width="7.6640625" style="139" customWidth="1"/>
    <col min="12546" max="12546" width="8.21875" style="139" customWidth="1"/>
    <col min="12547" max="12547" width="19.5546875" style="139" customWidth="1"/>
    <col min="12548" max="12548" width="8.88671875" style="139" customWidth="1"/>
    <col min="12549" max="12550" width="12.44140625" style="139" customWidth="1"/>
    <col min="12551" max="12800" width="8.88671875" style="139"/>
    <col min="12801" max="12801" width="7.6640625" style="139" customWidth="1"/>
    <col min="12802" max="12802" width="8.21875" style="139" customWidth="1"/>
    <col min="12803" max="12803" width="19.5546875" style="139" customWidth="1"/>
    <col min="12804" max="12804" width="8.88671875" style="139" customWidth="1"/>
    <col min="12805" max="12806" width="12.44140625" style="139" customWidth="1"/>
    <col min="12807" max="13056" width="8.88671875" style="139"/>
    <col min="13057" max="13057" width="7.6640625" style="139" customWidth="1"/>
    <col min="13058" max="13058" width="8.21875" style="139" customWidth="1"/>
    <col min="13059" max="13059" width="19.5546875" style="139" customWidth="1"/>
    <col min="13060" max="13060" width="8.88671875" style="139" customWidth="1"/>
    <col min="13061" max="13062" width="12.44140625" style="139" customWidth="1"/>
    <col min="13063" max="13312" width="8.88671875" style="139"/>
    <col min="13313" max="13313" width="7.6640625" style="139" customWidth="1"/>
    <col min="13314" max="13314" width="8.21875" style="139" customWidth="1"/>
    <col min="13315" max="13315" width="19.5546875" style="139" customWidth="1"/>
    <col min="13316" max="13316" width="8.88671875" style="139" customWidth="1"/>
    <col min="13317" max="13318" width="12.44140625" style="139" customWidth="1"/>
    <col min="13319" max="13568" width="8.88671875" style="139"/>
    <col min="13569" max="13569" width="7.6640625" style="139" customWidth="1"/>
    <col min="13570" max="13570" width="8.21875" style="139" customWidth="1"/>
    <col min="13571" max="13571" width="19.5546875" style="139" customWidth="1"/>
    <col min="13572" max="13572" width="8.88671875" style="139" customWidth="1"/>
    <col min="13573" max="13574" width="12.44140625" style="139" customWidth="1"/>
    <col min="13575" max="13824" width="8.88671875" style="139"/>
    <col min="13825" max="13825" width="7.6640625" style="139" customWidth="1"/>
    <col min="13826" max="13826" width="8.21875" style="139" customWidth="1"/>
    <col min="13827" max="13827" width="19.5546875" style="139" customWidth="1"/>
    <col min="13828" max="13828" width="8.88671875" style="139" customWidth="1"/>
    <col min="13829" max="13830" width="12.44140625" style="139" customWidth="1"/>
    <col min="13831" max="14080" width="8.88671875" style="139"/>
    <col min="14081" max="14081" width="7.6640625" style="139" customWidth="1"/>
    <col min="14082" max="14082" width="8.21875" style="139" customWidth="1"/>
    <col min="14083" max="14083" width="19.5546875" style="139" customWidth="1"/>
    <col min="14084" max="14084" width="8.88671875" style="139" customWidth="1"/>
    <col min="14085" max="14086" width="12.44140625" style="139" customWidth="1"/>
    <col min="14087" max="14336" width="8.88671875" style="139"/>
    <col min="14337" max="14337" width="7.6640625" style="139" customWidth="1"/>
    <col min="14338" max="14338" width="8.21875" style="139" customWidth="1"/>
    <col min="14339" max="14339" width="19.5546875" style="139" customWidth="1"/>
    <col min="14340" max="14340" width="8.88671875" style="139" customWidth="1"/>
    <col min="14341" max="14342" width="12.44140625" style="139" customWidth="1"/>
    <col min="14343" max="14592" width="8.88671875" style="139"/>
    <col min="14593" max="14593" width="7.6640625" style="139" customWidth="1"/>
    <col min="14594" max="14594" width="8.21875" style="139" customWidth="1"/>
    <col min="14595" max="14595" width="19.5546875" style="139" customWidth="1"/>
    <col min="14596" max="14596" width="8.88671875" style="139" customWidth="1"/>
    <col min="14597" max="14598" width="12.44140625" style="139" customWidth="1"/>
    <col min="14599" max="14848" width="8.88671875" style="139"/>
    <col min="14849" max="14849" width="7.6640625" style="139" customWidth="1"/>
    <col min="14850" max="14850" width="8.21875" style="139" customWidth="1"/>
    <col min="14851" max="14851" width="19.5546875" style="139" customWidth="1"/>
    <col min="14852" max="14852" width="8.88671875" style="139" customWidth="1"/>
    <col min="14853" max="14854" width="12.44140625" style="139" customWidth="1"/>
    <col min="14855" max="15104" width="8.88671875" style="139"/>
    <col min="15105" max="15105" width="7.6640625" style="139" customWidth="1"/>
    <col min="15106" max="15106" width="8.21875" style="139" customWidth="1"/>
    <col min="15107" max="15107" width="19.5546875" style="139" customWidth="1"/>
    <col min="15108" max="15108" width="8.88671875" style="139" customWidth="1"/>
    <col min="15109" max="15110" width="12.44140625" style="139" customWidth="1"/>
    <col min="15111" max="15360" width="8.88671875" style="139"/>
    <col min="15361" max="15361" width="7.6640625" style="139" customWidth="1"/>
    <col min="15362" max="15362" width="8.21875" style="139" customWidth="1"/>
    <col min="15363" max="15363" width="19.5546875" style="139" customWidth="1"/>
    <col min="15364" max="15364" width="8.88671875" style="139" customWidth="1"/>
    <col min="15365" max="15366" width="12.44140625" style="139" customWidth="1"/>
    <col min="15367" max="15616" width="8.88671875" style="139"/>
    <col min="15617" max="15617" width="7.6640625" style="139" customWidth="1"/>
    <col min="15618" max="15618" width="8.21875" style="139" customWidth="1"/>
    <col min="15619" max="15619" width="19.5546875" style="139" customWidth="1"/>
    <col min="15620" max="15620" width="8.88671875" style="139" customWidth="1"/>
    <col min="15621" max="15622" width="12.44140625" style="139" customWidth="1"/>
    <col min="15623" max="15872" width="8.88671875" style="139"/>
    <col min="15873" max="15873" width="7.6640625" style="139" customWidth="1"/>
    <col min="15874" max="15874" width="8.21875" style="139" customWidth="1"/>
    <col min="15875" max="15875" width="19.5546875" style="139" customWidth="1"/>
    <col min="15876" max="15876" width="8.88671875" style="139" customWidth="1"/>
    <col min="15877" max="15878" width="12.44140625" style="139" customWidth="1"/>
    <col min="15879" max="16128" width="8.88671875" style="139"/>
    <col min="16129" max="16129" width="7.6640625" style="139" customWidth="1"/>
    <col min="16130" max="16130" width="8.21875" style="139" customWidth="1"/>
    <col min="16131" max="16131" width="19.5546875" style="139" customWidth="1"/>
    <col min="16132" max="16132" width="8.88671875" style="139" customWidth="1"/>
    <col min="16133" max="16134" width="12.44140625" style="139" customWidth="1"/>
    <col min="16135" max="16384" width="8.88671875" style="139"/>
  </cols>
  <sheetData>
    <row r="1" spans="1:6" ht="15.75" x14ac:dyDescent="0.25">
      <c r="A1" s="404" t="s">
        <v>768</v>
      </c>
      <c r="B1" s="136"/>
      <c r="C1" s="138"/>
      <c r="D1" s="138"/>
    </row>
    <row r="2" spans="1:6" ht="15.75" x14ac:dyDescent="0.25">
      <c r="A2" s="184"/>
      <c r="B2" s="136"/>
      <c r="C2" s="138">
        <v>1</v>
      </c>
      <c r="D2" s="138">
        <v>2</v>
      </c>
      <c r="E2" s="139">
        <v>3</v>
      </c>
      <c r="F2" s="139">
        <v>4</v>
      </c>
    </row>
    <row r="3" spans="1:6" ht="15.75" customHeight="1" x14ac:dyDescent="0.25">
      <c r="A3" s="177"/>
      <c r="B3" s="136"/>
      <c r="C3" s="138"/>
      <c r="D3" s="138"/>
      <c r="E3" s="578" t="s">
        <v>737</v>
      </c>
      <c r="F3" s="605"/>
    </row>
    <row r="4" spans="1:6" ht="38.25" x14ac:dyDescent="0.2">
      <c r="A4" s="140" t="s">
        <v>738</v>
      </c>
      <c r="B4" s="140" t="s">
        <v>760</v>
      </c>
      <c r="C4" s="140" t="s">
        <v>2</v>
      </c>
      <c r="D4" s="140" t="s">
        <v>769</v>
      </c>
      <c r="E4" s="140" t="s">
        <v>770</v>
      </c>
      <c r="F4" s="140" t="s">
        <v>761</v>
      </c>
    </row>
    <row r="5" spans="1:6" x14ac:dyDescent="0.2">
      <c r="A5" s="150" t="s">
        <v>4</v>
      </c>
      <c r="B5" s="173" t="s">
        <v>5</v>
      </c>
      <c r="C5" s="174" t="s">
        <v>6</v>
      </c>
      <c r="D5" s="185">
        <f>F5</f>
        <v>13</v>
      </c>
      <c r="E5" s="186">
        <v>16</v>
      </c>
      <c r="F5" s="186">
        <v>13</v>
      </c>
    </row>
    <row r="6" spans="1:6" x14ac:dyDescent="0.2">
      <c r="A6" s="150" t="s">
        <v>7</v>
      </c>
      <c r="B6" s="173" t="s">
        <v>8</v>
      </c>
      <c r="C6" s="174" t="s">
        <v>9</v>
      </c>
      <c r="D6" s="185">
        <f t="shared" ref="D6:D69" si="0">F6</f>
        <v>7</v>
      </c>
      <c r="E6" s="186">
        <v>7</v>
      </c>
      <c r="F6" s="186">
        <v>7</v>
      </c>
    </row>
    <row r="7" spans="1:6" x14ac:dyDescent="0.2">
      <c r="A7" s="150" t="s">
        <v>10</v>
      </c>
      <c r="B7" s="173" t="s">
        <v>11</v>
      </c>
      <c r="C7" s="174" t="s">
        <v>12</v>
      </c>
      <c r="D7" s="185">
        <f t="shared" si="0"/>
        <v>3</v>
      </c>
      <c r="E7" s="186">
        <v>3</v>
      </c>
      <c r="F7" s="186">
        <v>3</v>
      </c>
    </row>
    <row r="8" spans="1:6" x14ac:dyDescent="0.2">
      <c r="A8" s="150" t="s">
        <v>13</v>
      </c>
      <c r="B8" s="173" t="s">
        <v>14</v>
      </c>
      <c r="C8" s="174" t="s">
        <v>15</v>
      </c>
      <c r="D8" s="185">
        <f t="shared" si="0"/>
        <v>0</v>
      </c>
      <c r="E8" s="186">
        <v>1</v>
      </c>
      <c r="F8" s="186">
        <v>0</v>
      </c>
    </row>
    <row r="9" spans="1:6" x14ac:dyDescent="0.2">
      <c r="A9" s="150" t="s">
        <v>16</v>
      </c>
      <c r="B9" s="173" t="s">
        <v>17</v>
      </c>
      <c r="C9" s="174" t="s">
        <v>18</v>
      </c>
      <c r="D9" s="185">
        <f t="shared" si="0"/>
        <v>7</v>
      </c>
      <c r="E9" s="186">
        <v>7</v>
      </c>
      <c r="F9" s="186">
        <v>7</v>
      </c>
    </row>
    <row r="10" spans="1:6" x14ac:dyDescent="0.2">
      <c r="A10" s="150" t="s">
        <v>19</v>
      </c>
      <c r="B10" s="173" t="s">
        <v>20</v>
      </c>
      <c r="C10" s="174" t="s">
        <v>21</v>
      </c>
      <c r="D10" s="185">
        <f t="shared" si="0"/>
        <v>5</v>
      </c>
      <c r="E10" s="186">
        <v>4</v>
      </c>
      <c r="F10" s="186">
        <v>5</v>
      </c>
    </row>
    <row r="11" spans="1:6" x14ac:dyDescent="0.2">
      <c r="A11" s="150" t="s">
        <v>22</v>
      </c>
      <c r="B11" s="173" t="s">
        <v>23</v>
      </c>
      <c r="C11" s="174" t="s">
        <v>24</v>
      </c>
      <c r="D11" s="185">
        <f t="shared" si="0"/>
        <v>3</v>
      </c>
      <c r="E11" s="186">
        <v>5</v>
      </c>
      <c r="F11" s="186">
        <v>3</v>
      </c>
    </row>
    <row r="12" spans="1:6" x14ac:dyDescent="0.2">
      <c r="A12" s="150" t="s">
        <v>25</v>
      </c>
      <c r="B12" s="173" t="s">
        <v>26</v>
      </c>
      <c r="C12" s="174" t="s">
        <v>27</v>
      </c>
      <c r="D12" s="185">
        <f t="shared" si="0"/>
        <v>6</v>
      </c>
      <c r="E12" s="186">
        <v>5</v>
      </c>
      <c r="F12" s="186">
        <v>6</v>
      </c>
    </row>
    <row r="13" spans="1:6" x14ac:dyDescent="0.2">
      <c r="A13" s="150" t="s">
        <v>28</v>
      </c>
      <c r="B13" s="173" t="s">
        <v>29</v>
      </c>
      <c r="C13" s="174" t="s">
        <v>30</v>
      </c>
      <c r="D13" s="185">
        <f t="shared" si="0"/>
        <v>6</v>
      </c>
      <c r="E13" s="186">
        <v>8</v>
      </c>
      <c r="F13" s="186">
        <v>6</v>
      </c>
    </row>
    <row r="14" spans="1:6" x14ac:dyDescent="0.2">
      <c r="A14" s="150" t="s">
        <v>31</v>
      </c>
      <c r="B14" s="173" t="s">
        <v>32</v>
      </c>
      <c r="C14" s="174" t="s">
        <v>33</v>
      </c>
      <c r="D14" s="185">
        <f t="shared" si="0"/>
        <v>8</v>
      </c>
      <c r="E14" s="186">
        <v>12</v>
      </c>
      <c r="F14" s="186">
        <v>8</v>
      </c>
    </row>
    <row r="15" spans="1:6" x14ac:dyDescent="0.2">
      <c r="A15" s="150" t="s">
        <v>34</v>
      </c>
      <c r="B15" s="173" t="s">
        <v>35</v>
      </c>
      <c r="C15" s="174" t="s">
        <v>36</v>
      </c>
      <c r="D15" s="185">
        <f t="shared" si="0"/>
        <v>15</v>
      </c>
      <c r="E15" s="186">
        <v>16</v>
      </c>
      <c r="F15" s="186">
        <v>15</v>
      </c>
    </row>
    <row r="16" spans="1:6" x14ac:dyDescent="0.2">
      <c r="A16" s="150" t="s">
        <v>37</v>
      </c>
      <c r="B16" s="173" t="s">
        <v>38</v>
      </c>
      <c r="C16" s="174" t="s">
        <v>39</v>
      </c>
      <c r="D16" s="185">
        <f t="shared" si="0"/>
        <v>7</v>
      </c>
      <c r="E16" s="186">
        <v>7</v>
      </c>
      <c r="F16" s="186">
        <v>7</v>
      </c>
    </row>
    <row r="17" spans="1:6" x14ac:dyDescent="0.2">
      <c r="A17" s="150" t="s">
        <v>40</v>
      </c>
      <c r="B17" s="173" t="s">
        <v>41</v>
      </c>
      <c r="C17" s="174" t="s">
        <v>42</v>
      </c>
      <c r="D17" s="185">
        <f t="shared" si="0"/>
        <v>8</v>
      </c>
      <c r="E17" s="186">
        <v>11</v>
      </c>
      <c r="F17" s="186">
        <v>8</v>
      </c>
    </row>
    <row r="18" spans="1:6" x14ac:dyDescent="0.2">
      <c r="A18" s="150" t="s">
        <v>43</v>
      </c>
      <c r="B18" s="151" t="s">
        <v>44</v>
      </c>
      <c r="C18" s="174" t="s">
        <v>45</v>
      </c>
      <c r="D18" s="185">
        <f t="shared" si="0"/>
        <v>6</v>
      </c>
      <c r="E18" s="186">
        <v>7</v>
      </c>
      <c r="F18" s="186">
        <v>6</v>
      </c>
    </row>
    <row r="19" spans="1:6" x14ac:dyDescent="0.2">
      <c r="A19" s="150" t="s">
        <v>46</v>
      </c>
      <c r="B19" s="173" t="s">
        <v>47</v>
      </c>
      <c r="C19" s="174" t="s">
        <v>48</v>
      </c>
      <c r="D19" s="185">
        <f t="shared" si="0"/>
        <v>3</v>
      </c>
      <c r="E19" s="186">
        <v>3</v>
      </c>
      <c r="F19" s="186">
        <v>3</v>
      </c>
    </row>
    <row r="20" spans="1:6" x14ac:dyDescent="0.2">
      <c r="A20" s="150" t="s">
        <v>49</v>
      </c>
      <c r="B20" s="173" t="s">
        <v>50</v>
      </c>
      <c r="C20" s="174" t="s">
        <v>51</v>
      </c>
      <c r="D20" s="185">
        <f t="shared" si="0"/>
        <v>4</v>
      </c>
      <c r="E20" s="186">
        <v>11</v>
      </c>
      <c r="F20" s="186">
        <v>4</v>
      </c>
    </row>
    <row r="21" spans="1:6" x14ac:dyDescent="0.2">
      <c r="A21" s="150" t="s">
        <v>52</v>
      </c>
      <c r="B21" s="173" t="s">
        <v>53</v>
      </c>
      <c r="C21" s="174" t="s">
        <v>54</v>
      </c>
      <c r="D21" s="185">
        <f t="shared" si="0"/>
        <v>12</v>
      </c>
      <c r="E21" s="186">
        <v>15</v>
      </c>
      <c r="F21" s="186">
        <v>12</v>
      </c>
    </row>
    <row r="22" spans="1:6" x14ac:dyDescent="0.2">
      <c r="A22" s="150" t="s">
        <v>55</v>
      </c>
      <c r="B22" s="173" t="s">
        <v>56</v>
      </c>
      <c r="C22" s="174" t="s">
        <v>57</v>
      </c>
      <c r="D22" s="185">
        <f t="shared" si="0"/>
        <v>8</v>
      </c>
      <c r="E22" s="186">
        <v>12</v>
      </c>
      <c r="F22" s="186">
        <v>8</v>
      </c>
    </row>
    <row r="23" spans="1:6" x14ac:dyDescent="0.2">
      <c r="A23" s="150" t="s">
        <v>447</v>
      </c>
      <c r="B23" s="173" t="s">
        <v>448</v>
      </c>
      <c r="C23" s="174" t="s">
        <v>449</v>
      </c>
      <c r="D23" s="185">
        <f t="shared" si="0"/>
        <v>14</v>
      </c>
      <c r="E23" s="186">
        <v>29</v>
      </c>
      <c r="F23" s="186">
        <v>14</v>
      </c>
    </row>
    <row r="24" spans="1:6" x14ac:dyDescent="0.2">
      <c r="A24" s="150" t="s">
        <v>58</v>
      </c>
      <c r="B24" s="173" t="s">
        <v>59</v>
      </c>
      <c r="C24" s="174" t="s">
        <v>60</v>
      </c>
      <c r="D24" s="185">
        <f t="shared" si="0"/>
        <v>4</v>
      </c>
      <c r="E24" s="186">
        <v>4</v>
      </c>
      <c r="F24" s="186">
        <v>4</v>
      </c>
    </row>
    <row r="25" spans="1:6" x14ac:dyDescent="0.2">
      <c r="A25" s="150" t="s">
        <v>61</v>
      </c>
      <c r="B25" s="173" t="s">
        <v>62</v>
      </c>
      <c r="C25" s="174" t="s">
        <v>63</v>
      </c>
      <c r="D25" s="185">
        <f t="shared" si="0"/>
        <v>4</v>
      </c>
      <c r="E25" s="186">
        <v>5</v>
      </c>
      <c r="F25" s="186">
        <v>4</v>
      </c>
    </row>
    <row r="26" spans="1:6" ht="24" customHeight="1" x14ac:dyDescent="0.2">
      <c r="A26" s="150" t="s">
        <v>64</v>
      </c>
      <c r="B26" s="173" t="s">
        <v>65</v>
      </c>
      <c r="C26" s="174" t="s">
        <v>66</v>
      </c>
      <c r="D26" s="185">
        <f t="shared" si="0"/>
        <v>11</v>
      </c>
      <c r="E26" s="186">
        <v>16</v>
      </c>
      <c r="F26" s="186">
        <v>11</v>
      </c>
    </row>
    <row r="27" spans="1:6" x14ac:dyDescent="0.2">
      <c r="A27" s="150" t="s">
        <v>67</v>
      </c>
      <c r="B27" s="173" t="s">
        <v>68</v>
      </c>
      <c r="C27" s="174" t="s">
        <v>69</v>
      </c>
      <c r="D27" s="185">
        <f t="shared" si="0"/>
        <v>6</v>
      </c>
      <c r="E27" s="186">
        <v>8</v>
      </c>
      <c r="F27" s="186">
        <v>6</v>
      </c>
    </row>
    <row r="28" spans="1:6" x14ac:dyDescent="0.2">
      <c r="A28" s="150" t="s">
        <v>70</v>
      </c>
      <c r="B28" s="173" t="s">
        <v>71</v>
      </c>
      <c r="C28" s="174" t="s">
        <v>72</v>
      </c>
      <c r="D28" s="185">
        <f t="shared" si="0"/>
        <v>0</v>
      </c>
      <c r="E28" s="186">
        <v>9</v>
      </c>
      <c r="F28" s="186">
        <v>0</v>
      </c>
    </row>
    <row r="29" spans="1:6" x14ac:dyDescent="0.2">
      <c r="A29" s="150" t="s">
        <v>73</v>
      </c>
      <c r="B29" s="173" t="s">
        <v>74</v>
      </c>
      <c r="C29" s="174" t="s">
        <v>75</v>
      </c>
      <c r="D29" s="185">
        <f t="shared" si="0"/>
        <v>5</v>
      </c>
      <c r="E29" s="186">
        <v>11</v>
      </c>
      <c r="F29" s="186">
        <v>5</v>
      </c>
    </row>
    <row r="30" spans="1:6" x14ac:dyDescent="0.2">
      <c r="A30" s="150" t="s">
        <v>76</v>
      </c>
      <c r="B30" s="173" t="s">
        <v>77</v>
      </c>
      <c r="C30" s="174" t="s">
        <v>78</v>
      </c>
      <c r="D30" s="185">
        <f t="shared" si="0"/>
        <v>8</v>
      </c>
      <c r="E30" s="186">
        <v>8</v>
      </c>
      <c r="F30" s="186">
        <v>8</v>
      </c>
    </row>
    <row r="31" spans="1:6" x14ac:dyDescent="0.2">
      <c r="A31" s="150" t="s">
        <v>79</v>
      </c>
      <c r="B31" s="173" t="s">
        <v>80</v>
      </c>
      <c r="C31" s="174" t="s">
        <v>81</v>
      </c>
      <c r="D31" s="185">
        <f t="shared" si="0"/>
        <v>20</v>
      </c>
      <c r="E31" s="186">
        <v>20</v>
      </c>
      <c r="F31" s="186">
        <v>20</v>
      </c>
    </row>
    <row r="32" spans="1:6" x14ac:dyDescent="0.2">
      <c r="A32" s="150" t="s">
        <v>82</v>
      </c>
      <c r="B32" s="173" t="s">
        <v>83</v>
      </c>
      <c r="C32" s="174" t="s">
        <v>84</v>
      </c>
      <c r="D32" s="185">
        <f t="shared" si="0"/>
        <v>10</v>
      </c>
      <c r="E32" s="186">
        <v>14</v>
      </c>
      <c r="F32" s="186">
        <v>10</v>
      </c>
    </row>
    <row r="33" spans="1:6" x14ac:dyDescent="0.2">
      <c r="A33" s="150" t="s">
        <v>85</v>
      </c>
      <c r="B33" s="173" t="s">
        <v>86</v>
      </c>
      <c r="C33" s="174" t="s">
        <v>87</v>
      </c>
      <c r="D33" s="185">
        <f t="shared" si="0"/>
        <v>4</v>
      </c>
      <c r="E33" s="186">
        <v>12</v>
      </c>
      <c r="F33" s="186">
        <v>4</v>
      </c>
    </row>
    <row r="34" spans="1:6" x14ac:dyDescent="0.2">
      <c r="A34" s="150" t="s">
        <v>88</v>
      </c>
      <c r="B34" s="173" t="s">
        <v>89</v>
      </c>
      <c r="C34" s="174" t="s">
        <v>90</v>
      </c>
      <c r="D34" s="185">
        <f t="shared" si="0"/>
        <v>4</v>
      </c>
      <c r="E34" s="186">
        <v>6</v>
      </c>
      <c r="F34" s="186">
        <v>4</v>
      </c>
    </row>
    <row r="35" spans="1:6" x14ac:dyDescent="0.2">
      <c r="A35" s="150" t="s">
        <v>91</v>
      </c>
      <c r="B35" s="173" t="s">
        <v>92</v>
      </c>
      <c r="C35" s="174" t="s">
        <v>93</v>
      </c>
      <c r="D35" s="185">
        <f t="shared" si="0"/>
        <v>8</v>
      </c>
      <c r="E35" s="186">
        <v>4</v>
      </c>
      <c r="F35" s="186">
        <v>8</v>
      </c>
    </row>
    <row r="36" spans="1:6" x14ac:dyDescent="0.2">
      <c r="A36" s="150" t="s">
        <v>94</v>
      </c>
      <c r="B36" s="173" t="s">
        <v>95</v>
      </c>
      <c r="C36" s="174" t="s">
        <v>96</v>
      </c>
      <c r="D36" s="185">
        <f t="shared" si="0"/>
        <v>11</v>
      </c>
      <c r="E36" s="186">
        <v>10</v>
      </c>
      <c r="F36" s="186">
        <v>11</v>
      </c>
    </row>
    <row r="37" spans="1:6" x14ac:dyDescent="0.2">
      <c r="A37" s="150" t="s">
        <v>97</v>
      </c>
      <c r="B37" s="173" t="s">
        <v>98</v>
      </c>
      <c r="C37" s="174" t="s">
        <v>99</v>
      </c>
      <c r="D37" s="185">
        <f t="shared" si="0"/>
        <v>0</v>
      </c>
      <c r="E37" s="186">
        <v>0</v>
      </c>
      <c r="F37" s="186">
        <v>0</v>
      </c>
    </row>
    <row r="38" spans="1:6" x14ac:dyDescent="0.2">
      <c r="A38" s="150" t="s">
        <v>100</v>
      </c>
      <c r="B38" s="173" t="s">
        <v>101</v>
      </c>
      <c r="C38" s="174" t="s">
        <v>102</v>
      </c>
      <c r="D38" s="185">
        <f t="shared" si="0"/>
        <v>7</v>
      </c>
      <c r="E38" s="186">
        <v>0</v>
      </c>
      <c r="F38" s="186">
        <v>7</v>
      </c>
    </row>
    <row r="39" spans="1:6" x14ac:dyDescent="0.2">
      <c r="A39" s="150" t="s">
        <v>103</v>
      </c>
      <c r="B39" s="173" t="s">
        <v>104</v>
      </c>
      <c r="C39" s="174" t="s">
        <v>105</v>
      </c>
      <c r="D39" s="185">
        <f t="shared" si="0"/>
        <v>13</v>
      </c>
      <c r="E39" s="186">
        <v>10</v>
      </c>
      <c r="F39" s="186">
        <v>13</v>
      </c>
    </row>
    <row r="40" spans="1:6" x14ac:dyDescent="0.2">
      <c r="A40" s="150" t="s">
        <v>106</v>
      </c>
      <c r="B40" s="173" t="s">
        <v>107</v>
      </c>
      <c r="C40" s="174" t="s">
        <v>108</v>
      </c>
      <c r="D40" s="185">
        <f t="shared" si="0"/>
        <v>2</v>
      </c>
      <c r="E40" s="186">
        <v>3</v>
      </c>
      <c r="F40" s="186">
        <v>2</v>
      </c>
    </row>
    <row r="41" spans="1:6" x14ac:dyDescent="0.2">
      <c r="A41" s="150" t="s">
        <v>109</v>
      </c>
      <c r="B41" s="151" t="s">
        <v>110</v>
      </c>
      <c r="C41" s="174" t="s">
        <v>111</v>
      </c>
      <c r="D41" s="185">
        <f t="shared" si="0"/>
        <v>19</v>
      </c>
      <c r="E41" s="186">
        <v>15</v>
      </c>
      <c r="F41" s="186">
        <v>19</v>
      </c>
    </row>
    <row r="42" spans="1:6" x14ac:dyDescent="0.2">
      <c r="A42" s="150" t="s">
        <v>112</v>
      </c>
      <c r="B42" s="173" t="s">
        <v>113</v>
      </c>
      <c r="C42" s="174" t="s">
        <v>114</v>
      </c>
      <c r="D42" s="185">
        <f t="shared" si="0"/>
        <v>9</v>
      </c>
      <c r="E42" s="186">
        <v>9</v>
      </c>
      <c r="F42" s="186">
        <v>9</v>
      </c>
    </row>
    <row r="43" spans="1:6" x14ac:dyDescent="0.2">
      <c r="A43" s="150" t="s">
        <v>115</v>
      </c>
      <c r="B43" s="173" t="s">
        <v>116</v>
      </c>
      <c r="C43" s="174" t="s">
        <v>117</v>
      </c>
      <c r="D43" s="185">
        <f t="shared" si="0"/>
        <v>7</v>
      </c>
      <c r="E43" s="186">
        <v>10</v>
      </c>
      <c r="F43" s="186">
        <v>7</v>
      </c>
    </row>
    <row r="44" spans="1:6" x14ac:dyDescent="0.2">
      <c r="A44" s="150" t="s">
        <v>118</v>
      </c>
      <c r="B44" s="151" t="s">
        <v>119</v>
      </c>
      <c r="C44" s="174" t="s">
        <v>120</v>
      </c>
      <c r="D44" s="185">
        <f t="shared" si="0"/>
        <v>9</v>
      </c>
      <c r="E44" s="186">
        <v>8</v>
      </c>
      <c r="F44" s="186">
        <v>9</v>
      </c>
    </row>
    <row r="45" spans="1:6" x14ac:dyDescent="0.2">
      <c r="A45" s="150" t="s">
        <v>121</v>
      </c>
      <c r="B45" s="151" t="s">
        <v>122</v>
      </c>
      <c r="C45" s="174" t="s">
        <v>123</v>
      </c>
      <c r="D45" s="185">
        <f t="shared" si="0"/>
        <v>11</v>
      </c>
      <c r="E45" s="186">
        <v>7</v>
      </c>
      <c r="F45" s="186">
        <v>11</v>
      </c>
    </row>
    <row r="46" spans="1:6" x14ac:dyDescent="0.2">
      <c r="A46" s="150" t="s">
        <v>124</v>
      </c>
      <c r="B46" s="173" t="s">
        <v>125</v>
      </c>
      <c r="C46" s="174" t="s">
        <v>126</v>
      </c>
      <c r="D46" s="185">
        <f t="shared" si="0"/>
        <v>5</v>
      </c>
      <c r="E46" s="186">
        <v>6</v>
      </c>
      <c r="F46" s="186">
        <v>5</v>
      </c>
    </row>
    <row r="47" spans="1:6" x14ac:dyDescent="0.2">
      <c r="A47" s="150" t="s">
        <v>127</v>
      </c>
      <c r="B47" s="173" t="s">
        <v>128</v>
      </c>
      <c r="C47" s="174" t="s">
        <v>129</v>
      </c>
      <c r="D47" s="185">
        <f t="shared" si="0"/>
        <v>12</v>
      </c>
      <c r="E47" s="186">
        <v>13</v>
      </c>
      <c r="F47" s="186">
        <v>12</v>
      </c>
    </row>
    <row r="48" spans="1:6" x14ac:dyDescent="0.2">
      <c r="A48" s="150" t="s">
        <v>130</v>
      </c>
      <c r="B48" s="173" t="s">
        <v>131</v>
      </c>
      <c r="C48" s="174" t="s">
        <v>132</v>
      </c>
      <c r="D48" s="185">
        <f t="shared" si="0"/>
        <v>16</v>
      </c>
      <c r="E48" s="186">
        <v>16</v>
      </c>
      <c r="F48" s="186">
        <v>16</v>
      </c>
    </row>
    <row r="49" spans="1:6" x14ac:dyDescent="0.2">
      <c r="A49" s="150" t="s">
        <v>133</v>
      </c>
      <c r="B49" s="173" t="s">
        <v>134</v>
      </c>
      <c r="C49" s="174" t="s">
        <v>135</v>
      </c>
      <c r="D49" s="185">
        <f t="shared" si="0"/>
        <v>9</v>
      </c>
      <c r="E49" s="186">
        <v>9</v>
      </c>
      <c r="F49" s="186">
        <v>9</v>
      </c>
    </row>
    <row r="50" spans="1:6" x14ac:dyDescent="0.2">
      <c r="A50" s="150" t="s">
        <v>136</v>
      </c>
      <c r="B50" s="173" t="s">
        <v>137</v>
      </c>
      <c r="C50" s="174" t="s">
        <v>138</v>
      </c>
      <c r="D50" s="185">
        <f t="shared" si="0"/>
        <v>10</v>
      </c>
      <c r="E50" s="186">
        <v>10</v>
      </c>
      <c r="F50" s="186">
        <v>10</v>
      </c>
    </row>
    <row r="51" spans="1:6" x14ac:dyDescent="0.2">
      <c r="A51" s="150" t="s">
        <v>139</v>
      </c>
      <c r="B51" s="173" t="s">
        <v>140</v>
      </c>
      <c r="C51" s="174" t="s">
        <v>141</v>
      </c>
      <c r="D51" s="185">
        <f t="shared" si="0"/>
        <v>0</v>
      </c>
      <c r="E51" s="186">
        <v>0</v>
      </c>
      <c r="F51" s="186">
        <v>0</v>
      </c>
    </row>
    <row r="52" spans="1:6" x14ac:dyDescent="0.2">
      <c r="A52" s="150" t="s">
        <v>142</v>
      </c>
      <c r="B52" s="173" t="s">
        <v>143</v>
      </c>
      <c r="C52" s="174" t="s">
        <v>144</v>
      </c>
      <c r="D52" s="185">
        <f t="shared" si="0"/>
        <v>0</v>
      </c>
      <c r="E52" s="186">
        <v>0</v>
      </c>
      <c r="F52" s="186">
        <v>0</v>
      </c>
    </row>
    <row r="53" spans="1:6" x14ac:dyDescent="0.2">
      <c r="A53" s="150" t="s">
        <v>145</v>
      </c>
      <c r="B53" s="173" t="s">
        <v>146</v>
      </c>
      <c r="C53" s="174" t="s">
        <v>147</v>
      </c>
      <c r="D53" s="185">
        <f t="shared" si="0"/>
        <v>0</v>
      </c>
      <c r="E53" s="186">
        <v>0</v>
      </c>
      <c r="F53" s="186">
        <v>0</v>
      </c>
    </row>
    <row r="54" spans="1:6" x14ac:dyDescent="0.2">
      <c r="A54" s="150" t="s">
        <v>148</v>
      </c>
      <c r="B54" s="173" t="s">
        <v>149</v>
      </c>
      <c r="C54" s="174" t="s">
        <v>150</v>
      </c>
      <c r="D54" s="185">
        <f t="shared" si="0"/>
        <v>0</v>
      </c>
      <c r="E54" s="186">
        <v>0</v>
      </c>
      <c r="F54" s="186">
        <v>0</v>
      </c>
    </row>
    <row r="55" spans="1:6" x14ac:dyDescent="0.2">
      <c r="A55" s="150" t="s">
        <v>151</v>
      </c>
      <c r="B55" s="173" t="s">
        <v>152</v>
      </c>
      <c r="C55" s="174" t="s">
        <v>153</v>
      </c>
      <c r="D55" s="185">
        <f t="shared" si="0"/>
        <v>0</v>
      </c>
      <c r="E55" s="186">
        <v>0</v>
      </c>
      <c r="F55" s="186">
        <v>0</v>
      </c>
    </row>
    <row r="56" spans="1:6" x14ac:dyDescent="0.2">
      <c r="A56" s="150" t="s">
        <v>154</v>
      </c>
      <c r="B56" s="173" t="s">
        <v>155</v>
      </c>
      <c r="C56" s="174" t="s">
        <v>156</v>
      </c>
      <c r="D56" s="185">
        <f t="shared" si="0"/>
        <v>0</v>
      </c>
      <c r="E56" s="186">
        <v>0</v>
      </c>
      <c r="F56" s="186">
        <v>0</v>
      </c>
    </row>
    <row r="57" spans="1:6" x14ac:dyDescent="0.2">
      <c r="A57" s="150" t="s">
        <v>450</v>
      </c>
      <c r="B57" s="173" t="s">
        <v>451</v>
      </c>
      <c r="C57" s="174" t="s">
        <v>452</v>
      </c>
      <c r="D57" s="185">
        <f t="shared" si="0"/>
        <v>0</v>
      </c>
      <c r="E57" s="186">
        <v>0</v>
      </c>
      <c r="F57" s="186">
        <v>0</v>
      </c>
    </row>
    <row r="58" spans="1:6" x14ac:dyDescent="0.2">
      <c r="A58" s="150" t="s">
        <v>157</v>
      </c>
      <c r="B58" s="151" t="s">
        <v>158</v>
      </c>
      <c r="C58" s="174" t="s">
        <v>159</v>
      </c>
      <c r="D58" s="185">
        <f t="shared" si="0"/>
        <v>0</v>
      </c>
      <c r="E58" s="186">
        <v>0</v>
      </c>
      <c r="F58" s="186">
        <v>0</v>
      </c>
    </row>
    <row r="59" spans="1:6" x14ac:dyDescent="0.2">
      <c r="A59" s="150" t="s">
        <v>160</v>
      </c>
      <c r="B59" s="173" t="s">
        <v>161</v>
      </c>
      <c r="C59" s="174" t="s">
        <v>162</v>
      </c>
      <c r="D59" s="185">
        <f t="shared" si="0"/>
        <v>0</v>
      </c>
      <c r="E59" s="186">
        <v>0</v>
      </c>
      <c r="F59" s="186">
        <v>0</v>
      </c>
    </row>
    <row r="60" spans="1:6" x14ac:dyDescent="0.2">
      <c r="A60" s="150" t="s">
        <v>163</v>
      </c>
      <c r="B60" s="173" t="s">
        <v>164</v>
      </c>
      <c r="C60" s="174" t="s">
        <v>165</v>
      </c>
      <c r="D60" s="185">
        <f t="shared" si="0"/>
        <v>0</v>
      </c>
      <c r="E60" s="186">
        <v>0</v>
      </c>
      <c r="F60" s="186">
        <v>0</v>
      </c>
    </row>
    <row r="61" spans="1:6" x14ac:dyDescent="0.2">
      <c r="A61" s="150" t="s">
        <v>166</v>
      </c>
      <c r="B61" s="173" t="s">
        <v>167</v>
      </c>
      <c r="C61" s="174" t="s">
        <v>168</v>
      </c>
      <c r="D61" s="185">
        <f t="shared" si="0"/>
        <v>6</v>
      </c>
      <c r="E61" s="186">
        <v>6</v>
      </c>
      <c r="F61" s="186">
        <v>6</v>
      </c>
    </row>
    <row r="62" spans="1:6" x14ac:dyDescent="0.2">
      <c r="A62" s="150" t="s">
        <v>169</v>
      </c>
      <c r="B62" s="173" t="s">
        <v>170</v>
      </c>
      <c r="C62" s="174" t="s">
        <v>171</v>
      </c>
      <c r="D62" s="185">
        <f t="shared" si="0"/>
        <v>5</v>
      </c>
      <c r="E62" s="186">
        <v>4</v>
      </c>
      <c r="F62" s="186">
        <v>5</v>
      </c>
    </row>
    <row r="63" spans="1:6" x14ac:dyDescent="0.2">
      <c r="A63" s="150" t="s">
        <v>172</v>
      </c>
      <c r="B63" s="173" t="s">
        <v>173</v>
      </c>
      <c r="C63" s="174" t="s">
        <v>174</v>
      </c>
      <c r="D63" s="185">
        <f t="shared" si="0"/>
        <v>11</v>
      </c>
      <c r="E63" s="186">
        <v>4</v>
      </c>
      <c r="F63" s="186">
        <v>11</v>
      </c>
    </row>
    <row r="64" spans="1:6" x14ac:dyDescent="0.2">
      <c r="A64" s="150" t="s">
        <v>175</v>
      </c>
      <c r="B64" s="173" t="s">
        <v>176</v>
      </c>
      <c r="C64" s="174" t="s">
        <v>177</v>
      </c>
      <c r="D64" s="185">
        <f t="shared" si="0"/>
        <v>2</v>
      </c>
      <c r="E64" s="186">
        <v>5</v>
      </c>
      <c r="F64" s="186">
        <v>2</v>
      </c>
    </row>
    <row r="65" spans="1:6" x14ac:dyDescent="0.2">
      <c r="A65" s="150" t="s">
        <v>178</v>
      </c>
      <c r="B65" s="173" t="s">
        <v>179</v>
      </c>
      <c r="C65" s="174" t="s">
        <v>180</v>
      </c>
      <c r="D65" s="185">
        <f t="shared" si="0"/>
        <v>4</v>
      </c>
      <c r="E65" s="186">
        <v>5</v>
      </c>
      <c r="F65" s="186">
        <v>4</v>
      </c>
    </row>
    <row r="66" spans="1:6" x14ac:dyDescent="0.2">
      <c r="A66" s="150" t="s">
        <v>181</v>
      </c>
      <c r="B66" s="173" t="s">
        <v>182</v>
      </c>
      <c r="C66" s="174" t="s">
        <v>183</v>
      </c>
      <c r="D66" s="185">
        <f t="shared" si="0"/>
        <v>6</v>
      </c>
      <c r="E66" s="186">
        <v>7</v>
      </c>
      <c r="F66" s="186">
        <v>6</v>
      </c>
    </row>
    <row r="67" spans="1:6" x14ac:dyDescent="0.2">
      <c r="A67" s="150" t="s">
        <v>184</v>
      </c>
      <c r="B67" s="173" t="s">
        <v>185</v>
      </c>
      <c r="C67" s="174" t="s">
        <v>186</v>
      </c>
      <c r="D67" s="185">
        <f t="shared" si="0"/>
        <v>8</v>
      </c>
      <c r="E67" s="186">
        <v>2</v>
      </c>
      <c r="F67" s="186">
        <v>8</v>
      </c>
    </row>
    <row r="68" spans="1:6" x14ac:dyDescent="0.2">
      <c r="A68" s="150" t="s">
        <v>187</v>
      </c>
      <c r="B68" s="173" t="s">
        <v>188</v>
      </c>
      <c r="C68" s="174" t="s">
        <v>189</v>
      </c>
      <c r="D68" s="185">
        <f t="shared" si="0"/>
        <v>5</v>
      </c>
      <c r="E68" s="186">
        <v>4</v>
      </c>
      <c r="F68" s="186">
        <v>5</v>
      </c>
    </row>
    <row r="69" spans="1:6" x14ac:dyDescent="0.2">
      <c r="A69" s="150" t="s">
        <v>190</v>
      </c>
      <c r="B69" s="173" t="s">
        <v>191</v>
      </c>
      <c r="C69" s="174" t="s">
        <v>192</v>
      </c>
      <c r="D69" s="185">
        <f t="shared" si="0"/>
        <v>6</v>
      </c>
      <c r="E69" s="186">
        <v>7</v>
      </c>
      <c r="F69" s="186">
        <v>6</v>
      </c>
    </row>
    <row r="70" spans="1:6" x14ac:dyDescent="0.2">
      <c r="A70" s="150" t="s">
        <v>193</v>
      </c>
      <c r="B70" s="151" t="s">
        <v>194</v>
      </c>
      <c r="C70" s="174" t="s">
        <v>195</v>
      </c>
      <c r="D70" s="185">
        <f t="shared" ref="D70:D133" si="1">F70</f>
        <v>4</v>
      </c>
      <c r="E70" s="186">
        <v>5</v>
      </c>
      <c r="F70" s="186">
        <v>4</v>
      </c>
    </row>
    <row r="71" spans="1:6" x14ac:dyDescent="0.2">
      <c r="A71" s="150" t="s">
        <v>196</v>
      </c>
      <c r="B71" s="173" t="s">
        <v>197</v>
      </c>
      <c r="C71" s="174" t="s">
        <v>198</v>
      </c>
      <c r="D71" s="185">
        <f t="shared" si="1"/>
        <v>2</v>
      </c>
      <c r="E71" s="186">
        <v>3</v>
      </c>
      <c r="F71" s="186">
        <v>2</v>
      </c>
    </row>
    <row r="72" spans="1:6" x14ac:dyDescent="0.2">
      <c r="A72" s="150" t="s">
        <v>199</v>
      </c>
      <c r="B72" s="173" t="s">
        <v>200</v>
      </c>
      <c r="C72" s="174" t="s">
        <v>201</v>
      </c>
      <c r="D72" s="185">
        <f t="shared" si="1"/>
        <v>8</v>
      </c>
      <c r="E72" s="186">
        <v>7</v>
      </c>
      <c r="F72" s="186">
        <v>8</v>
      </c>
    </row>
    <row r="73" spans="1:6" x14ac:dyDescent="0.2">
      <c r="A73" s="150" t="s">
        <v>202</v>
      </c>
      <c r="B73" s="173" t="s">
        <v>203</v>
      </c>
      <c r="C73" s="174" t="s">
        <v>204</v>
      </c>
      <c r="D73" s="185">
        <f t="shared" si="1"/>
        <v>1</v>
      </c>
      <c r="E73" s="186">
        <v>2</v>
      </c>
      <c r="F73" s="186">
        <v>1</v>
      </c>
    </row>
    <row r="74" spans="1:6" x14ac:dyDescent="0.2">
      <c r="A74" s="150" t="s">
        <v>205</v>
      </c>
      <c r="B74" s="173" t="s">
        <v>206</v>
      </c>
      <c r="C74" s="174" t="s">
        <v>207</v>
      </c>
      <c r="D74" s="185">
        <f t="shared" si="1"/>
        <v>10</v>
      </c>
      <c r="E74" s="186">
        <v>7</v>
      </c>
      <c r="F74" s="186">
        <v>10</v>
      </c>
    </row>
    <row r="75" spans="1:6" x14ac:dyDescent="0.2">
      <c r="A75" s="150" t="s">
        <v>208</v>
      </c>
      <c r="B75" s="151" t="s">
        <v>209</v>
      </c>
      <c r="C75" s="174" t="s">
        <v>210</v>
      </c>
      <c r="D75" s="185">
        <f t="shared" si="1"/>
        <v>8</v>
      </c>
      <c r="E75" s="186">
        <v>6</v>
      </c>
      <c r="F75" s="186">
        <v>8</v>
      </c>
    </row>
    <row r="76" spans="1:6" x14ac:dyDescent="0.2">
      <c r="A76" s="150" t="s">
        <v>211</v>
      </c>
      <c r="B76" s="173" t="s">
        <v>212</v>
      </c>
      <c r="C76" s="174" t="s">
        <v>213</v>
      </c>
      <c r="D76" s="185">
        <f t="shared" si="1"/>
        <v>21</v>
      </c>
      <c r="E76" s="186">
        <v>11</v>
      </c>
      <c r="F76" s="186">
        <v>21</v>
      </c>
    </row>
    <row r="77" spans="1:6" x14ac:dyDescent="0.2">
      <c r="A77" s="150" t="s">
        <v>214</v>
      </c>
      <c r="B77" s="173" t="s">
        <v>215</v>
      </c>
      <c r="C77" s="174" t="s">
        <v>216</v>
      </c>
      <c r="D77" s="185">
        <f t="shared" si="1"/>
        <v>0</v>
      </c>
      <c r="E77" s="186">
        <v>12</v>
      </c>
      <c r="F77" s="186">
        <v>0</v>
      </c>
    </row>
    <row r="78" spans="1:6" x14ac:dyDescent="0.2">
      <c r="A78" s="150" t="s">
        <v>217</v>
      </c>
      <c r="B78" s="173" t="s">
        <v>218</v>
      </c>
      <c r="C78" s="174" t="s">
        <v>219</v>
      </c>
      <c r="D78" s="185">
        <f t="shared" si="1"/>
        <v>2</v>
      </c>
      <c r="E78" s="186">
        <v>3</v>
      </c>
      <c r="F78" s="186">
        <v>2</v>
      </c>
    </row>
    <row r="79" spans="1:6" x14ac:dyDescent="0.2">
      <c r="A79" s="150" t="s">
        <v>220</v>
      </c>
      <c r="B79" s="173" t="s">
        <v>221</v>
      </c>
      <c r="C79" s="174" t="s">
        <v>222</v>
      </c>
      <c r="D79" s="185">
        <f t="shared" si="1"/>
        <v>2</v>
      </c>
      <c r="E79" s="186">
        <v>7</v>
      </c>
      <c r="F79" s="186">
        <v>2</v>
      </c>
    </row>
    <row r="80" spans="1:6" x14ac:dyDescent="0.2">
      <c r="A80" s="150" t="s">
        <v>223</v>
      </c>
      <c r="B80" s="173" t="s">
        <v>224</v>
      </c>
      <c r="C80" s="174" t="s">
        <v>225</v>
      </c>
      <c r="D80" s="185">
        <f t="shared" si="1"/>
        <v>1</v>
      </c>
      <c r="E80" s="186">
        <v>1</v>
      </c>
      <c r="F80" s="186">
        <v>1</v>
      </c>
    </row>
    <row r="81" spans="1:6" x14ac:dyDescent="0.2">
      <c r="A81" s="150" t="s">
        <v>226</v>
      </c>
      <c r="B81" s="173" t="s">
        <v>227</v>
      </c>
      <c r="C81" s="174" t="s">
        <v>228</v>
      </c>
      <c r="D81" s="185">
        <f t="shared" si="1"/>
        <v>2</v>
      </c>
      <c r="E81" s="186">
        <v>2</v>
      </c>
      <c r="F81" s="186">
        <v>2</v>
      </c>
    </row>
    <row r="82" spans="1:6" x14ac:dyDescent="0.2">
      <c r="A82" s="150" t="s">
        <v>229</v>
      </c>
      <c r="B82" s="173" t="s">
        <v>230</v>
      </c>
      <c r="C82" s="174" t="s">
        <v>231</v>
      </c>
      <c r="D82" s="185">
        <f t="shared" si="1"/>
        <v>1</v>
      </c>
      <c r="E82" s="186">
        <v>1</v>
      </c>
      <c r="F82" s="186">
        <v>1</v>
      </c>
    </row>
    <row r="83" spans="1:6" x14ac:dyDescent="0.2">
      <c r="A83" s="150" t="s">
        <v>232</v>
      </c>
      <c r="B83" s="173" t="s">
        <v>233</v>
      </c>
      <c r="C83" s="174" t="s">
        <v>234</v>
      </c>
      <c r="D83" s="185">
        <f t="shared" si="1"/>
        <v>2</v>
      </c>
      <c r="E83" s="186">
        <v>3</v>
      </c>
      <c r="F83" s="186">
        <v>2</v>
      </c>
    </row>
    <row r="84" spans="1:6" x14ac:dyDescent="0.2">
      <c r="A84" s="150" t="s">
        <v>235</v>
      </c>
      <c r="B84" s="173" t="s">
        <v>236</v>
      </c>
      <c r="C84" s="174" t="s">
        <v>237</v>
      </c>
      <c r="D84" s="185">
        <f t="shared" si="1"/>
        <v>4</v>
      </c>
      <c r="E84" s="186">
        <v>5</v>
      </c>
      <c r="F84" s="186">
        <v>4</v>
      </c>
    </row>
    <row r="85" spans="1:6" x14ac:dyDescent="0.2">
      <c r="A85" s="150" t="s">
        <v>238</v>
      </c>
      <c r="B85" s="173" t="s">
        <v>239</v>
      </c>
      <c r="C85" s="174" t="s">
        <v>240</v>
      </c>
      <c r="D85" s="185">
        <f t="shared" si="1"/>
        <v>0</v>
      </c>
      <c r="E85" s="186">
        <v>0</v>
      </c>
      <c r="F85" s="186">
        <v>0</v>
      </c>
    </row>
    <row r="86" spans="1:6" x14ac:dyDescent="0.2">
      <c r="A86" s="150" t="s">
        <v>241</v>
      </c>
      <c r="B86" s="173" t="s">
        <v>242</v>
      </c>
      <c r="C86" s="174" t="s">
        <v>243</v>
      </c>
      <c r="D86" s="185">
        <f t="shared" si="1"/>
        <v>8</v>
      </c>
      <c r="E86" s="186">
        <v>8</v>
      </c>
      <c r="F86" s="186">
        <v>8</v>
      </c>
    </row>
    <row r="87" spans="1:6" x14ac:dyDescent="0.2">
      <c r="A87" s="150" t="s">
        <v>244</v>
      </c>
      <c r="B87" s="173" t="s">
        <v>245</v>
      </c>
      <c r="C87" s="174" t="s">
        <v>246</v>
      </c>
      <c r="D87" s="185">
        <f t="shared" si="1"/>
        <v>2</v>
      </c>
      <c r="E87" s="186">
        <v>4</v>
      </c>
      <c r="F87" s="186">
        <v>2</v>
      </c>
    </row>
    <row r="88" spans="1:6" x14ac:dyDescent="0.2">
      <c r="A88" s="150" t="s">
        <v>247</v>
      </c>
      <c r="B88" s="173" t="s">
        <v>248</v>
      </c>
      <c r="C88" s="174" t="s">
        <v>249</v>
      </c>
      <c r="D88" s="185">
        <f t="shared" si="1"/>
        <v>10</v>
      </c>
      <c r="E88" s="186">
        <v>10</v>
      </c>
      <c r="F88" s="186">
        <v>10</v>
      </c>
    </row>
    <row r="89" spans="1:6" x14ac:dyDescent="0.2">
      <c r="A89" s="150" t="s">
        <v>250</v>
      </c>
      <c r="B89" s="173" t="s">
        <v>251</v>
      </c>
      <c r="C89" s="174" t="s">
        <v>252</v>
      </c>
      <c r="D89" s="185">
        <f t="shared" si="1"/>
        <v>6</v>
      </c>
      <c r="E89" s="186">
        <v>8</v>
      </c>
      <c r="F89" s="186">
        <v>6</v>
      </c>
    </row>
    <row r="90" spans="1:6" x14ac:dyDescent="0.2">
      <c r="A90" s="150" t="s">
        <v>253</v>
      </c>
      <c r="B90" s="173" t="s">
        <v>254</v>
      </c>
      <c r="C90" s="174" t="s">
        <v>255</v>
      </c>
      <c r="D90" s="185">
        <f t="shared" si="1"/>
        <v>4</v>
      </c>
      <c r="E90" s="186">
        <v>6</v>
      </c>
      <c r="F90" s="186">
        <v>4</v>
      </c>
    </row>
    <row r="91" spans="1:6" x14ac:dyDescent="0.2">
      <c r="A91" s="150" t="s">
        <v>256</v>
      </c>
      <c r="B91" s="151" t="s">
        <v>257</v>
      </c>
      <c r="C91" s="174" t="s">
        <v>258</v>
      </c>
      <c r="D91" s="185">
        <f t="shared" si="1"/>
        <v>6</v>
      </c>
      <c r="E91" s="186">
        <v>5</v>
      </c>
      <c r="F91" s="186">
        <v>6</v>
      </c>
    </row>
    <row r="92" spans="1:6" x14ac:dyDescent="0.2">
      <c r="A92" s="150" t="s">
        <v>259</v>
      </c>
      <c r="B92" s="173" t="s">
        <v>260</v>
      </c>
      <c r="C92" s="174" t="s">
        <v>261</v>
      </c>
      <c r="D92" s="185">
        <f t="shared" si="1"/>
        <v>10</v>
      </c>
      <c r="E92" s="186">
        <v>12</v>
      </c>
      <c r="F92" s="186">
        <v>10</v>
      </c>
    </row>
    <row r="93" spans="1:6" x14ac:dyDescent="0.2">
      <c r="A93" s="150" t="s">
        <v>262</v>
      </c>
      <c r="B93" s="173" t="s">
        <v>263</v>
      </c>
      <c r="C93" s="174" t="s">
        <v>264</v>
      </c>
      <c r="D93" s="185">
        <f t="shared" si="1"/>
        <v>8</v>
      </c>
      <c r="E93" s="186">
        <v>6</v>
      </c>
      <c r="F93" s="186">
        <v>8</v>
      </c>
    </row>
    <row r="94" spans="1:6" x14ac:dyDescent="0.2">
      <c r="A94" s="150" t="s">
        <v>265</v>
      </c>
      <c r="B94" s="173" t="s">
        <v>266</v>
      </c>
      <c r="C94" s="174" t="s">
        <v>267</v>
      </c>
      <c r="D94" s="185">
        <f t="shared" si="1"/>
        <v>11</v>
      </c>
      <c r="E94" s="186">
        <v>12</v>
      </c>
      <c r="F94" s="186">
        <v>11</v>
      </c>
    </row>
    <row r="95" spans="1:6" x14ac:dyDescent="0.2">
      <c r="A95" s="150" t="s">
        <v>268</v>
      </c>
      <c r="B95" s="173" t="s">
        <v>269</v>
      </c>
      <c r="C95" s="174" t="s">
        <v>270</v>
      </c>
      <c r="D95" s="185">
        <f t="shared" si="1"/>
        <v>5</v>
      </c>
      <c r="E95" s="186">
        <v>7</v>
      </c>
      <c r="F95" s="186">
        <v>5</v>
      </c>
    </row>
    <row r="96" spans="1:6" x14ac:dyDescent="0.2">
      <c r="A96" s="150" t="s">
        <v>271</v>
      </c>
      <c r="B96" s="173" t="s">
        <v>272</v>
      </c>
      <c r="C96" s="174" t="s">
        <v>273</v>
      </c>
      <c r="D96" s="185">
        <f t="shared" si="1"/>
        <v>2</v>
      </c>
      <c r="E96" s="186">
        <v>3</v>
      </c>
      <c r="F96" s="186">
        <v>2</v>
      </c>
    </row>
    <row r="97" spans="1:6" x14ac:dyDescent="0.2">
      <c r="A97" s="150" t="s">
        <v>444</v>
      </c>
      <c r="B97" s="173" t="s">
        <v>445</v>
      </c>
      <c r="C97" s="174" t="s">
        <v>446</v>
      </c>
      <c r="D97" s="185">
        <f t="shared" si="1"/>
        <v>0</v>
      </c>
      <c r="E97" s="186">
        <v>0</v>
      </c>
      <c r="F97" s="186">
        <v>0</v>
      </c>
    </row>
    <row r="98" spans="1:6" x14ac:dyDescent="0.2">
      <c r="A98" s="150" t="s">
        <v>274</v>
      </c>
      <c r="B98" s="173" t="s">
        <v>275</v>
      </c>
      <c r="C98" s="174" t="s">
        <v>276</v>
      </c>
      <c r="D98" s="185">
        <f t="shared" si="1"/>
        <v>11</v>
      </c>
      <c r="E98" s="186">
        <v>15</v>
      </c>
      <c r="F98" s="186">
        <v>11</v>
      </c>
    </row>
    <row r="99" spans="1:6" x14ac:dyDescent="0.2">
      <c r="A99" s="150" t="s">
        <v>277</v>
      </c>
      <c r="B99" s="173" t="s">
        <v>278</v>
      </c>
      <c r="C99" s="174" t="s">
        <v>279</v>
      </c>
      <c r="D99" s="185">
        <f t="shared" si="1"/>
        <v>17</v>
      </c>
      <c r="E99" s="186">
        <v>16</v>
      </c>
      <c r="F99" s="186">
        <v>17</v>
      </c>
    </row>
    <row r="100" spans="1:6" x14ac:dyDescent="0.2">
      <c r="A100" s="150" t="s">
        <v>280</v>
      </c>
      <c r="B100" s="173" t="s">
        <v>281</v>
      </c>
      <c r="C100" s="174" t="s">
        <v>282</v>
      </c>
      <c r="D100" s="185">
        <f t="shared" si="1"/>
        <v>14</v>
      </c>
      <c r="E100" s="186">
        <v>18</v>
      </c>
      <c r="F100" s="186">
        <v>14</v>
      </c>
    </row>
    <row r="101" spans="1:6" x14ac:dyDescent="0.2">
      <c r="A101" s="150" t="s">
        <v>283</v>
      </c>
      <c r="B101" s="173" t="s">
        <v>284</v>
      </c>
      <c r="C101" s="174" t="s">
        <v>285</v>
      </c>
      <c r="D101" s="185">
        <f t="shared" si="1"/>
        <v>21</v>
      </c>
      <c r="E101" s="186">
        <v>18</v>
      </c>
      <c r="F101" s="186">
        <v>21</v>
      </c>
    </row>
    <row r="102" spans="1:6" x14ac:dyDescent="0.2">
      <c r="A102" s="150" t="s">
        <v>286</v>
      </c>
      <c r="B102" s="173" t="s">
        <v>287</v>
      </c>
      <c r="C102" s="174" t="s">
        <v>288</v>
      </c>
      <c r="D102" s="185">
        <f t="shared" si="1"/>
        <v>0</v>
      </c>
      <c r="E102" s="186">
        <v>13</v>
      </c>
      <c r="F102" s="186">
        <v>0</v>
      </c>
    </row>
    <row r="103" spans="1:6" x14ac:dyDescent="0.2">
      <c r="A103" s="150" t="s">
        <v>289</v>
      </c>
      <c r="B103" s="173" t="s">
        <v>290</v>
      </c>
      <c r="C103" s="174" t="s">
        <v>291</v>
      </c>
      <c r="D103" s="185">
        <f t="shared" si="1"/>
        <v>12</v>
      </c>
      <c r="E103" s="186">
        <v>14</v>
      </c>
      <c r="F103" s="186">
        <v>12</v>
      </c>
    </row>
    <row r="104" spans="1:6" x14ac:dyDescent="0.2">
      <c r="A104" s="150" t="s">
        <v>292</v>
      </c>
      <c r="B104" s="173" t="s">
        <v>293</v>
      </c>
      <c r="C104" s="174" t="s">
        <v>294</v>
      </c>
      <c r="D104" s="185">
        <f t="shared" si="1"/>
        <v>20</v>
      </c>
      <c r="E104" s="186">
        <v>16</v>
      </c>
      <c r="F104" s="186">
        <v>20</v>
      </c>
    </row>
    <row r="105" spans="1:6" x14ac:dyDescent="0.2">
      <c r="A105" s="150" t="s">
        <v>295</v>
      </c>
      <c r="B105" s="173" t="s">
        <v>296</v>
      </c>
      <c r="C105" s="174" t="s">
        <v>297</v>
      </c>
      <c r="D105" s="185">
        <f t="shared" si="1"/>
        <v>16</v>
      </c>
      <c r="E105" s="186">
        <v>17</v>
      </c>
      <c r="F105" s="186">
        <v>16</v>
      </c>
    </row>
    <row r="106" spans="1:6" x14ac:dyDescent="0.2">
      <c r="A106" s="150" t="s">
        <v>298</v>
      </c>
      <c r="B106" s="173" t="s">
        <v>299</v>
      </c>
      <c r="C106" s="174" t="s">
        <v>300</v>
      </c>
      <c r="D106" s="185">
        <f t="shared" si="1"/>
        <v>14</v>
      </c>
      <c r="E106" s="186">
        <v>17</v>
      </c>
      <c r="F106" s="186">
        <v>14</v>
      </c>
    </row>
    <row r="107" spans="1:6" x14ac:dyDescent="0.2">
      <c r="A107" s="150" t="s">
        <v>301</v>
      </c>
      <c r="B107" s="173" t="s">
        <v>302</v>
      </c>
      <c r="C107" s="174" t="s">
        <v>303</v>
      </c>
      <c r="D107" s="185">
        <f t="shared" si="1"/>
        <v>13</v>
      </c>
      <c r="E107" s="186">
        <v>17</v>
      </c>
      <c r="F107" s="186">
        <v>13</v>
      </c>
    </row>
    <row r="108" spans="1:6" x14ac:dyDescent="0.2">
      <c r="A108" s="150" t="s">
        <v>304</v>
      </c>
      <c r="B108" s="173" t="s">
        <v>305</v>
      </c>
      <c r="C108" s="174" t="s">
        <v>306</v>
      </c>
      <c r="D108" s="185">
        <f t="shared" si="1"/>
        <v>4</v>
      </c>
      <c r="E108" s="186">
        <v>2</v>
      </c>
      <c r="F108" s="186">
        <v>4</v>
      </c>
    </row>
    <row r="109" spans="1:6" x14ac:dyDescent="0.2">
      <c r="A109" s="150" t="s">
        <v>307</v>
      </c>
      <c r="B109" s="173" t="s">
        <v>308</v>
      </c>
      <c r="C109" s="174" t="s">
        <v>309</v>
      </c>
      <c r="D109" s="185">
        <f t="shared" si="1"/>
        <v>17</v>
      </c>
      <c r="E109" s="186">
        <v>13</v>
      </c>
      <c r="F109" s="186">
        <v>17</v>
      </c>
    </row>
    <row r="110" spans="1:6" x14ac:dyDescent="0.2">
      <c r="A110" s="150" t="s">
        <v>310</v>
      </c>
      <c r="B110" s="173" t="s">
        <v>311</v>
      </c>
      <c r="C110" s="174" t="s">
        <v>312</v>
      </c>
      <c r="D110" s="185">
        <f t="shared" si="1"/>
        <v>13</v>
      </c>
      <c r="E110" s="186">
        <v>14</v>
      </c>
      <c r="F110" s="186">
        <v>13</v>
      </c>
    </row>
    <row r="111" spans="1:6" x14ac:dyDescent="0.2">
      <c r="A111" s="150" t="s">
        <v>313</v>
      </c>
      <c r="B111" s="173" t="s">
        <v>314</v>
      </c>
      <c r="C111" s="174" t="s">
        <v>315</v>
      </c>
      <c r="D111" s="185">
        <f t="shared" si="1"/>
        <v>22</v>
      </c>
      <c r="E111" s="186">
        <v>20</v>
      </c>
      <c r="F111" s="186">
        <v>22</v>
      </c>
    </row>
    <row r="112" spans="1:6" x14ac:dyDescent="0.2">
      <c r="A112" s="150" t="s">
        <v>316</v>
      </c>
      <c r="B112" s="173" t="s">
        <v>317</v>
      </c>
      <c r="C112" s="174" t="s">
        <v>318</v>
      </c>
      <c r="D112" s="185">
        <f t="shared" si="1"/>
        <v>13</v>
      </c>
      <c r="E112" s="186">
        <v>16</v>
      </c>
      <c r="F112" s="186">
        <v>13</v>
      </c>
    </row>
    <row r="113" spans="1:6" x14ac:dyDescent="0.2">
      <c r="A113" s="150" t="s">
        <v>319</v>
      </c>
      <c r="B113" s="173" t="s">
        <v>320</v>
      </c>
      <c r="C113" s="174" t="s">
        <v>321</v>
      </c>
      <c r="D113" s="185">
        <f t="shared" si="1"/>
        <v>16</v>
      </c>
      <c r="E113" s="186">
        <v>15</v>
      </c>
      <c r="F113" s="186">
        <v>16</v>
      </c>
    </row>
    <row r="114" spans="1:6" x14ac:dyDescent="0.2">
      <c r="A114" s="150" t="s">
        <v>322</v>
      </c>
      <c r="B114" s="173" t="s">
        <v>323</v>
      </c>
      <c r="C114" s="174" t="s">
        <v>324</v>
      </c>
      <c r="D114" s="185">
        <f t="shared" si="1"/>
        <v>17</v>
      </c>
      <c r="E114" s="186">
        <v>13</v>
      </c>
      <c r="F114" s="186">
        <v>17</v>
      </c>
    </row>
    <row r="115" spans="1:6" x14ac:dyDescent="0.2">
      <c r="A115" s="150" t="s">
        <v>325</v>
      </c>
      <c r="B115" s="173" t="s">
        <v>326</v>
      </c>
      <c r="C115" s="174" t="s">
        <v>327</v>
      </c>
      <c r="D115" s="185">
        <f t="shared" si="1"/>
        <v>10</v>
      </c>
      <c r="E115" s="186">
        <v>6</v>
      </c>
      <c r="F115" s="186">
        <v>10</v>
      </c>
    </row>
    <row r="116" spans="1:6" x14ac:dyDescent="0.2">
      <c r="A116" s="150" t="s">
        <v>328</v>
      </c>
      <c r="B116" s="173" t="s">
        <v>329</v>
      </c>
      <c r="C116" s="174" t="s">
        <v>330</v>
      </c>
      <c r="D116" s="185">
        <f t="shared" si="1"/>
        <v>15</v>
      </c>
      <c r="E116" s="186">
        <v>15</v>
      </c>
      <c r="F116" s="186">
        <v>15</v>
      </c>
    </row>
    <row r="117" spans="1:6" x14ac:dyDescent="0.2">
      <c r="A117" s="150" t="s">
        <v>331</v>
      </c>
      <c r="B117" s="173" t="s">
        <v>332</v>
      </c>
      <c r="C117" s="174" t="s">
        <v>333</v>
      </c>
      <c r="D117" s="185">
        <f t="shared" si="1"/>
        <v>18</v>
      </c>
      <c r="E117" s="186">
        <v>18</v>
      </c>
      <c r="F117" s="186">
        <v>18</v>
      </c>
    </row>
    <row r="118" spans="1:6" x14ac:dyDescent="0.2">
      <c r="A118" s="150" t="s">
        <v>334</v>
      </c>
      <c r="B118" s="173" t="s">
        <v>335</v>
      </c>
      <c r="C118" s="174" t="s">
        <v>336</v>
      </c>
      <c r="D118" s="185">
        <f t="shared" si="1"/>
        <v>17</v>
      </c>
      <c r="E118" s="186">
        <v>12</v>
      </c>
      <c r="F118" s="186">
        <v>17</v>
      </c>
    </row>
    <row r="119" spans="1:6" x14ac:dyDescent="0.2">
      <c r="A119" s="150" t="s">
        <v>337</v>
      </c>
      <c r="B119" s="173" t="s">
        <v>338</v>
      </c>
      <c r="C119" s="174" t="s">
        <v>339</v>
      </c>
      <c r="D119" s="185">
        <f t="shared" si="1"/>
        <v>13</v>
      </c>
      <c r="E119" s="186">
        <v>13</v>
      </c>
      <c r="F119" s="186">
        <v>13</v>
      </c>
    </row>
    <row r="120" spans="1:6" x14ac:dyDescent="0.2">
      <c r="A120" s="150" t="s">
        <v>340</v>
      </c>
      <c r="B120" s="173" t="s">
        <v>341</v>
      </c>
      <c r="C120" s="174" t="s">
        <v>342</v>
      </c>
      <c r="D120" s="185">
        <f t="shared" si="1"/>
        <v>17</v>
      </c>
      <c r="E120" s="186">
        <v>13</v>
      </c>
      <c r="F120" s="186">
        <v>17</v>
      </c>
    </row>
    <row r="121" spans="1:6" x14ac:dyDescent="0.2">
      <c r="A121" s="150" t="s">
        <v>343</v>
      </c>
      <c r="B121" s="173" t="s">
        <v>344</v>
      </c>
      <c r="C121" s="174" t="s">
        <v>345</v>
      </c>
      <c r="D121" s="185">
        <f t="shared" si="1"/>
        <v>13</v>
      </c>
      <c r="E121" s="186">
        <v>12</v>
      </c>
      <c r="F121" s="186">
        <v>13</v>
      </c>
    </row>
    <row r="122" spans="1:6" x14ac:dyDescent="0.2">
      <c r="A122" s="150" t="s">
        <v>346</v>
      </c>
      <c r="B122" s="173" t="s">
        <v>347</v>
      </c>
      <c r="C122" s="174" t="s">
        <v>348</v>
      </c>
      <c r="D122" s="185">
        <f t="shared" si="1"/>
        <v>19</v>
      </c>
      <c r="E122" s="186">
        <v>16</v>
      </c>
      <c r="F122" s="186">
        <v>19</v>
      </c>
    </row>
    <row r="123" spans="1:6" x14ac:dyDescent="0.2">
      <c r="A123" s="150" t="s">
        <v>349</v>
      </c>
      <c r="B123" s="173" t="s">
        <v>350</v>
      </c>
      <c r="C123" s="174" t="s">
        <v>351</v>
      </c>
      <c r="D123" s="185">
        <f t="shared" si="1"/>
        <v>17</v>
      </c>
      <c r="E123" s="186">
        <v>13</v>
      </c>
      <c r="F123" s="186">
        <v>17</v>
      </c>
    </row>
    <row r="124" spans="1:6" x14ac:dyDescent="0.2">
      <c r="A124" s="150" t="s">
        <v>352</v>
      </c>
      <c r="B124" s="173" t="s">
        <v>353</v>
      </c>
      <c r="C124" s="174" t="s">
        <v>354</v>
      </c>
      <c r="D124" s="185">
        <f t="shared" si="1"/>
        <v>0</v>
      </c>
      <c r="E124" s="186">
        <v>0</v>
      </c>
      <c r="F124" s="186">
        <v>0</v>
      </c>
    </row>
    <row r="125" spans="1:6" x14ac:dyDescent="0.2">
      <c r="A125" s="150" t="s">
        <v>355</v>
      </c>
      <c r="B125" s="173" t="s">
        <v>356</v>
      </c>
      <c r="C125" s="174" t="s">
        <v>357</v>
      </c>
      <c r="D125" s="185">
        <f t="shared" si="1"/>
        <v>16</v>
      </c>
      <c r="E125" s="186">
        <v>13</v>
      </c>
      <c r="F125" s="186">
        <v>16</v>
      </c>
    </row>
    <row r="126" spans="1:6" x14ac:dyDescent="0.2">
      <c r="A126" s="150" t="s">
        <v>358</v>
      </c>
      <c r="B126" s="173" t="s">
        <v>359</v>
      </c>
      <c r="C126" s="174" t="s">
        <v>360</v>
      </c>
      <c r="D126" s="185">
        <f t="shared" si="1"/>
        <v>4</v>
      </c>
      <c r="E126" s="186">
        <v>3</v>
      </c>
      <c r="F126" s="186">
        <v>4</v>
      </c>
    </row>
    <row r="127" spans="1:6" x14ac:dyDescent="0.2">
      <c r="A127" s="150" t="s">
        <v>361</v>
      </c>
      <c r="B127" s="173" t="s">
        <v>362</v>
      </c>
      <c r="C127" s="174" t="s">
        <v>363</v>
      </c>
      <c r="D127" s="185">
        <f t="shared" si="1"/>
        <v>12</v>
      </c>
      <c r="E127" s="186">
        <v>16</v>
      </c>
      <c r="F127" s="186">
        <v>12</v>
      </c>
    </row>
    <row r="128" spans="1:6" x14ac:dyDescent="0.2">
      <c r="A128" s="150" t="s">
        <v>364</v>
      </c>
      <c r="B128" s="173" t="s">
        <v>365</v>
      </c>
      <c r="C128" s="174" t="s">
        <v>366</v>
      </c>
      <c r="D128" s="185">
        <f t="shared" si="1"/>
        <v>13</v>
      </c>
      <c r="E128" s="186">
        <v>13</v>
      </c>
      <c r="F128" s="186">
        <v>13</v>
      </c>
    </row>
    <row r="129" spans="1:6" x14ac:dyDescent="0.2">
      <c r="A129" s="150" t="s">
        <v>367</v>
      </c>
      <c r="B129" s="151" t="s">
        <v>368</v>
      </c>
      <c r="C129" s="174" t="s">
        <v>369</v>
      </c>
      <c r="D129" s="185">
        <f t="shared" si="1"/>
        <v>16</v>
      </c>
      <c r="E129" s="186">
        <v>11</v>
      </c>
      <c r="F129" s="186">
        <v>16</v>
      </c>
    </row>
    <row r="130" spans="1:6" x14ac:dyDescent="0.2">
      <c r="A130" s="150" t="s">
        <v>370</v>
      </c>
      <c r="B130" s="173">
        <v>11</v>
      </c>
      <c r="C130" s="174" t="s">
        <v>371</v>
      </c>
      <c r="D130" s="185">
        <f t="shared" si="1"/>
        <v>39</v>
      </c>
      <c r="E130" s="186">
        <v>71</v>
      </c>
      <c r="F130" s="186">
        <v>39</v>
      </c>
    </row>
    <row r="131" spans="1:6" ht="15" x14ac:dyDescent="0.2">
      <c r="A131" s="150" t="s">
        <v>372</v>
      </c>
      <c r="B131" s="173">
        <v>12</v>
      </c>
      <c r="C131" s="187" t="s">
        <v>373</v>
      </c>
      <c r="D131" s="185">
        <f t="shared" si="1"/>
        <v>60</v>
      </c>
      <c r="E131" s="186">
        <v>76</v>
      </c>
      <c r="F131" s="186">
        <v>60</v>
      </c>
    </row>
    <row r="132" spans="1:6" x14ac:dyDescent="0.2">
      <c r="A132" s="150" t="s">
        <v>374</v>
      </c>
      <c r="B132" s="173">
        <v>16</v>
      </c>
      <c r="C132" s="174" t="s">
        <v>375</v>
      </c>
      <c r="D132" s="185">
        <f t="shared" si="1"/>
        <v>69</v>
      </c>
      <c r="E132" s="186">
        <v>72</v>
      </c>
      <c r="F132" s="186">
        <v>69</v>
      </c>
    </row>
    <row r="133" spans="1:6" x14ac:dyDescent="0.2">
      <c r="A133" s="150" t="s">
        <v>376</v>
      </c>
      <c r="B133" s="173">
        <v>17</v>
      </c>
      <c r="C133" s="174" t="s">
        <v>377</v>
      </c>
      <c r="D133" s="185">
        <f t="shared" si="1"/>
        <v>84</v>
      </c>
      <c r="E133" s="186">
        <v>80</v>
      </c>
      <c r="F133" s="186">
        <v>84</v>
      </c>
    </row>
    <row r="134" spans="1:6" x14ac:dyDescent="0.2">
      <c r="A134" s="150" t="s">
        <v>378</v>
      </c>
      <c r="B134" s="173">
        <v>18</v>
      </c>
      <c r="C134" s="174" t="s">
        <v>379</v>
      </c>
      <c r="D134" s="185">
        <f t="shared" ref="D134:D156" si="2">F134</f>
        <v>126</v>
      </c>
      <c r="E134" s="186">
        <v>144</v>
      </c>
      <c r="F134" s="186">
        <v>126</v>
      </c>
    </row>
    <row r="135" spans="1:6" x14ac:dyDescent="0.2">
      <c r="A135" s="150" t="s">
        <v>380</v>
      </c>
      <c r="B135" s="173">
        <v>19</v>
      </c>
      <c r="C135" s="174" t="s">
        <v>381</v>
      </c>
      <c r="D135" s="185">
        <f t="shared" si="2"/>
        <v>90</v>
      </c>
      <c r="E135" s="186">
        <v>100</v>
      </c>
      <c r="F135" s="186">
        <v>90</v>
      </c>
    </row>
    <row r="136" spans="1:6" x14ac:dyDescent="0.2">
      <c r="A136" s="150" t="s">
        <v>382</v>
      </c>
      <c r="B136" s="173">
        <v>21</v>
      </c>
      <c r="C136" s="174" t="s">
        <v>383</v>
      </c>
      <c r="D136" s="185">
        <f t="shared" si="2"/>
        <v>77</v>
      </c>
      <c r="E136" s="186">
        <v>76</v>
      </c>
      <c r="F136" s="186">
        <v>77</v>
      </c>
    </row>
    <row r="137" spans="1:6" x14ac:dyDescent="0.2">
      <c r="A137" s="150" t="s">
        <v>384</v>
      </c>
      <c r="B137" s="173">
        <v>22</v>
      </c>
      <c r="C137" s="174" t="s">
        <v>385</v>
      </c>
      <c r="D137" s="185">
        <f t="shared" si="2"/>
        <v>101</v>
      </c>
      <c r="E137" s="186">
        <v>112</v>
      </c>
      <c r="F137" s="186">
        <v>101</v>
      </c>
    </row>
    <row r="138" spans="1:6" x14ac:dyDescent="0.2">
      <c r="A138" s="150" t="s">
        <v>386</v>
      </c>
      <c r="B138" s="173">
        <v>23</v>
      </c>
      <c r="C138" s="174" t="s">
        <v>387</v>
      </c>
      <c r="D138" s="185">
        <f t="shared" si="2"/>
        <v>78</v>
      </c>
      <c r="E138" s="186">
        <v>104</v>
      </c>
      <c r="F138" s="186">
        <v>78</v>
      </c>
    </row>
    <row r="139" spans="1:6" x14ac:dyDescent="0.2">
      <c r="A139" s="150" t="s">
        <v>388</v>
      </c>
      <c r="B139" s="173">
        <v>24</v>
      </c>
      <c r="C139" s="174" t="s">
        <v>389</v>
      </c>
      <c r="D139" s="185">
        <f t="shared" si="2"/>
        <v>112</v>
      </c>
      <c r="E139" s="186">
        <v>112</v>
      </c>
      <c r="F139" s="186">
        <v>112</v>
      </c>
    </row>
    <row r="140" spans="1:6" x14ac:dyDescent="0.2">
      <c r="A140" s="150" t="s">
        <v>390</v>
      </c>
      <c r="B140" s="173">
        <v>26</v>
      </c>
      <c r="C140" s="174" t="s">
        <v>391</v>
      </c>
      <c r="D140" s="185">
        <f t="shared" si="2"/>
        <v>59</v>
      </c>
      <c r="E140" s="186">
        <v>66</v>
      </c>
      <c r="F140" s="186">
        <v>59</v>
      </c>
    </row>
    <row r="141" spans="1:6" x14ac:dyDescent="0.2">
      <c r="A141" s="150" t="s">
        <v>392</v>
      </c>
      <c r="B141" s="173">
        <v>29</v>
      </c>
      <c r="C141" s="174" t="s">
        <v>393</v>
      </c>
      <c r="D141" s="185">
        <f t="shared" si="2"/>
        <v>183</v>
      </c>
      <c r="E141" s="186">
        <v>205</v>
      </c>
      <c r="F141" s="186">
        <v>183</v>
      </c>
    </row>
    <row r="142" spans="1:6" x14ac:dyDescent="0.2">
      <c r="A142" s="150" t="s">
        <v>394</v>
      </c>
      <c r="B142" s="173">
        <v>30</v>
      </c>
      <c r="C142" s="174" t="s">
        <v>395</v>
      </c>
      <c r="D142" s="185">
        <f t="shared" si="2"/>
        <v>83</v>
      </c>
      <c r="E142" s="186">
        <v>80</v>
      </c>
      <c r="F142" s="186">
        <v>83</v>
      </c>
    </row>
    <row r="143" spans="1:6" x14ac:dyDescent="0.2">
      <c r="A143" s="150" t="s">
        <v>396</v>
      </c>
      <c r="B143" s="173">
        <v>31</v>
      </c>
      <c r="C143" s="174" t="s">
        <v>397</v>
      </c>
      <c r="D143" s="185">
        <f t="shared" si="2"/>
        <v>50</v>
      </c>
      <c r="E143" s="186">
        <v>38</v>
      </c>
      <c r="F143" s="186">
        <v>50</v>
      </c>
    </row>
    <row r="144" spans="1:6" x14ac:dyDescent="0.2">
      <c r="A144" s="150" t="s">
        <v>398</v>
      </c>
      <c r="B144" s="173">
        <v>32</v>
      </c>
      <c r="C144" s="174" t="s">
        <v>399</v>
      </c>
      <c r="D144" s="185">
        <f t="shared" si="2"/>
        <v>91</v>
      </c>
      <c r="E144" s="186">
        <v>95</v>
      </c>
      <c r="F144" s="186">
        <v>91</v>
      </c>
    </row>
    <row r="145" spans="1:6" x14ac:dyDescent="0.2">
      <c r="A145" s="150" t="s">
        <v>400</v>
      </c>
      <c r="B145" s="173">
        <v>33</v>
      </c>
      <c r="C145" s="174" t="s">
        <v>401</v>
      </c>
      <c r="D145" s="185">
        <f t="shared" si="2"/>
        <v>61</v>
      </c>
      <c r="E145" s="186">
        <v>88</v>
      </c>
      <c r="F145" s="186">
        <v>61</v>
      </c>
    </row>
    <row r="146" spans="1:6" x14ac:dyDescent="0.2">
      <c r="A146" s="150" t="s">
        <v>402</v>
      </c>
      <c r="B146" s="173">
        <v>34</v>
      </c>
      <c r="C146" s="174" t="s">
        <v>403</v>
      </c>
      <c r="D146" s="185">
        <f t="shared" si="2"/>
        <v>56</v>
      </c>
      <c r="E146" s="186">
        <v>48</v>
      </c>
      <c r="F146" s="186">
        <v>56</v>
      </c>
    </row>
    <row r="147" spans="1:6" x14ac:dyDescent="0.2">
      <c r="A147" s="150" t="s">
        <v>404</v>
      </c>
      <c r="B147" s="173">
        <v>36</v>
      </c>
      <c r="C147" s="174" t="s">
        <v>405</v>
      </c>
      <c r="D147" s="185">
        <f t="shared" si="2"/>
        <v>60</v>
      </c>
      <c r="E147" s="186">
        <v>108</v>
      </c>
      <c r="F147" s="186">
        <v>60</v>
      </c>
    </row>
    <row r="148" spans="1:6" x14ac:dyDescent="0.2">
      <c r="A148" s="150" t="s">
        <v>406</v>
      </c>
      <c r="B148" s="173">
        <v>37</v>
      </c>
      <c r="C148" s="174" t="s">
        <v>407</v>
      </c>
      <c r="D148" s="185">
        <f t="shared" si="2"/>
        <v>60</v>
      </c>
      <c r="E148" s="186">
        <v>60</v>
      </c>
      <c r="F148" s="186">
        <v>60</v>
      </c>
    </row>
    <row r="149" spans="1:6" x14ac:dyDescent="0.2">
      <c r="A149" s="150" t="s">
        <v>408</v>
      </c>
      <c r="B149" s="173">
        <v>38</v>
      </c>
      <c r="C149" s="174" t="s">
        <v>409</v>
      </c>
      <c r="D149" s="185">
        <f t="shared" si="2"/>
        <v>48</v>
      </c>
      <c r="E149" s="186">
        <v>86</v>
      </c>
      <c r="F149" s="186">
        <v>48</v>
      </c>
    </row>
    <row r="150" spans="1:6" x14ac:dyDescent="0.2">
      <c r="A150" s="150" t="s">
        <v>410</v>
      </c>
      <c r="B150" s="173">
        <v>40</v>
      </c>
      <c r="C150" s="174" t="s">
        <v>411</v>
      </c>
      <c r="D150" s="185">
        <f t="shared" si="2"/>
        <v>79</v>
      </c>
      <c r="E150" s="186">
        <v>107</v>
      </c>
      <c r="F150" s="186">
        <v>79</v>
      </c>
    </row>
    <row r="151" spans="1:6" x14ac:dyDescent="0.2">
      <c r="A151" s="150" t="s">
        <v>412</v>
      </c>
      <c r="B151" s="173">
        <v>41</v>
      </c>
      <c r="C151" s="174" t="s">
        <v>413</v>
      </c>
      <c r="D151" s="185">
        <f t="shared" si="2"/>
        <v>59</v>
      </c>
      <c r="E151" s="186">
        <v>70</v>
      </c>
      <c r="F151" s="186">
        <v>59</v>
      </c>
    </row>
    <row r="152" spans="1:6" x14ac:dyDescent="0.2">
      <c r="A152" s="150" t="s">
        <v>414</v>
      </c>
      <c r="B152" s="173">
        <v>42</v>
      </c>
      <c r="C152" s="174" t="s">
        <v>415</v>
      </c>
      <c r="D152" s="185">
        <f t="shared" si="2"/>
        <v>57</v>
      </c>
      <c r="E152" s="186">
        <v>86</v>
      </c>
      <c r="F152" s="186">
        <v>57</v>
      </c>
    </row>
    <row r="153" spans="1:6" x14ac:dyDescent="0.2">
      <c r="A153" s="150" t="s">
        <v>416</v>
      </c>
      <c r="B153" s="173">
        <v>43</v>
      </c>
      <c r="C153" s="174" t="s">
        <v>417</v>
      </c>
      <c r="D153" s="185">
        <f t="shared" si="2"/>
        <v>131</v>
      </c>
      <c r="E153" s="186">
        <v>139</v>
      </c>
      <c r="F153" s="186">
        <v>131</v>
      </c>
    </row>
    <row r="154" spans="1:6" x14ac:dyDescent="0.2">
      <c r="A154" s="150" t="s">
        <v>418</v>
      </c>
      <c r="B154" s="173">
        <v>44</v>
      </c>
      <c r="C154" s="174" t="s">
        <v>419</v>
      </c>
      <c r="D154" s="185">
        <f t="shared" si="2"/>
        <v>45</v>
      </c>
      <c r="E154" s="186">
        <v>64</v>
      </c>
      <c r="F154" s="186">
        <v>45</v>
      </c>
    </row>
    <row r="155" spans="1:6" x14ac:dyDescent="0.2">
      <c r="A155" s="150" t="s">
        <v>420</v>
      </c>
      <c r="B155" s="151">
        <v>45</v>
      </c>
      <c r="C155" s="174" t="s">
        <v>421</v>
      </c>
      <c r="D155" s="185">
        <f t="shared" si="2"/>
        <v>88</v>
      </c>
      <c r="E155" s="186">
        <v>81</v>
      </c>
      <c r="F155" s="186">
        <v>88</v>
      </c>
    </row>
    <row r="156" spans="1:6" x14ac:dyDescent="0.2">
      <c r="A156" s="150" t="s">
        <v>422</v>
      </c>
      <c r="B156" s="151">
        <v>47</v>
      </c>
      <c r="C156" s="174" t="s">
        <v>423</v>
      </c>
      <c r="D156" s="185">
        <f t="shared" si="2"/>
        <v>63</v>
      </c>
      <c r="E156" s="186">
        <v>69</v>
      </c>
      <c r="F156" s="186">
        <v>63</v>
      </c>
    </row>
    <row r="157" spans="1:6" x14ac:dyDescent="0.2">
      <c r="A157" s="194" t="s">
        <v>370</v>
      </c>
      <c r="B157" s="194">
        <v>11</v>
      </c>
      <c r="C157" s="195" t="s">
        <v>371</v>
      </c>
      <c r="D157" s="150" t="s">
        <v>453</v>
      </c>
      <c r="E157" s="150" t="s">
        <v>453</v>
      </c>
      <c r="F157" s="150" t="s">
        <v>453</v>
      </c>
    </row>
    <row r="158" spans="1:6" x14ac:dyDescent="0.2">
      <c r="A158" s="194" t="s">
        <v>372</v>
      </c>
      <c r="B158" s="194">
        <v>12</v>
      </c>
      <c r="C158" s="195" t="s">
        <v>373</v>
      </c>
      <c r="D158" s="150" t="s">
        <v>453</v>
      </c>
      <c r="E158" s="150" t="s">
        <v>453</v>
      </c>
      <c r="F158" s="150" t="s">
        <v>453</v>
      </c>
    </row>
    <row r="159" spans="1:6" x14ac:dyDescent="0.2">
      <c r="A159" s="194" t="s">
        <v>374</v>
      </c>
      <c r="B159" s="194">
        <v>16</v>
      </c>
      <c r="C159" s="195" t="s">
        <v>375</v>
      </c>
      <c r="D159" s="150" t="s">
        <v>453</v>
      </c>
      <c r="E159" s="150" t="s">
        <v>453</v>
      </c>
      <c r="F159" s="150" t="s">
        <v>453</v>
      </c>
    </row>
    <row r="160" spans="1:6" x14ac:dyDescent="0.2">
      <c r="A160" s="194" t="s">
        <v>376</v>
      </c>
      <c r="B160" s="194">
        <v>17</v>
      </c>
      <c r="C160" s="195" t="s">
        <v>377</v>
      </c>
      <c r="D160" s="150" t="s">
        <v>453</v>
      </c>
      <c r="E160" s="150" t="s">
        <v>453</v>
      </c>
      <c r="F160" s="150" t="s">
        <v>453</v>
      </c>
    </row>
    <row r="161" spans="1:6" x14ac:dyDescent="0.2">
      <c r="A161" s="194" t="s">
        <v>378</v>
      </c>
      <c r="B161" s="194">
        <v>18</v>
      </c>
      <c r="C161" s="195" t="s">
        <v>379</v>
      </c>
      <c r="D161" s="150" t="s">
        <v>453</v>
      </c>
      <c r="E161" s="150" t="s">
        <v>453</v>
      </c>
      <c r="F161" s="150" t="s">
        <v>453</v>
      </c>
    </row>
    <row r="162" spans="1:6" x14ac:dyDescent="0.2">
      <c r="A162" s="194" t="s">
        <v>380</v>
      </c>
      <c r="B162" s="194">
        <v>19</v>
      </c>
      <c r="C162" s="195" t="s">
        <v>381</v>
      </c>
      <c r="D162" s="150" t="s">
        <v>453</v>
      </c>
      <c r="E162" s="150" t="s">
        <v>453</v>
      </c>
      <c r="F162" s="150" t="s">
        <v>453</v>
      </c>
    </row>
    <row r="163" spans="1:6" x14ac:dyDescent="0.2">
      <c r="A163" s="194" t="s">
        <v>382</v>
      </c>
      <c r="B163" s="194">
        <v>21</v>
      </c>
      <c r="C163" s="195" t="s">
        <v>383</v>
      </c>
      <c r="D163" s="150" t="s">
        <v>453</v>
      </c>
      <c r="E163" s="150" t="s">
        <v>453</v>
      </c>
      <c r="F163" s="150" t="s">
        <v>453</v>
      </c>
    </row>
    <row r="164" spans="1:6" x14ac:dyDescent="0.2">
      <c r="A164" s="194" t="s">
        <v>384</v>
      </c>
      <c r="B164" s="194">
        <v>22</v>
      </c>
      <c r="C164" s="195" t="s">
        <v>385</v>
      </c>
      <c r="D164" s="150" t="s">
        <v>453</v>
      </c>
      <c r="E164" s="150" t="s">
        <v>453</v>
      </c>
      <c r="F164" s="150" t="s">
        <v>453</v>
      </c>
    </row>
    <row r="165" spans="1:6" x14ac:dyDescent="0.2">
      <c r="A165" s="194" t="s">
        <v>386</v>
      </c>
      <c r="B165" s="194">
        <v>23</v>
      </c>
      <c r="C165" s="195" t="s">
        <v>387</v>
      </c>
      <c r="D165" s="150" t="s">
        <v>453</v>
      </c>
      <c r="E165" s="150" t="s">
        <v>453</v>
      </c>
      <c r="F165" s="150" t="s">
        <v>453</v>
      </c>
    </row>
    <row r="166" spans="1:6" x14ac:dyDescent="0.2">
      <c r="A166" s="194" t="s">
        <v>388</v>
      </c>
      <c r="B166" s="194">
        <v>24</v>
      </c>
      <c r="C166" s="195" t="s">
        <v>389</v>
      </c>
      <c r="D166" s="150" t="s">
        <v>453</v>
      </c>
      <c r="E166" s="150" t="s">
        <v>453</v>
      </c>
      <c r="F166" s="150" t="s">
        <v>453</v>
      </c>
    </row>
    <row r="167" spans="1:6" x14ac:dyDescent="0.2">
      <c r="A167" s="194" t="s">
        <v>390</v>
      </c>
      <c r="B167" s="194">
        <v>26</v>
      </c>
      <c r="C167" s="195" t="s">
        <v>391</v>
      </c>
      <c r="D167" s="150" t="s">
        <v>453</v>
      </c>
      <c r="E167" s="150" t="s">
        <v>453</v>
      </c>
      <c r="F167" s="150" t="s">
        <v>453</v>
      </c>
    </row>
    <row r="168" spans="1:6" x14ac:dyDescent="0.2">
      <c r="A168" s="194" t="s">
        <v>392</v>
      </c>
      <c r="B168" s="194">
        <v>29</v>
      </c>
      <c r="C168" s="195" t="s">
        <v>393</v>
      </c>
      <c r="D168" s="150" t="s">
        <v>453</v>
      </c>
      <c r="E168" s="150" t="s">
        <v>453</v>
      </c>
      <c r="F168" s="150" t="s">
        <v>453</v>
      </c>
    </row>
    <row r="169" spans="1:6" x14ac:dyDescent="0.2">
      <c r="A169" s="194" t="s">
        <v>394</v>
      </c>
      <c r="B169" s="194">
        <v>30</v>
      </c>
      <c r="C169" s="195" t="s">
        <v>395</v>
      </c>
      <c r="D169" s="150" t="s">
        <v>453</v>
      </c>
      <c r="E169" s="150" t="s">
        <v>453</v>
      </c>
      <c r="F169" s="150" t="s">
        <v>453</v>
      </c>
    </row>
    <row r="170" spans="1:6" x14ac:dyDescent="0.2">
      <c r="A170" s="194" t="s">
        <v>396</v>
      </c>
      <c r="B170" s="194">
        <v>31</v>
      </c>
      <c r="C170" s="195" t="s">
        <v>397</v>
      </c>
      <c r="D170" s="150" t="s">
        <v>453</v>
      </c>
      <c r="E170" s="150" t="s">
        <v>453</v>
      </c>
      <c r="F170" s="150" t="s">
        <v>453</v>
      </c>
    </row>
    <row r="171" spans="1:6" x14ac:dyDescent="0.2">
      <c r="A171" s="194" t="s">
        <v>398</v>
      </c>
      <c r="B171" s="194">
        <v>32</v>
      </c>
      <c r="C171" s="195" t="s">
        <v>399</v>
      </c>
      <c r="D171" s="150" t="s">
        <v>453</v>
      </c>
      <c r="E171" s="150" t="s">
        <v>453</v>
      </c>
      <c r="F171" s="150" t="s">
        <v>453</v>
      </c>
    </row>
    <row r="172" spans="1:6" x14ac:dyDescent="0.2">
      <c r="A172" s="194" t="s">
        <v>400</v>
      </c>
      <c r="B172" s="194">
        <v>33</v>
      </c>
      <c r="C172" s="195" t="s">
        <v>401</v>
      </c>
      <c r="D172" s="150" t="s">
        <v>453</v>
      </c>
      <c r="E172" s="150" t="s">
        <v>453</v>
      </c>
      <c r="F172" s="150" t="s">
        <v>453</v>
      </c>
    </row>
    <row r="173" spans="1:6" x14ac:dyDescent="0.2">
      <c r="A173" s="194" t="s">
        <v>402</v>
      </c>
      <c r="B173" s="194">
        <v>34</v>
      </c>
      <c r="C173" s="195" t="s">
        <v>403</v>
      </c>
      <c r="D173" s="150" t="s">
        <v>453</v>
      </c>
      <c r="E173" s="150" t="s">
        <v>453</v>
      </c>
      <c r="F173" s="150" t="s">
        <v>453</v>
      </c>
    </row>
    <row r="174" spans="1:6" x14ac:dyDescent="0.2">
      <c r="A174" s="194" t="s">
        <v>404</v>
      </c>
      <c r="B174" s="194">
        <v>36</v>
      </c>
      <c r="C174" s="195" t="s">
        <v>405</v>
      </c>
      <c r="D174" s="150" t="s">
        <v>453</v>
      </c>
      <c r="E174" s="150" t="s">
        <v>453</v>
      </c>
      <c r="F174" s="150" t="s">
        <v>453</v>
      </c>
    </row>
    <row r="175" spans="1:6" x14ac:dyDescent="0.2">
      <c r="A175" s="194" t="s">
        <v>406</v>
      </c>
      <c r="B175" s="194">
        <v>37</v>
      </c>
      <c r="C175" s="195" t="s">
        <v>407</v>
      </c>
      <c r="D175" s="150" t="s">
        <v>453</v>
      </c>
      <c r="E175" s="150" t="s">
        <v>453</v>
      </c>
      <c r="F175" s="150" t="s">
        <v>453</v>
      </c>
    </row>
    <row r="176" spans="1:6" x14ac:dyDescent="0.2">
      <c r="A176" s="194" t="s">
        <v>408</v>
      </c>
      <c r="B176" s="194">
        <v>38</v>
      </c>
      <c r="C176" s="195" t="s">
        <v>409</v>
      </c>
      <c r="D176" s="150" t="s">
        <v>453</v>
      </c>
      <c r="E176" s="150" t="s">
        <v>453</v>
      </c>
      <c r="F176" s="150" t="s">
        <v>453</v>
      </c>
    </row>
    <row r="177" spans="1:6" x14ac:dyDescent="0.2">
      <c r="A177" s="194" t="s">
        <v>410</v>
      </c>
      <c r="B177" s="194">
        <v>40</v>
      </c>
      <c r="C177" s="195" t="s">
        <v>411</v>
      </c>
      <c r="D177" s="150" t="s">
        <v>453</v>
      </c>
      <c r="E177" s="150" t="s">
        <v>453</v>
      </c>
      <c r="F177" s="150" t="s">
        <v>453</v>
      </c>
    </row>
    <row r="178" spans="1:6" x14ac:dyDescent="0.2">
      <c r="A178" s="194" t="s">
        <v>412</v>
      </c>
      <c r="B178" s="194">
        <v>41</v>
      </c>
      <c r="C178" s="195" t="s">
        <v>413</v>
      </c>
      <c r="D178" s="150" t="s">
        <v>453</v>
      </c>
      <c r="E178" s="150" t="s">
        <v>453</v>
      </c>
      <c r="F178" s="150" t="s">
        <v>453</v>
      </c>
    </row>
    <row r="179" spans="1:6" x14ac:dyDescent="0.2">
      <c r="A179" s="194" t="s">
        <v>414</v>
      </c>
      <c r="B179" s="194">
        <v>42</v>
      </c>
      <c r="C179" s="195" t="s">
        <v>415</v>
      </c>
      <c r="D179" s="150" t="s">
        <v>453</v>
      </c>
      <c r="E179" s="150" t="s">
        <v>453</v>
      </c>
      <c r="F179" s="150" t="s">
        <v>453</v>
      </c>
    </row>
    <row r="180" spans="1:6" x14ac:dyDescent="0.2">
      <c r="A180" s="194" t="s">
        <v>416</v>
      </c>
      <c r="B180" s="194">
        <v>43</v>
      </c>
      <c r="C180" s="195" t="s">
        <v>417</v>
      </c>
      <c r="D180" s="150" t="s">
        <v>453</v>
      </c>
      <c r="E180" s="150" t="s">
        <v>453</v>
      </c>
      <c r="F180" s="150" t="s">
        <v>453</v>
      </c>
    </row>
    <row r="181" spans="1:6" x14ac:dyDescent="0.2">
      <c r="A181" s="194" t="s">
        <v>418</v>
      </c>
      <c r="B181" s="194">
        <v>44</v>
      </c>
      <c r="C181" s="195" t="s">
        <v>419</v>
      </c>
      <c r="D181" s="150" t="s">
        <v>453</v>
      </c>
      <c r="E181" s="150" t="s">
        <v>453</v>
      </c>
      <c r="F181" s="150" t="s">
        <v>453</v>
      </c>
    </row>
    <row r="182" spans="1:6" x14ac:dyDescent="0.2">
      <c r="A182" s="194" t="s">
        <v>420</v>
      </c>
      <c r="B182" s="194">
        <v>45</v>
      </c>
      <c r="C182" s="195" t="s">
        <v>421</v>
      </c>
      <c r="D182" s="150" t="s">
        <v>453</v>
      </c>
      <c r="E182" s="150" t="s">
        <v>453</v>
      </c>
      <c r="F182" s="150" t="s">
        <v>453</v>
      </c>
    </row>
    <row r="183" spans="1:6" x14ac:dyDescent="0.2">
      <c r="A183" s="194" t="s">
        <v>422</v>
      </c>
      <c r="B183" s="194">
        <v>47</v>
      </c>
      <c r="C183" s="195" t="s">
        <v>423</v>
      </c>
      <c r="D183" s="150" t="s">
        <v>453</v>
      </c>
      <c r="E183" s="150" t="s">
        <v>453</v>
      </c>
      <c r="F183" s="150" t="s">
        <v>453</v>
      </c>
    </row>
    <row r="184" spans="1:6" x14ac:dyDescent="0.2">
      <c r="A184" s="152" t="s">
        <v>489</v>
      </c>
      <c r="B184" s="152"/>
      <c r="C184" s="152" t="s">
        <v>428</v>
      </c>
      <c r="D184" s="150" t="s">
        <v>453</v>
      </c>
      <c r="E184" s="150" t="s">
        <v>453</v>
      </c>
      <c r="F184" s="150" t="s">
        <v>453</v>
      </c>
    </row>
    <row r="185" spans="1:6" x14ac:dyDescent="0.2">
      <c r="A185" s="152" t="s">
        <v>490</v>
      </c>
      <c r="B185" s="152"/>
      <c r="C185" s="152" t="s">
        <v>429</v>
      </c>
      <c r="D185" s="150" t="s">
        <v>453</v>
      </c>
      <c r="E185" s="150" t="s">
        <v>453</v>
      </c>
      <c r="F185" s="150" t="s">
        <v>453</v>
      </c>
    </row>
    <row r="186" spans="1:6" x14ac:dyDescent="0.2">
      <c r="A186" s="152" t="s">
        <v>491</v>
      </c>
      <c r="B186" s="152"/>
      <c r="C186" s="152" t="s">
        <v>734</v>
      </c>
      <c r="D186" s="150" t="s">
        <v>453</v>
      </c>
      <c r="E186" s="150" t="s">
        <v>453</v>
      </c>
      <c r="F186" s="150" t="s">
        <v>453</v>
      </c>
    </row>
    <row r="187" spans="1:6" x14ac:dyDescent="0.2">
      <c r="A187" s="152" t="s">
        <v>492</v>
      </c>
      <c r="B187" s="152"/>
      <c r="C187" s="152" t="s">
        <v>431</v>
      </c>
      <c r="D187" s="150" t="s">
        <v>453</v>
      </c>
      <c r="E187" s="150" t="s">
        <v>453</v>
      </c>
      <c r="F187" s="150" t="s">
        <v>453</v>
      </c>
    </row>
    <row r="188" spans="1:6" x14ac:dyDescent="0.2">
      <c r="A188" s="152" t="s">
        <v>493</v>
      </c>
      <c r="B188" s="152"/>
      <c r="C188" s="152" t="s">
        <v>432</v>
      </c>
      <c r="D188" s="150" t="s">
        <v>453</v>
      </c>
      <c r="E188" s="150" t="s">
        <v>453</v>
      </c>
      <c r="F188" s="150" t="s">
        <v>453</v>
      </c>
    </row>
    <row r="189" spans="1:6" x14ac:dyDescent="0.2">
      <c r="A189" s="152" t="s">
        <v>494</v>
      </c>
      <c r="B189" s="152"/>
      <c r="C189" s="152" t="s">
        <v>735</v>
      </c>
      <c r="D189" s="150" t="s">
        <v>453</v>
      </c>
      <c r="E189" s="150" t="s">
        <v>453</v>
      </c>
      <c r="F189" s="150" t="s">
        <v>453</v>
      </c>
    </row>
    <row r="190" spans="1:6" x14ac:dyDescent="0.2">
      <c r="A190" s="152" t="s">
        <v>495</v>
      </c>
      <c r="B190" s="152"/>
      <c r="C190" s="152" t="s">
        <v>427</v>
      </c>
      <c r="D190" s="150" t="s">
        <v>453</v>
      </c>
      <c r="E190" s="150" t="s">
        <v>453</v>
      </c>
      <c r="F190" s="150" t="s">
        <v>453</v>
      </c>
    </row>
    <row r="191" spans="1:6" x14ac:dyDescent="0.2">
      <c r="A191" s="152" t="s">
        <v>496</v>
      </c>
      <c r="B191" s="152"/>
      <c r="C191" s="152" t="s">
        <v>426</v>
      </c>
      <c r="D191" s="150" t="s">
        <v>453</v>
      </c>
      <c r="E191" s="150" t="s">
        <v>453</v>
      </c>
      <c r="F191" s="150" t="s">
        <v>453</v>
      </c>
    </row>
    <row r="192" spans="1:6" x14ac:dyDescent="0.2">
      <c r="A192" s="152" t="s">
        <v>497</v>
      </c>
      <c r="B192" s="152"/>
      <c r="C192" s="152" t="s">
        <v>433</v>
      </c>
      <c r="D192" s="150" t="s">
        <v>453</v>
      </c>
      <c r="E192" s="150" t="s">
        <v>453</v>
      </c>
      <c r="F192" s="150" t="s">
        <v>453</v>
      </c>
    </row>
    <row r="193" spans="1:8" x14ac:dyDescent="0.2">
      <c r="A193" s="171" t="s">
        <v>498</v>
      </c>
      <c r="B193" s="181">
        <v>64</v>
      </c>
      <c r="C193" s="182" t="s">
        <v>424</v>
      </c>
      <c r="D193" s="150" t="s">
        <v>453</v>
      </c>
      <c r="E193" s="150" t="s">
        <v>453</v>
      </c>
      <c r="F193" s="150" t="s">
        <v>453</v>
      </c>
      <c r="G193" s="418"/>
      <c r="H193" s="418"/>
    </row>
    <row r="194" spans="1:8" x14ac:dyDescent="0.2">
      <c r="B194" s="146"/>
      <c r="C194" s="146"/>
      <c r="D194" s="146"/>
      <c r="E194" s="188"/>
      <c r="F194" s="188"/>
      <c r="G194" s="189"/>
      <c r="H194" s="189"/>
    </row>
    <row r="195" spans="1:8" x14ac:dyDescent="0.2">
      <c r="A195" s="183" t="s">
        <v>767</v>
      </c>
      <c r="B195" s="146"/>
      <c r="C195" s="146"/>
      <c r="D195" s="146"/>
      <c r="E195" s="188"/>
      <c r="F195" s="188"/>
      <c r="G195" s="189"/>
      <c r="H195" s="189"/>
    </row>
    <row r="196" spans="1:8" x14ac:dyDescent="0.2">
      <c r="B196" s="146"/>
      <c r="C196" s="146"/>
      <c r="D196" s="146"/>
      <c r="E196" s="188"/>
      <c r="F196" s="188"/>
      <c r="G196" s="189"/>
      <c r="H196" s="189"/>
    </row>
    <row r="197" spans="1:8" x14ac:dyDescent="0.2">
      <c r="B197" s="146"/>
      <c r="C197" s="146"/>
      <c r="D197" s="146"/>
      <c r="E197" s="188"/>
      <c r="F197" s="188"/>
      <c r="G197" s="189"/>
      <c r="H197" s="189"/>
    </row>
    <row r="198" spans="1:8" x14ac:dyDescent="0.2">
      <c r="B198" s="146"/>
      <c r="C198" s="146"/>
      <c r="D198" s="146"/>
      <c r="E198" s="188"/>
      <c r="F198" s="188"/>
      <c r="G198" s="189"/>
      <c r="H198" s="189"/>
    </row>
    <row r="199" spans="1:8" x14ac:dyDescent="0.2">
      <c r="B199" s="146"/>
      <c r="C199" s="146"/>
      <c r="D199" s="146"/>
      <c r="E199" s="188"/>
      <c r="F199" s="188"/>
      <c r="G199" s="189"/>
      <c r="H199" s="189"/>
    </row>
    <row r="200" spans="1:8" x14ac:dyDescent="0.2">
      <c r="B200" s="146"/>
      <c r="C200" s="146"/>
      <c r="D200" s="146"/>
      <c r="E200" s="188"/>
      <c r="F200" s="188"/>
      <c r="G200" s="189"/>
      <c r="H200" s="189"/>
    </row>
    <row r="201" spans="1:8" x14ac:dyDescent="0.2">
      <c r="B201" s="146"/>
      <c r="C201" s="146"/>
      <c r="D201" s="146"/>
      <c r="E201" s="188"/>
      <c r="F201" s="188"/>
      <c r="G201" s="189"/>
      <c r="H201" s="189"/>
    </row>
    <row r="202" spans="1:8" x14ac:dyDescent="0.2">
      <c r="B202" s="146"/>
      <c r="C202" s="146"/>
      <c r="D202" s="146"/>
      <c r="E202" s="188"/>
      <c r="F202" s="188"/>
      <c r="G202" s="189"/>
      <c r="H202" s="189"/>
    </row>
    <row r="203" spans="1:8" x14ac:dyDescent="0.2">
      <c r="B203" s="146"/>
      <c r="C203" s="146"/>
      <c r="D203" s="146"/>
      <c r="E203" s="188"/>
      <c r="F203" s="188"/>
      <c r="G203" s="189"/>
      <c r="H203" s="189"/>
    </row>
    <row r="204" spans="1:8" x14ac:dyDescent="0.2">
      <c r="B204" s="146"/>
      <c r="C204" s="146"/>
      <c r="D204" s="146"/>
      <c r="E204" s="188"/>
      <c r="F204" s="188"/>
      <c r="G204" s="189"/>
      <c r="H204" s="189"/>
    </row>
    <row r="205" spans="1:8" x14ac:dyDescent="0.2">
      <c r="B205" s="146"/>
      <c r="C205" s="146"/>
      <c r="D205" s="146"/>
      <c r="E205" s="188"/>
      <c r="F205" s="188"/>
      <c r="G205" s="189"/>
      <c r="H205" s="189"/>
    </row>
    <row r="206" spans="1:8" x14ac:dyDescent="0.2">
      <c r="B206" s="146"/>
      <c r="C206" s="146"/>
      <c r="D206" s="146"/>
      <c r="E206" s="188"/>
      <c r="F206" s="188"/>
      <c r="G206" s="189"/>
      <c r="H206" s="189"/>
    </row>
    <row r="207" spans="1:8" x14ac:dyDescent="0.2">
      <c r="B207" s="146"/>
      <c r="C207" s="146"/>
      <c r="D207" s="146"/>
      <c r="E207" s="188"/>
      <c r="F207" s="188"/>
      <c r="G207" s="189"/>
      <c r="H207" s="189"/>
    </row>
    <row r="208" spans="1:8" x14ac:dyDescent="0.2">
      <c r="B208" s="146"/>
      <c r="C208" s="146"/>
      <c r="D208" s="146"/>
      <c r="E208" s="188"/>
      <c r="F208" s="188"/>
      <c r="G208" s="189"/>
      <c r="H208" s="189"/>
    </row>
    <row r="209" spans="2:8" x14ac:dyDescent="0.2">
      <c r="B209" s="146"/>
      <c r="C209" s="146"/>
      <c r="D209" s="146"/>
      <c r="E209" s="188"/>
      <c r="F209" s="188"/>
      <c r="G209" s="189"/>
      <c r="H209" s="189"/>
    </row>
    <row r="210" spans="2:8" x14ac:dyDescent="0.2">
      <c r="B210" s="146"/>
      <c r="C210" s="146"/>
      <c r="D210" s="146"/>
      <c r="E210" s="188"/>
      <c r="F210" s="188"/>
      <c r="G210" s="189"/>
      <c r="H210" s="189"/>
    </row>
    <row r="211" spans="2:8" x14ac:dyDescent="0.2">
      <c r="B211" s="146"/>
      <c r="C211" s="146"/>
      <c r="D211" s="146"/>
      <c r="E211" s="188"/>
      <c r="F211" s="188"/>
      <c r="G211" s="189"/>
      <c r="H211" s="189"/>
    </row>
    <row r="212" spans="2:8" x14ac:dyDescent="0.2">
      <c r="B212" s="146"/>
      <c r="C212" s="146"/>
      <c r="D212" s="146"/>
      <c r="E212" s="188"/>
      <c r="F212" s="188"/>
      <c r="G212" s="189"/>
      <c r="H212" s="189"/>
    </row>
    <row r="213" spans="2:8" x14ac:dyDescent="0.2">
      <c r="B213" s="146"/>
      <c r="C213" s="146"/>
      <c r="D213" s="146"/>
      <c r="E213" s="188"/>
      <c r="F213" s="188"/>
      <c r="G213" s="189"/>
      <c r="H213" s="189"/>
    </row>
    <row r="214" spans="2:8" x14ac:dyDescent="0.2">
      <c r="B214" s="146"/>
      <c r="C214" s="146"/>
      <c r="D214" s="146"/>
      <c r="E214" s="188"/>
      <c r="F214" s="188"/>
      <c r="G214" s="189"/>
      <c r="H214" s="189"/>
    </row>
    <row r="215" spans="2:8" x14ac:dyDescent="0.2">
      <c r="B215" s="146"/>
      <c r="C215" s="146"/>
      <c r="D215" s="146"/>
      <c r="E215" s="188"/>
      <c r="F215" s="188"/>
      <c r="G215" s="189"/>
      <c r="H215" s="189"/>
    </row>
    <row r="216" spans="2:8" x14ac:dyDescent="0.2">
      <c r="B216" s="146"/>
      <c r="C216" s="146"/>
      <c r="D216" s="146"/>
      <c r="E216" s="188"/>
      <c r="F216" s="188"/>
      <c r="G216" s="189"/>
      <c r="H216" s="189"/>
    </row>
    <row r="217" spans="2:8" x14ac:dyDescent="0.2">
      <c r="B217" s="146"/>
      <c r="C217" s="146"/>
      <c r="D217" s="146"/>
      <c r="E217" s="188"/>
      <c r="F217" s="188"/>
      <c r="G217" s="189"/>
      <c r="H217" s="189"/>
    </row>
    <row r="218" spans="2:8" x14ac:dyDescent="0.2">
      <c r="B218" s="146"/>
      <c r="C218" s="146"/>
      <c r="D218" s="146"/>
      <c r="E218" s="188"/>
      <c r="F218" s="188"/>
      <c r="G218" s="189"/>
      <c r="H218" s="189"/>
    </row>
    <row r="219" spans="2:8" x14ac:dyDescent="0.2">
      <c r="B219" s="146"/>
      <c r="C219" s="146"/>
      <c r="D219" s="146"/>
      <c r="E219" s="188"/>
      <c r="F219" s="188"/>
      <c r="G219" s="189"/>
      <c r="H219" s="189"/>
    </row>
    <row r="220" spans="2:8" x14ac:dyDescent="0.2">
      <c r="B220" s="146"/>
      <c r="C220" s="146"/>
      <c r="D220" s="146"/>
      <c r="E220" s="188"/>
      <c r="F220" s="188"/>
      <c r="G220" s="189"/>
      <c r="H220" s="189"/>
    </row>
    <row r="221" spans="2:8" x14ac:dyDescent="0.2">
      <c r="B221" s="146"/>
      <c r="C221" s="146"/>
      <c r="D221" s="146"/>
      <c r="E221" s="188"/>
      <c r="F221" s="188"/>
      <c r="G221" s="189"/>
      <c r="H221" s="189"/>
    </row>
    <row r="222" spans="2:8" x14ac:dyDescent="0.2">
      <c r="B222" s="146"/>
      <c r="C222" s="146"/>
      <c r="D222" s="146"/>
      <c r="E222" s="188"/>
      <c r="F222" s="188"/>
      <c r="G222" s="189"/>
      <c r="H222" s="189"/>
    </row>
    <row r="223" spans="2:8" x14ac:dyDescent="0.2">
      <c r="B223" s="146"/>
      <c r="C223" s="146"/>
      <c r="D223" s="146"/>
      <c r="E223" s="188"/>
      <c r="F223" s="188"/>
      <c r="G223" s="189"/>
      <c r="H223" s="189"/>
    </row>
    <row r="224" spans="2:8" x14ac:dyDescent="0.2">
      <c r="B224" s="146"/>
      <c r="C224" s="146"/>
      <c r="D224" s="146"/>
      <c r="E224" s="188"/>
      <c r="F224" s="188"/>
      <c r="G224" s="189"/>
      <c r="H224" s="189"/>
    </row>
    <row r="225" spans="2:8" x14ac:dyDescent="0.2">
      <c r="B225" s="146"/>
      <c r="C225" s="146"/>
      <c r="D225" s="146"/>
      <c r="E225" s="188"/>
      <c r="F225" s="188"/>
      <c r="G225" s="189"/>
      <c r="H225" s="189"/>
    </row>
    <row r="226" spans="2:8" x14ac:dyDescent="0.2">
      <c r="B226" s="146"/>
      <c r="C226" s="146"/>
      <c r="D226" s="146"/>
      <c r="E226" s="188"/>
      <c r="F226" s="188"/>
      <c r="G226" s="189"/>
      <c r="H226" s="189"/>
    </row>
    <row r="227" spans="2:8" x14ac:dyDescent="0.2">
      <c r="B227" s="146"/>
      <c r="C227" s="146"/>
      <c r="D227" s="146"/>
      <c r="E227" s="188"/>
      <c r="F227" s="188"/>
      <c r="G227" s="189"/>
      <c r="H227" s="189"/>
    </row>
    <row r="228" spans="2:8" x14ac:dyDescent="0.2">
      <c r="B228" s="146"/>
      <c r="C228" s="146"/>
      <c r="D228" s="146"/>
      <c r="E228" s="188"/>
      <c r="F228" s="188"/>
      <c r="G228" s="189"/>
      <c r="H228" s="189"/>
    </row>
    <row r="229" spans="2:8" x14ac:dyDescent="0.2">
      <c r="B229" s="146"/>
      <c r="C229" s="146"/>
      <c r="D229" s="146"/>
      <c r="E229" s="188"/>
      <c r="F229" s="188"/>
      <c r="G229" s="189"/>
      <c r="H229" s="189"/>
    </row>
    <row r="230" spans="2:8" x14ac:dyDescent="0.2">
      <c r="B230" s="146"/>
      <c r="C230" s="146"/>
      <c r="D230" s="146"/>
      <c r="E230" s="188"/>
      <c r="F230" s="188"/>
      <c r="G230" s="189"/>
      <c r="H230" s="189"/>
    </row>
    <row r="231" spans="2:8" x14ac:dyDescent="0.2">
      <c r="B231" s="146"/>
      <c r="C231" s="146"/>
      <c r="D231" s="146"/>
      <c r="E231" s="188"/>
      <c r="F231" s="188"/>
      <c r="G231" s="189"/>
      <c r="H231" s="189"/>
    </row>
    <row r="232" spans="2:8" x14ac:dyDescent="0.2">
      <c r="B232" s="146"/>
      <c r="C232" s="146"/>
      <c r="D232" s="146"/>
      <c r="E232" s="188"/>
      <c r="F232" s="188"/>
      <c r="G232" s="189"/>
      <c r="H232" s="189"/>
    </row>
    <row r="233" spans="2:8" x14ac:dyDescent="0.2">
      <c r="B233" s="146"/>
      <c r="C233" s="146"/>
      <c r="D233" s="146"/>
      <c r="E233" s="188"/>
      <c r="F233" s="188"/>
      <c r="G233" s="189"/>
      <c r="H233" s="189"/>
    </row>
    <row r="234" spans="2:8" x14ac:dyDescent="0.2">
      <c r="B234" s="146"/>
      <c r="C234" s="146"/>
      <c r="D234" s="146"/>
      <c r="E234" s="188"/>
      <c r="F234" s="188"/>
      <c r="G234" s="189"/>
      <c r="H234" s="189"/>
    </row>
    <row r="235" spans="2:8" x14ac:dyDescent="0.2">
      <c r="B235" s="146"/>
      <c r="C235" s="146"/>
      <c r="D235" s="146"/>
      <c r="E235" s="188"/>
      <c r="F235" s="188"/>
      <c r="G235" s="189"/>
      <c r="H235" s="189"/>
    </row>
    <row r="236" spans="2:8" x14ac:dyDescent="0.2">
      <c r="B236" s="146"/>
      <c r="C236" s="146"/>
      <c r="D236" s="146"/>
      <c r="E236" s="188"/>
      <c r="F236" s="188"/>
      <c r="G236" s="189"/>
      <c r="H236" s="189"/>
    </row>
    <row r="237" spans="2:8" x14ac:dyDescent="0.2">
      <c r="B237" s="146"/>
      <c r="C237" s="146"/>
      <c r="D237" s="146"/>
      <c r="E237" s="188"/>
      <c r="F237" s="188"/>
      <c r="G237" s="189"/>
      <c r="H237" s="189"/>
    </row>
    <row r="238" spans="2:8" x14ac:dyDescent="0.2">
      <c r="B238" s="146"/>
      <c r="C238" s="146"/>
      <c r="D238" s="146"/>
      <c r="E238" s="188"/>
      <c r="F238" s="188"/>
      <c r="G238" s="189"/>
      <c r="H238" s="189"/>
    </row>
    <row r="239" spans="2:8" x14ac:dyDescent="0.2">
      <c r="B239" s="146"/>
      <c r="C239" s="146"/>
      <c r="D239" s="146"/>
      <c r="E239" s="188"/>
      <c r="F239" s="188"/>
      <c r="G239" s="189"/>
      <c r="H239" s="189"/>
    </row>
    <row r="240" spans="2:8" x14ac:dyDescent="0.2">
      <c r="B240" s="146"/>
      <c r="C240" s="146"/>
      <c r="D240" s="146"/>
      <c r="E240" s="188"/>
      <c r="F240" s="188"/>
      <c r="G240" s="189"/>
      <c r="H240" s="189"/>
    </row>
    <row r="241" spans="2:8" x14ac:dyDescent="0.2">
      <c r="B241" s="146"/>
      <c r="C241" s="146"/>
      <c r="D241" s="146"/>
      <c r="E241" s="188"/>
      <c r="F241" s="188"/>
      <c r="G241" s="189"/>
      <c r="H241" s="189"/>
    </row>
    <row r="242" spans="2:8" x14ac:dyDescent="0.2">
      <c r="B242" s="146"/>
      <c r="C242" s="146"/>
      <c r="D242" s="146"/>
      <c r="E242" s="188"/>
      <c r="F242" s="188"/>
      <c r="G242" s="189"/>
      <c r="H242" s="189"/>
    </row>
    <row r="243" spans="2:8" x14ac:dyDescent="0.2">
      <c r="B243" s="146"/>
      <c r="C243" s="146"/>
      <c r="D243" s="146"/>
      <c r="E243" s="188"/>
      <c r="F243" s="188"/>
      <c r="G243" s="189"/>
      <c r="H243" s="189"/>
    </row>
    <row r="244" spans="2:8" x14ac:dyDescent="0.2">
      <c r="B244" s="146"/>
      <c r="C244" s="146"/>
      <c r="D244" s="146"/>
      <c r="E244" s="188"/>
      <c r="F244" s="188"/>
      <c r="G244" s="189"/>
      <c r="H244" s="189"/>
    </row>
    <row r="245" spans="2:8" x14ac:dyDescent="0.2">
      <c r="B245" s="146"/>
      <c r="C245" s="146"/>
      <c r="D245" s="146"/>
      <c r="E245" s="188"/>
      <c r="F245" s="188"/>
      <c r="G245" s="189"/>
      <c r="H245" s="189"/>
    </row>
    <row r="246" spans="2:8" x14ac:dyDescent="0.2">
      <c r="B246" s="146"/>
      <c r="C246" s="146"/>
      <c r="D246" s="146"/>
      <c r="E246" s="188"/>
      <c r="F246" s="188"/>
      <c r="G246" s="189"/>
      <c r="H246" s="189"/>
    </row>
    <row r="247" spans="2:8" x14ac:dyDescent="0.2">
      <c r="B247" s="146"/>
      <c r="C247" s="146"/>
      <c r="D247" s="146"/>
      <c r="E247" s="188"/>
      <c r="F247" s="188"/>
      <c r="G247" s="189"/>
      <c r="H247" s="189"/>
    </row>
    <row r="248" spans="2:8" x14ac:dyDescent="0.2">
      <c r="B248" s="146"/>
      <c r="C248" s="146"/>
      <c r="D248" s="146"/>
      <c r="E248" s="188"/>
      <c r="F248" s="188"/>
      <c r="G248" s="189"/>
      <c r="H248" s="189"/>
    </row>
    <row r="249" spans="2:8" x14ac:dyDescent="0.2">
      <c r="B249" s="146"/>
      <c r="C249" s="146"/>
      <c r="D249" s="146"/>
      <c r="E249" s="188"/>
      <c r="F249" s="188"/>
      <c r="G249" s="189"/>
      <c r="H249" s="189"/>
    </row>
    <row r="250" spans="2:8" x14ac:dyDescent="0.2">
      <c r="B250" s="146"/>
      <c r="C250" s="146"/>
      <c r="D250" s="146"/>
      <c r="E250" s="188"/>
      <c r="F250" s="188"/>
      <c r="G250" s="189"/>
      <c r="H250" s="189"/>
    </row>
    <row r="251" spans="2:8" x14ac:dyDescent="0.2">
      <c r="B251" s="146"/>
      <c r="C251" s="146"/>
      <c r="D251" s="146"/>
      <c r="E251" s="188"/>
      <c r="F251" s="188"/>
      <c r="G251" s="189"/>
      <c r="H251" s="189"/>
    </row>
    <row r="252" spans="2:8" x14ac:dyDescent="0.2">
      <c r="B252" s="146"/>
      <c r="C252" s="146"/>
      <c r="D252" s="146"/>
      <c r="E252" s="188"/>
      <c r="F252" s="188"/>
      <c r="G252" s="189"/>
      <c r="H252" s="189"/>
    </row>
    <row r="253" spans="2:8" x14ac:dyDescent="0.2">
      <c r="B253" s="146"/>
      <c r="C253" s="146"/>
      <c r="D253" s="146"/>
      <c r="E253" s="188"/>
      <c r="F253" s="188"/>
      <c r="G253" s="189"/>
      <c r="H253" s="189"/>
    </row>
    <row r="254" spans="2:8" x14ac:dyDescent="0.2">
      <c r="B254" s="146"/>
      <c r="C254" s="146"/>
      <c r="D254" s="146"/>
      <c r="E254" s="188"/>
      <c r="F254" s="188"/>
      <c r="G254" s="189"/>
      <c r="H254" s="189"/>
    </row>
    <row r="255" spans="2:8" x14ac:dyDescent="0.2">
      <c r="B255" s="146"/>
      <c r="C255" s="146"/>
      <c r="D255" s="146"/>
      <c r="E255" s="188"/>
      <c r="F255" s="188"/>
      <c r="G255" s="189"/>
      <c r="H255" s="189"/>
    </row>
    <row r="256" spans="2:8" x14ac:dyDescent="0.2">
      <c r="B256" s="146"/>
      <c r="C256" s="146"/>
      <c r="D256" s="146"/>
      <c r="E256" s="188"/>
      <c r="F256" s="188"/>
      <c r="G256" s="189"/>
      <c r="H256" s="189"/>
    </row>
    <row r="257" spans="2:8" x14ac:dyDescent="0.2">
      <c r="B257" s="146"/>
      <c r="C257" s="146"/>
      <c r="D257" s="146"/>
      <c r="E257" s="188"/>
      <c r="F257" s="188"/>
      <c r="G257" s="189"/>
      <c r="H257" s="189"/>
    </row>
    <row r="258" spans="2:8" x14ac:dyDescent="0.2">
      <c r="B258" s="146"/>
      <c r="C258" s="146"/>
      <c r="D258" s="146"/>
      <c r="E258" s="188"/>
      <c r="F258" s="188"/>
      <c r="G258" s="189"/>
      <c r="H258" s="189"/>
    </row>
    <row r="259" spans="2:8" x14ac:dyDescent="0.2">
      <c r="B259" s="146"/>
      <c r="C259" s="146"/>
      <c r="D259" s="146"/>
      <c r="E259" s="188"/>
      <c r="F259" s="188"/>
      <c r="G259" s="189"/>
      <c r="H259" s="189"/>
    </row>
    <row r="260" spans="2:8" x14ac:dyDescent="0.2">
      <c r="B260" s="146"/>
      <c r="C260" s="146"/>
      <c r="D260" s="146"/>
      <c r="E260" s="188"/>
      <c r="F260" s="188"/>
      <c r="G260" s="189"/>
      <c r="H260" s="189"/>
    </row>
    <row r="261" spans="2:8" x14ac:dyDescent="0.2">
      <c r="B261" s="146"/>
      <c r="C261" s="146"/>
      <c r="D261" s="146"/>
      <c r="E261" s="188"/>
      <c r="F261" s="188"/>
      <c r="G261" s="189"/>
      <c r="H261" s="189"/>
    </row>
    <row r="262" spans="2:8" x14ac:dyDescent="0.2">
      <c r="B262" s="146"/>
      <c r="C262" s="146"/>
      <c r="D262" s="146"/>
      <c r="E262" s="188"/>
      <c r="F262" s="188"/>
      <c r="G262" s="189"/>
      <c r="H262" s="189"/>
    </row>
    <row r="263" spans="2:8" x14ac:dyDescent="0.2">
      <c r="B263" s="146"/>
      <c r="C263" s="146"/>
      <c r="D263" s="146"/>
      <c r="E263" s="188"/>
      <c r="F263" s="188"/>
      <c r="G263" s="189"/>
      <c r="H263" s="189"/>
    </row>
    <row r="264" spans="2:8" x14ac:dyDescent="0.2">
      <c r="B264" s="146"/>
      <c r="C264" s="146"/>
      <c r="D264" s="146"/>
      <c r="E264" s="188"/>
      <c r="F264" s="188"/>
      <c r="G264" s="189"/>
      <c r="H264" s="189"/>
    </row>
    <row r="265" spans="2:8" x14ac:dyDescent="0.2">
      <c r="B265" s="146"/>
      <c r="C265" s="146"/>
      <c r="D265" s="146"/>
      <c r="E265" s="188"/>
      <c r="F265" s="188"/>
      <c r="G265" s="189"/>
      <c r="H265" s="189"/>
    </row>
    <row r="266" spans="2:8" x14ac:dyDescent="0.2">
      <c r="B266" s="146"/>
      <c r="C266" s="146"/>
      <c r="D266" s="146"/>
      <c r="E266" s="188"/>
      <c r="F266" s="188"/>
      <c r="G266" s="189"/>
      <c r="H266" s="189"/>
    </row>
    <row r="267" spans="2:8" x14ac:dyDescent="0.2">
      <c r="B267" s="146"/>
      <c r="C267" s="146"/>
      <c r="D267" s="146"/>
      <c r="E267" s="188"/>
      <c r="F267" s="188"/>
      <c r="G267" s="189"/>
      <c r="H267" s="189"/>
    </row>
    <row r="268" spans="2:8" x14ac:dyDescent="0.2">
      <c r="B268" s="146"/>
      <c r="C268" s="146"/>
      <c r="D268" s="146"/>
      <c r="E268" s="188"/>
      <c r="F268" s="188"/>
      <c r="G268" s="189"/>
      <c r="H268" s="189"/>
    </row>
    <row r="269" spans="2:8" x14ac:dyDescent="0.2">
      <c r="B269" s="146"/>
      <c r="C269" s="146"/>
      <c r="D269" s="146"/>
      <c r="E269" s="188"/>
      <c r="F269" s="188"/>
      <c r="G269" s="189"/>
      <c r="H269" s="189"/>
    </row>
    <row r="270" spans="2:8" x14ac:dyDescent="0.2">
      <c r="B270" s="146"/>
      <c r="C270" s="146"/>
      <c r="D270" s="146"/>
      <c r="E270" s="188"/>
      <c r="F270" s="188"/>
      <c r="G270" s="189"/>
      <c r="H270" s="189"/>
    </row>
    <row r="271" spans="2:8" x14ac:dyDescent="0.2">
      <c r="B271" s="146"/>
      <c r="C271" s="146"/>
      <c r="D271" s="146"/>
      <c r="E271" s="188"/>
      <c r="F271" s="188"/>
      <c r="G271" s="189"/>
      <c r="H271" s="189"/>
    </row>
    <row r="272" spans="2:8" x14ac:dyDescent="0.2">
      <c r="B272" s="146"/>
      <c r="C272" s="146"/>
      <c r="D272" s="146"/>
      <c r="E272" s="188"/>
      <c r="F272" s="188"/>
      <c r="G272" s="189"/>
      <c r="H272" s="189"/>
    </row>
    <row r="273" spans="2:8" x14ac:dyDescent="0.2">
      <c r="B273" s="146"/>
      <c r="C273" s="146"/>
      <c r="D273" s="146"/>
      <c r="E273" s="188"/>
      <c r="F273" s="188"/>
      <c r="G273" s="189"/>
      <c r="H273" s="189"/>
    </row>
    <row r="274" spans="2:8" x14ac:dyDescent="0.2">
      <c r="B274" s="146"/>
      <c r="C274" s="146"/>
      <c r="D274" s="146"/>
      <c r="E274" s="188"/>
      <c r="F274" s="188"/>
      <c r="G274" s="189"/>
      <c r="H274" s="189"/>
    </row>
    <row r="275" spans="2:8" x14ac:dyDescent="0.2">
      <c r="B275" s="146"/>
      <c r="C275" s="146"/>
      <c r="D275" s="146"/>
      <c r="E275" s="188"/>
      <c r="F275" s="188"/>
      <c r="G275" s="189"/>
      <c r="H275" s="189"/>
    </row>
    <row r="276" spans="2:8" x14ac:dyDescent="0.2">
      <c r="B276" s="146"/>
      <c r="C276" s="146"/>
      <c r="D276" s="146"/>
      <c r="E276" s="188"/>
      <c r="F276" s="188"/>
      <c r="G276" s="189"/>
      <c r="H276" s="189"/>
    </row>
    <row r="277" spans="2:8" x14ac:dyDescent="0.2">
      <c r="B277" s="146"/>
      <c r="C277" s="146"/>
      <c r="D277" s="146"/>
      <c r="E277" s="188"/>
      <c r="F277" s="188"/>
      <c r="G277" s="189"/>
      <c r="H277" s="189"/>
    </row>
    <row r="278" spans="2:8" x14ac:dyDescent="0.2">
      <c r="B278" s="146"/>
      <c r="C278" s="146"/>
      <c r="D278" s="146"/>
      <c r="E278" s="188"/>
      <c r="F278" s="188"/>
      <c r="G278" s="189"/>
      <c r="H278" s="189"/>
    </row>
    <row r="279" spans="2:8" x14ac:dyDescent="0.2">
      <c r="B279" s="146"/>
      <c r="C279" s="146"/>
      <c r="D279" s="146"/>
      <c r="E279" s="188"/>
      <c r="F279" s="188"/>
      <c r="G279" s="189"/>
      <c r="H279" s="189"/>
    </row>
    <row r="280" spans="2:8" x14ac:dyDescent="0.2">
      <c r="B280" s="146"/>
      <c r="C280" s="146"/>
      <c r="D280" s="146"/>
      <c r="E280" s="188"/>
      <c r="F280" s="188"/>
      <c r="G280" s="189"/>
      <c r="H280" s="189"/>
    </row>
    <row r="281" spans="2:8" x14ac:dyDescent="0.2">
      <c r="B281" s="146"/>
      <c r="C281" s="146"/>
      <c r="D281" s="146"/>
      <c r="E281" s="188"/>
      <c r="F281" s="188"/>
      <c r="G281" s="189"/>
      <c r="H281" s="189"/>
    </row>
    <row r="282" spans="2:8" x14ac:dyDescent="0.2">
      <c r="B282" s="146"/>
      <c r="C282" s="146"/>
      <c r="D282" s="146"/>
      <c r="E282" s="188"/>
      <c r="F282" s="188"/>
      <c r="G282" s="189"/>
      <c r="H282" s="189"/>
    </row>
    <row r="283" spans="2:8" x14ac:dyDescent="0.2">
      <c r="B283" s="146"/>
      <c r="C283" s="146"/>
      <c r="D283" s="146"/>
      <c r="E283" s="188"/>
      <c r="F283" s="188"/>
      <c r="G283" s="189"/>
      <c r="H283" s="189"/>
    </row>
    <row r="284" spans="2:8" x14ac:dyDescent="0.2">
      <c r="B284" s="146"/>
      <c r="C284" s="146"/>
      <c r="D284" s="146"/>
      <c r="E284" s="188"/>
      <c r="F284" s="188"/>
      <c r="G284" s="189"/>
      <c r="H284" s="189"/>
    </row>
    <row r="285" spans="2:8" x14ac:dyDescent="0.2">
      <c r="B285" s="146"/>
      <c r="C285" s="146"/>
      <c r="D285" s="146"/>
      <c r="E285" s="188"/>
      <c r="F285" s="188"/>
      <c r="G285" s="189"/>
      <c r="H285" s="189"/>
    </row>
    <row r="286" spans="2:8" x14ac:dyDescent="0.2">
      <c r="B286" s="146"/>
      <c r="C286" s="146"/>
      <c r="D286" s="146"/>
      <c r="E286" s="188"/>
      <c r="F286" s="188"/>
      <c r="G286" s="189"/>
      <c r="H286" s="189"/>
    </row>
    <row r="287" spans="2:8" x14ac:dyDescent="0.2">
      <c r="B287" s="146"/>
      <c r="C287" s="146"/>
      <c r="D287" s="146"/>
      <c r="E287" s="188"/>
      <c r="F287" s="188"/>
      <c r="G287" s="189"/>
      <c r="H287" s="189"/>
    </row>
    <row r="288" spans="2:8" x14ac:dyDescent="0.2">
      <c r="B288" s="146"/>
      <c r="C288" s="146"/>
      <c r="D288" s="146"/>
      <c r="E288" s="188"/>
      <c r="F288" s="188"/>
      <c r="G288" s="189"/>
      <c r="H288" s="189"/>
    </row>
    <row r="289" spans="2:8" x14ac:dyDescent="0.2">
      <c r="B289" s="146"/>
      <c r="C289" s="146"/>
      <c r="D289" s="146"/>
      <c r="E289" s="188"/>
      <c r="F289" s="188"/>
      <c r="G289" s="189"/>
      <c r="H289" s="189"/>
    </row>
    <row r="290" spans="2:8" x14ac:dyDescent="0.2">
      <c r="B290" s="146"/>
      <c r="C290" s="146"/>
      <c r="D290" s="146"/>
      <c r="E290" s="188"/>
      <c r="F290" s="188"/>
      <c r="G290" s="189"/>
      <c r="H290" s="189"/>
    </row>
    <row r="291" spans="2:8" x14ac:dyDescent="0.2">
      <c r="B291" s="146"/>
      <c r="C291" s="146"/>
      <c r="D291" s="146"/>
      <c r="E291" s="188"/>
      <c r="F291" s="188"/>
      <c r="G291" s="189"/>
      <c r="H291" s="189"/>
    </row>
    <row r="292" spans="2:8" x14ac:dyDescent="0.2">
      <c r="B292" s="146"/>
      <c r="C292" s="146"/>
      <c r="D292" s="146"/>
      <c r="E292" s="188"/>
      <c r="F292" s="188"/>
      <c r="G292" s="189"/>
      <c r="H292" s="189"/>
    </row>
    <row r="293" spans="2:8" x14ac:dyDescent="0.2">
      <c r="B293" s="146"/>
      <c r="C293" s="146"/>
      <c r="D293" s="146"/>
      <c r="E293" s="188"/>
      <c r="F293" s="188"/>
      <c r="G293" s="189"/>
      <c r="H293" s="189"/>
    </row>
    <row r="294" spans="2:8" x14ac:dyDescent="0.2">
      <c r="B294" s="146"/>
      <c r="C294" s="146"/>
      <c r="D294" s="146"/>
      <c r="E294" s="188"/>
      <c r="F294" s="188"/>
      <c r="G294" s="189"/>
      <c r="H294" s="189"/>
    </row>
    <row r="295" spans="2:8" x14ac:dyDescent="0.2">
      <c r="B295" s="146"/>
      <c r="C295" s="146"/>
      <c r="D295" s="146"/>
      <c r="E295" s="188"/>
      <c r="F295" s="188"/>
      <c r="G295" s="189"/>
      <c r="H295" s="189"/>
    </row>
    <row r="296" spans="2:8" x14ac:dyDescent="0.2">
      <c r="B296" s="146"/>
      <c r="C296" s="146"/>
      <c r="D296" s="146"/>
      <c r="E296" s="188"/>
      <c r="F296" s="188"/>
      <c r="G296" s="189"/>
      <c r="H296" s="189"/>
    </row>
    <row r="297" spans="2:8" x14ac:dyDescent="0.2">
      <c r="B297" s="146"/>
      <c r="C297" s="146"/>
      <c r="D297" s="146"/>
      <c r="E297" s="188"/>
      <c r="F297" s="188"/>
      <c r="G297" s="189"/>
      <c r="H297" s="189"/>
    </row>
    <row r="298" spans="2:8" x14ac:dyDescent="0.2">
      <c r="B298" s="146"/>
      <c r="C298" s="146"/>
      <c r="D298" s="146"/>
      <c r="E298" s="188"/>
      <c r="F298" s="188"/>
      <c r="G298" s="189"/>
      <c r="H298" s="189"/>
    </row>
    <row r="299" spans="2:8" x14ac:dyDescent="0.2">
      <c r="B299" s="146"/>
      <c r="C299" s="146"/>
      <c r="D299" s="146"/>
      <c r="E299" s="188"/>
      <c r="F299" s="188"/>
      <c r="G299" s="189"/>
      <c r="H299" s="189"/>
    </row>
    <row r="300" spans="2:8" x14ac:dyDescent="0.2">
      <c r="B300" s="146"/>
      <c r="C300" s="146"/>
      <c r="D300" s="146"/>
      <c r="E300" s="188"/>
      <c r="F300" s="188"/>
      <c r="G300" s="189"/>
      <c r="H300" s="189"/>
    </row>
    <row r="301" spans="2:8" x14ac:dyDescent="0.2">
      <c r="B301" s="146"/>
      <c r="C301" s="146"/>
      <c r="D301" s="146"/>
      <c r="E301" s="188"/>
      <c r="F301" s="188"/>
      <c r="G301" s="189"/>
      <c r="H301" s="189"/>
    </row>
    <row r="302" spans="2:8" x14ac:dyDescent="0.2">
      <c r="B302" s="146"/>
      <c r="C302" s="146"/>
      <c r="D302" s="146"/>
      <c r="E302" s="188"/>
      <c r="F302" s="188"/>
      <c r="G302" s="189"/>
      <c r="H302" s="189"/>
    </row>
    <row r="303" spans="2:8" x14ac:dyDescent="0.2">
      <c r="B303" s="146"/>
      <c r="C303" s="146"/>
      <c r="D303" s="146"/>
      <c r="E303" s="188"/>
      <c r="F303" s="188"/>
      <c r="G303" s="189"/>
      <c r="H303" s="189"/>
    </row>
    <row r="304" spans="2:8" x14ac:dyDescent="0.2">
      <c r="B304" s="146"/>
      <c r="C304" s="146"/>
      <c r="D304" s="146"/>
      <c r="E304" s="188"/>
      <c r="F304" s="188"/>
      <c r="G304" s="189"/>
      <c r="H304" s="189"/>
    </row>
    <row r="305" spans="2:8" x14ac:dyDescent="0.2">
      <c r="B305" s="146"/>
      <c r="C305" s="146"/>
      <c r="D305" s="146"/>
      <c r="E305" s="188"/>
      <c r="F305" s="188"/>
      <c r="G305" s="189"/>
      <c r="H305" s="189"/>
    </row>
    <row r="306" spans="2:8" x14ac:dyDescent="0.2">
      <c r="B306" s="146"/>
      <c r="C306" s="146"/>
      <c r="D306" s="146"/>
      <c r="E306" s="188"/>
      <c r="F306" s="188"/>
      <c r="G306" s="189"/>
      <c r="H306" s="189"/>
    </row>
    <row r="307" spans="2:8" x14ac:dyDescent="0.2">
      <c r="B307" s="146"/>
      <c r="C307" s="146"/>
      <c r="D307" s="146"/>
      <c r="E307" s="188"/>
      <c r="F307" s="188"/>
      <c r="G307" s="189"/>
      <c r="H307" s="189"/>
    </row>
    <row r="308" spans="2:8" x14ac:dyDescent="0.2">
      <c r="B308" s="146"/>
      <c r="C308" s="146"/>
      <c r="D308" s="146"/>
      <c r="E308" s="188"/>
      <c r="F308" s="188"/>
      <c r="G308" s="189"/>
      <c r="H308" s="189"/>
    </row>
    <row r="309" spans="2:8" x14ac:dyDescent="0.2">
      <c r="B309" s="146"/>
      <c r="C309" s="146"/>
      <c r="D309" s="146"/>
      <c r="E309" s="188"/>
      <c r="F309" s="188"/>
      <c r="G309" s="189"/>
      <c r="H309" s="189"/>
    </row>
    <row r="310" spans="2:8" x14ac:dyDescent="0.2">
      <c r="B310" s="146"/>
      <c r="C310" s="146"/>
      <c r="D310" s="146"/>
      <c r="E310" s="188"/>
      <c r="F310" s="188"/>
      <c r="G310" s="189"/>
      <c r="H310" s="189"/>
    </row>
    <row r="311" spans="2:8" x14ac:dyDescent="0.2">
      <c r="B311" s="146"/>
      <c r="C311" s="146"/>
      <c r="D311" s="146"/>
      <c r="E311" s="188"/>
      <c r="F311" s="188"/>
      <c r="G311" s="189"/>
      <c r="H311" s="189"/>
    </row>
    <row r="312" spans="2:8" x14ac:dyDescent="0.2">
      <c r="B312" s="146"/>
      <c r="C312" s="146"/>
      <c r="D312" s="146"/>
      <c r="E312" s="188"/>
      <c r="F312" s="188"/>
      <c r="G312" s="189"/>
      <c r="H312" s="189"/>
    </row>
    <row r="313" spans="2:8" x14ac:dyDescent="0.2">
      <c r="B313" s="146"/>
      <c r="C313" s="146"/>
      <c r="D313" s="146"/>
      <c r="E313" s="188"/>
      <c r="F313" s="188"/>
      <c r="G313" s="189"/>
      <c r="H313" s="189"/>
    </row>
    <row r="314" spans="2:8" x14ac:dyDescent="0.2">
      <c r="B314" s="146"/>
      <c r="C314" s="146"/>
      <c r="D314" s="146"/>
      <c r="E314" s="188"/>
      <c r="F314" s="188"/>
      <c r="G314" s="189"/>
      <c r="H314" s="189"/>
    </row>
    <row r="315" spans="2:8" x14ac:dyDescent="0.2">
      <c r="B315" s="146"/>
      <c r="C315" s="146"/>
      <c r="D315" s="146"/>
      <c r="E315" s="188"/>
      <c r="F315" s="188"/>
      <c r="G315" s="189"/>
      <c r="H315" s="189"/>
    </row>
    <row r="316" spans="2:8" x14ac:dyDescent="0.2">
      <c r="B316" s="146"/>
      <c r="C316" s="146"/>
      <c r="D316" s="146"/>
      <c r="E316" s="188"/>
      <c r="F316" s="188"/>
      <c r="G316" s="189"/>
      <c r="H316" s="189"/>
    </row>
    <row r="317" spans="2:8" x14ac:dyDescent="0.2">
      <c r="B317" s="146"/>
      <c r="C317" s="146"/>
      <c r="D317" s="146"/>
      <c r="E317" s="188"/>
      <c r="F317" s="188"/>
      <c r="G317" s="189"/>
      <c r="H317" s="189"/>
    </row>
    <row r="318" spans="2:8" x14ac:dyDescent="0.2">
      <c r="B318" s="146"/>
      <c r="C318" s="146"/>
      <c r="D318" s="146"/>
      <c r="E318" s="188"/>
      <c r="F318" s="188"/>
      <c r="G318" s="189"/>
      <c r="H318" s="189"/>
    </row>
    <row r="319" spans="2:8" x14ac:dyDescent="0.2">
      <c r="B319" s="146"/>
      <c r="C319" s="146"/>
      <c r="D319" s="146"/>
      <c r="E319" s="188"/>
      <c r="F319" s="188"/>
      <c r="G319" s="189"/>
      <c r="H319" s="189"/>
    </row>
    <row r="320" spans="2:8" x14ac:dyDescent="0.2">
      <c r="B320" s="146"/>
      <c r="C320" s="146"/>
      <c r="D320" s="146"/>
      <c r="E320" s="188"/>
      <c r="F320" s="188"/>
      <c r="G320" s="189"/>
      <c r="H320" s="189"/>
    </row>
    <row r="321" spans="2:8" x14ac:dyDescent="0.2">
      <c r="B321" s="146"/>
      <c r="C321" s="146"/>
      <c r="D321" s="146"/>
      <c r="E321" s="188"/>
      <c r="F321" s="188"/>
      <c r="G321" s="189"/>
      <c r="H321" s="189"/>
    </row>
    <row r="322" spans="2:8" x14ac:dyDescent="0.2">
      <c r="B322" s="146"/>
      <c r="C322" s="146"/>
      <c r="D322" s="146"/>
      <c r="E322" s="188"/>
      <c r="F322" s="188"/>
      <c r="G322" s="189"/>
      <c r="H322" s="189"/>
    </row>
    <row r="323" spans="2:8" x14ac:dyDescent="0.2">
      <c r="B323" s="146"/>
      <c r="C323" s="146"/>
      <c r="D323" s="146"/>
      <c r="E323" s="188"/>
      <c r="F323" s="188"/>
      <c r="G323" s="189"/>
      <c r="H323" s="189"/>
    </row>
    <row r="324" spans="2:8" x14ac:dyDescent="0.2">
      <c r="B324" s="146"/>
      <c r="C324" s="146"/>
      <c r="D324" s="146"/>
      <c r="E324" s="188"/>
      <c r="F324" s="188"/>
      <c r="G324" s="189"/>
      <c r="H324" s="189"/>
    </row>
    <row r="325" spans="2:8" x14ac:dyDescent="0.2">
      <c r="B325" s="146"/>
      <c r="C325" s="146"/>
      <c r="D325" s="146"/>
      <c r="E325" s="188"/>
      <c r="F325" s="188"/>
      <c r="G325" s="189"/>
      <c r="H325" s="189"/>
    </row>
    <row r="326" spans="2:8" x14ac:dyDescent="0.2">
      <c r="B326" s="146"/>
      <c r="C326" s="146"/>
      <c r="D326" s="146"/>
      <c r="E326" s="188"/>
      <c r="F326" s="188"/>
      <c r="G326" s="189"/>
      <c r="H326" s="189"/>
    </row>
    <row r="327" spans="2:8" x14ac:dyDescent="0.2">
      <c r="B327" s="146"/>
      <c r="C327" s="146"/>
      <c r="D327" s="146"/>
      <c r="E327" s="188"/>
      <c r="F327" s="188"/>
      <c r="G327" s="189"/>
      <c r="H327" s="189"/>
    </row>
    <row r="328" spans="2:8" x14ac:dyDescent="0.2">
      <c r="B328" s="146"/>
      <c r="C328" s="146"/>
      <c r="D328" s="146"/>
      <c r="E328" s="188"/>
      <c r="F328" s="188"/>
      <c r="G328" s="189"/>
      <c r="H328" s="189"/>
    </row>
    <row r="329" spans="2:8" x14ac:dyDescent="0.2">
      <c r="B329" s="146"/>
      <c r="C329" s="146"/>
      <c r="D329" s="146"/>
      <c r="E329" s="188"/>
      <c r="F329" s="188"/>
      <c r="G329" s="189"/>
      <c r="H329" s="189"/>
    </row>
    <row r="330" spans="2:8" x14ac:dyDescent="0.2">
      <c r="B330" s="146"/>
      <c r="C330" s="146"/>
      <c r="D330" s="146"/>
      <c r="E330" s="188"/>
      <c r="F330" s="188"/>
      <c r="G330" s="189"/>
      <c r="H330" s="189"/>
    </row>
    <row r="331" spans="2:8" x14ac:dyDescent="0.2">
      <c r="B331" s="146"/>
      <c r="C331" s="146"/>
      <c r="D331" s="146"/>
      <c r="E331" s="188"/>
      <c r="F331" s="188"/>
      <c r="G331" s="189"/>
      <c r="H331" s="189"/>
    </row>
    <row r="332" spans="2:8" x14ac:dyDescent="0.2">
      <c r="B332" s="146"/>
      <c r="C332" s="146"/>
      <c r="D332" s="146"/>
      <c r="E332" s="188"/>
      <c r="F332" s="188"/>
      <c r="G332" s="189"/>
      <c r="H332" s="189"/>
    </row>
    <row r="333" spans="2:8" x14ac:dyDescent="0.2">
      <c r="B333" s="146"/>
      <c r="C333" s="146"/>
      <c r="D333" s="146"/>
      <c r="E333" s="188"/>
      <c r="F333" s="188"/>
      <c r="G333" s="189"/>
      <c r="H333" s="189"/>
    </row>
    <row r="334" spans="2:8" x14ac:dyDescent="0.2">
      <c r="B334" s="146"/>
      <c r="C334" s="146"/>
      <c r="D334" s="146"/>
      <c r="E334" s="188"/>
      <c r="F334" s="188"/>
      <c r="G334" s="189"/>
      <c r="H334" s="189"/>
    </row>
    <row r="335" spans="2:8" x14ac:dyDescent="0.2">
      <c r="B335" s="146"/>
      <c r="C335" s="146"/>
      <c r="D335" s="146"/>
      <c r="E335" s="188"/>
      <c r="F335" s="188"/>
      <c r="G335" s="189"/>
      <c r="H335" s="189"/>
    </row>
    <row r="336" spans="2:8" x14ac:dyDescent="0.2">
      <c r="B336" s="146"/>
      <c r="C336" s="146"/>
      <c r="D336" s="146"/>
      <c r="E336" s="188"/>
      <c r="F336" s="188"/>
      <c r="G336" s="189"/>
      <c r="H336" s="189"/>
    </row>
    <row r="337" spans="2:8" x14ac:dyDescent="0.2">
      <c r="B337" s="146"/>
      <c r="C337" s="146"/>
      <c r="D337" s="146"/>
      <c r="E337" s="188"/>
      <c r="F337" s="188"/>
      <c r="G337" s="189"/>
      <c r="H337" s="189"/>
    </row>
    <row r="338" spans="2:8" x14ac:dyDescent="0.2">
      <c r="B338" s="146"/>
      <c r="C338" s="146"/>
      <c r="D338" s="146"/>
      <c r="E338" s="188"/>
      <c r="F338" s="188"/>
      <c r="G338" s="189"/>
      <c r="H338" s="189"/>
    </row>
    <row r="339" spans="2:8" x14ac:dyDescent="0.2">
      <c r="B339" s="146"/>
      <c r="C339" s="146"/>
      <c r="D339" s="146"/>
      <c r="E339" s="188"/>
      <c r="F339" s="188"/>
      <c r="G339" s="189"/>
      <c r="H339" s="189"/>
    </row>
    <row r="340" spans="2:8" x14ac:dyDescent="0.2">
      <c r="B340" s="146"/>
      <c r="C340" s="146"/>
      <c r="D340" s="146"/>
      <c r="E340" s="188"/>
      <c r="F340" s="188"/>
      <c r="G340" s="189"/>
      <c r="H340" s="189"/>
    </row>
    <row r="341" spans="2:8" x14ac:dyDescent="0.2">
      <c r="B341" s="146"/>
      <c r="C341" s="146"/>
      <c r="D341" s="146"/>
      <c r="E341" s="188"/>
      <c r="F341" s="188"/>
      <c r="G341" s="189"/>
      <c r="H341" s="189"/>
    </row>
    <row r="342" spans="2:8" x14ac:dyDescent="0.2">
      <c r="B342" s="146"/>
      <c r="C342" s="146"/>
      <c r="D342" s="146"/>
      <c r="E342" s="188"/>
      <c r="F342" s="188"/>
      <c r="G342" s="189"/>
      <c r="H342" s="189"/>
    </row>
    <row r="343" spans="2:8" x14ac:dyDescent="0.2">
      <c r="B343" s="146"/>
      <c r="C343" s="146"/>
      <c r="D343" s="146"/>
      <c r="E343" s="188"/>
      <c r="F343" s="188"/>
      <c r="G343" s="189"/>
      <c r="H343" s="189"/>
    </row>
    <row r="344" spans="2:8" x14ac:dyDescent="0.2">
      <c r="B344" s="146"/>
      <c r="C344" s="146"/>
      <c r="D344" s="146"/>
      <c r="E344" s="188"/>
      <c r="F344" s="188"/>
      <c r="G344" s="189"/>
      <c r="H344" s="189"/>
    </row>
    <row r="345" spans="2:8" x14ac:dyDescent="0.2">
      <c r="B345" s="146"/>
      <c r="C345" s="146"/>
      <c r="D345" s="146"/>
      <c r="E345" s="188"/>
      <c r="F345" s="188"/>
      <c r="G345" s="189"/>
      <c r="H345" s="189"/>
    </row>
    <row r="346" spans="2:8" x14ac:dyDescent="0.2">
      <c r="B346" s="146"/>
      <c r="C346" s="146"/>
      <c r="D346" s="146"/>
      <c r="E346" s="188"/>
      <c r="F346" s="188"/>
      <c r="G346" s="189"/>
      <c r="H346" s="189"/>
    </row>
    <row r="347" spans="2:8" x14ac:dyDescent="0.2">
      <c r="B347" s="146"/>
      <c r="C347" s="146"/>
      <c r="D347" s="146"/>
      <c r="E347" s="188"/>
      <c r="F347" s="188"/>
      <c r="G347" s="189"/>
      <c r="H347" s="189"/>
    </row>
    <row r="348" spans="2:8" x14ac:dyDescent="0.2">
      <c r="B348" s="146"/>
      <c r="C348" s="146"/>
      <c r="D348" s="146"/>
      <c r="E348" s="188"/>
      <c r="F348" s="188"/>
      <c r="G348" s="189"/>
      <c r="H348" s="189"/>
    </row>
    <row r="349" spans="2:8" x14ac:dyDescent="0.2">
      <c r="B349" s="146"/>
      <c r="C349" s="146"/>
      <c r="D349" s="146"/>
      <c r="E349" s="188"/>
      <c r="F349" s="188"/>
      <c r="G349" s="189"/>
      <c r="H349" s="189"/>
    </row>
    <row r="350" spans="2:8" x14ac:dyDescent="0.2">
      <c r="B350" s="146"/>
      <c r="C350" s="146"/>
      <c r="D350" s="146"/>
      <c r="E350" s="188"/>
      <c r="F350" s="188"/>
      <c r="G350" s="189"/>
      <c r="H350" s="189"/>
    </row>
    <row r="351" spans="2:8" x14ac:dyDescent="0.2">
      <c r="B351" s="146"/>
      <c r="C351" s="146"/>
      <c r="D351" s="146"/>
      <c r="E351" s="188"/>
      <c r="F351" s="188"/>
      <c r="G351" s="189"/>
      <c r="H351" s="189"/>
    </row>
    <row r="352" spans="2:8" x14ac:dyDescent="0.2">
      <c r="B352" s="146"/>
      <c r="C352" s="146"/>
      <c r="D352" s="146"/>
      <c r="E352" s="188"/>
      <c r="F352" s="188"/>
      <c r="G352" s="189"/>
      <c r="H352" s="189"/>
    </row>
    <row r="353" spans="2:8" x14ac:dyDescent="0.2">
      <c r="B353" s="146"/>
      <c r="C353" s="146"/>
      <c r="D353" s="146"/>
      <c r="E353" s="188"/>
      <c r="F353" s="188"/>
      <c r="G353" s="189"/>
      <c r="H353" s="189"/>
    </row>
    <row r="354" spans="2:8" x14ac:dyDescent="0.2">
      <c r="B354" s="146"/>
      <c r="C354" s="146"/>
      <c r="D354" s="146"/>
      <c r="E354" s="188"/>
      <c r="F354" s="188"/>
      <c r="G354" s="189"/>
      <c r="H354" s="189"/>
    </row>
    <row r="355" spans="2:8" x14ac:dyDescent="0.2">
      <c r="B355" s="146"/>
      <c r="C355" s="146"/>
      <c r="D355" s="146"/>
      <c r="E355" s="188"/>
      <c r="F355" s="188"/>
      <c r="G355" s="189"/>
      <c r="H355" s="189"/>
    </row>
    <row r="356" spans="2:8" x14ac:dyDescent="0.2">
      <c r="B356" s="146"/>
      <c r="C356" s="146"/>
      <c r="D356" s="146"/>
      <c r="E356" s="188"/>
      <c r="F356" s="188"/>
      <c r="G356" s="189"/>
      <c r="H356" s="189"/>
    </row>
    <row r="357" spans="2:8" x14ac:dyDescent="0.2">
      <c r="B357" s="146"/>
      <c r="C357" s="146"/>
      <c r="D357" s="146"/>
      <c r="E357" s="188"/>
      <c r="F357" s="188"/>
      <c r="G357" s="189"/>
      <c r="H357" s="189"/>
    </row>
    <row r="358" spans="2:8" x14ac:dyDescent="0.2">
      <c r="B358" s="146"/>
      <c r="C358" s="146"/>
      <c r="D358" s="146"/>
      <c r="E358" s="188"/>
      <c r="F358" s="188"/>
      <c r="G358" s="189"/>
      <c r="H358" s="189"/>
    </row>
    <row r="359" spans="2:8" x14ac:dyDescent="0.2">
      <c r="B359" s="146"/>
      <c r="C359" s="146"/>
      <c r="D359" s="146"/>
      <c r="E359" s="188"/>
      <c r="F359" s="188"/>
      <c r="G359" s="189"/>
      <c r="H359" s="189"/>
    </row>
    <row r="360" spans="2:8" x14ac:dyDescent="0.2">
      <c r="B360" s="146"/>
      <c r="C360" s="146"/>
      <c r="D360" s="146"/>
      <c r="E360" s="188"/>
      <c r="F360" s="188"/>
      <c r="G360" s="189"/>
      <c r="H360" s="189"/>
    </row>
    <row r="361" spans="2:8" x14ac:dyDescent="0.2">
      <c r="B361" s="146"/>
      <c r="C361" s="146"/>
      <c r="D361" s="146"/>
      <c r="E361" s="188"/>
      <c r="F361" s="188"/>
      <c r="G361" s="189"/>
      <c r="H361" s="189"/>
    </row>
    <row r="362" spans="2:8" x14ac:dyDescent="0.2">
      <c r="B362" s="146"/>
      <c r="C362" s="146"/>
      <c r="D362" s="146"/>
      <c r="E362" s="188"/>
      <c r="F362" s="188"/>
      <c r="G362" s="189"/>
      <c r="H362" s="189"/>
    </row>
    <row r="363" spans="2:8" x14ac:dyDescent="0.2">
      <c r="B363" s="146"/>
      <c r="C363" s="146"/>
      <c r="D363" s="146"/>
      <c r="E363" s="188"/>
      <c r="F363" s="188"/>
      <c r="G363" s="189"/>
      <c r="H363" s="189"/>
    </row>
    <row r="364" spans="2:8" x14ac:dyDescent="0.2">
      <c r="B364" s="146"/>
      <c r="C364" s="146"/>
      <c r="D364" s="146"/>
      <c r="E364" s="188"/>
      <c r="F364" s="188"/>
      <c r="G364" s="189"/>
      <c r="H364" s="189"/>
    </row>
    <row r="365" spans="2:8" x14ac:dyDescent="0.2">
      <c r="B365" s="146"/>
      <c r="C365" s="146"/>
      <c r="D365" s="146"/>
      <c r="E365" s="188"/>
      <c r="F365" s="188"/>
      <c r="G365" s="189"/>
      <c r="H365" s="189"/>
    </row>
    <row r="366" spans="2:8" x14ac:dyDescent="0.2">
      <c r="B366" s="146"/>
      <c r="C366" s="146"/>
      <c r="D366" s="146"/>
      <c r="E366" s="188"/>
      <c r="F366" s="188"/>
      <c r="G366" s="189"/>
      <c r="H366" s="189"/>
    </row>
    <row r="367" spans="2:8" x14ac:dyDescent="0.2">
      <c r="B367" s="146"/>
      <c r="C367" s="146"/>
      <c r="D367" s="146"/>
      <c r="E367" s="188"/>
      <c r="F367" s="188"/>
      <c r="G367" s="189"/>
      <c r="H367" s="189"/>
    </row>
    <row r="368" spans="2:8" x14ac:dyDescent="0.2">
      <c r="B368" s="146"/>
      <c r="C368" s="146"/>
      <c r="D368" s="146"/>
      <c r="E368" s="188"/>
      <c r="F368" s="188"/>
      <c r="G368" s="189"/>
      <c r="H368" s="189"/>
    </row>
    <row r="369" spans="2:8" x14ac:dyDescent="0.2">
      <c r="B369" s="146"/>
      <c r="C369" s="146"/>
      <c r="D369" s="146"/>
      <c r="E369" s="188"/>
      <c r="F369" s="188"/>
      <c r="G369" s="189"/>
      <c r="H369" s="189"/>
    </row>
    <row r="370" spans="2:8" x14ac:dyDescent="0.2">
      <c r="B370" s="146"/>
      <c r="C370" s="146"/>
      <c r="D370" s="146"/>
      <c r="E370" s="188"/>
      <c r="F370" s="188"/>
      <c r="G370" s="189"/>
      <c r="H370" s="189"/>
    </row>
    <row r="371" spans="2:8" x14ac:dyDescent="0.2">
      <c r="B371" s="146"/>
      <c r="C371" s="146"/>
      <c r="D371" s="146"/>
      <c r="E371" s="188"/>
      <c r="F371" s="188"/>
      <c r="G371" s="189"/>
      <c r="H371" s="189"/>
    </row>
    <row r="372" spans="2:8" x14ac:dyDescent="0.2">
      <c r="B372" s="146"/>
      <c r="C372" s="146"/>
      <c r="D372" s="146"/>
      <c r="E372" s="188"/>
      <c r="F372" s="188"/>
      <c r="G372" s="189"/>
      <c r="H372" s="189"/>
    </row>
    <row r="373" spans="2:8" x14ac:dyDescent="0.2">
      <c r="B373" s="146"/>
      <c r="C373" s="146"/>
      <c r="D373" s="146"/>
      <c r="E373" s="188"/>
      <c r="F373" s="188"/>
      <c r="G373" s="189"/>
      <c r="H373" s="189"/>
    </row>
    <row r="374" spans="2:8" x14ac:dyDescent="0.2">
      <c r="B374" s="146"/>
      <c r="C374" s="146"/>
      <c r="D374" s="146"/>
      <c r="E374" s="188"/>
      <c r="F374" s="188"/>
      <c r="G374" s="189"/>
      <c r="H374" s="189"/>
    </row>
    <row r="375" spans="2:8" x14ac:dyDescent="0.2">
      <c r="B375" s="146"/>
      <c r="C375" s="146"/>
      <c r="D375" s="146"/>
      <c r="E375" s="188"/>
      <c r="F375" s="188"/>
      <c r="G375" s="189"/>
      <c r="H375" s="189"/>
    </row>
    <row r="376" spans="2:8" x14ac:dyDescent="0.2">
      <c r="B376" s="146"/>
      <c r="C376" s="146"/>
      <c r="D376" s="146"/>
      <c r="E376" s="188"/>
      <c r="F376" s="188"/>
      <c r="G376" s="189"/>
      <c r="H376" s="189"/>
    </row>
    <row r="377" spans="2:8" x14ac:dyDescent="0.2">
      <c r="B377" s="146"/>
      <c r="C377" s="146"/>
      <c r="D377" s="146"/>
      <c r="E377" s="188"/>
      <c r="F377" s="188"/>
      <c r="G377" s="189"/>
      <c r="H377" s="189"/>
    </row>
    <row r="378" spans="2:8" x14ac:dyDescent="0.2">
      <c r="B378" s="146"/>
      <c r="C378" s="146"/>
      <c r="D378" s="146"/>
      <c r="E378" s="188"/>
      <c r="F378" s="188"/>
      <c r="G378" s="189"/>
      <c r="H378" s="189"/>
    </row>
    <row r="379" spans="2:8" x14ac:dyDescent="0.2">
      <c r="B379" s="146"/>
      <c r="C379" s="146"/>
      <c r="D379" s="146"/>
      <c r="E379" s="188"/>
      <c r="F379" s="188"/>
      <c r="G379" s="189"/>
      <c r="H379" s="189"/>
    </row>
    <row r="380" spans="2:8" x14ac:dyDescent="0.2">
      <c r="B380" s="146"/>
      <c r="C380" s="146"/>
      <c r="D380" s="146"/>
      <c r="E380" s="189"/>
      <c r="F380" s="189"/>
      <c r="G380" s="189"/>
      <c r="H380" s="189"/>
    </row>
    <row r="381" spans="2:8" x14ac:dyDescent="0.2">
      <c r="B381" s="146"/>
      <c r="C381" s="146"/>
      <c r="D381" s="146"/>
      <c r="E381" s="189"/>
      <c r="F381" s="189"/>
      <c r="G381" s="189"/>
      <c r="H381" s="189"/>
    </row>
    <row r="382" spans="2:8" x14ac:dyDescent="0.2">
      <c r="B382" s="146"/>
      <c r="C382" s="146"/>
      <c r="D382" s="146"/>
      <c r="E382" s="189"/>
      <c r="F382" s="189"/>
      <c r="G382" s="189"/>
      <c r="H382" s="189"/>
    </row>
    <row r="383" spans="2:8" x14ac:dyDescent="0.2">
      <c r="B383" s="146"/>
      <c r="C383" s="146"/>
      <c r="D383" s="146"/>
      <c r="E383" s="189"/>
      <c r="F383" s="189"/>
      <c r="G383" s="189"/>
      <c r="H383" s="189"/>
    </row>
    <row r="384" spans="2:8" x14ac:dyDescent="0.2">
      <c r="B384" s="146"/>
      <c r="C384" s="146"/>
      <c r="D384" s="146"/>
      <c r="E384" s="189"/>
      <c r="F384" s="189"/>
      <c r="G384" s="189"/>
      <c r="H384" s="189"/>
    </row>
    <row r="385" spans="2:8" x14ac:dyDescent="0.2">
      <c r="B385" s="146"/>
      <c r="C385" s="146"/>
      <c r="D385" s="146"/>
      <c r="E385" s="189"/>
      <c r="F385" s="189"/>
      <c r="G385" s="189"/>
      <c r="H385" s="189"/>
    </row>
    <row r="386" spans="2:8" x14ac:dyDescent="0.2">
      <c r="B386" s="146"/>
      <c r="C386" s="146"/>
      <c r="D386" s="146"/>
      <c r="E386" s="189"/>
      <c r="F386" s="189"/>
      <c r="G386" s="189"/>
      <c r="H386" s="189"/>
    </row>
    <row r="387" spans="2:8" x14ac:dyDescent="0.2">
      <c r="B387" s="146"/>
      <c r="C387" s="146"/>
      <c r="D387" s="146"/>
      <c r="E387" s="189"/>
      <c r="F387" s="189"/>
      <c r="G387" s="189"/>
      <c r="H387" s="189"/>
    </row>
    <row r="388" spans="2:8" x14ac:dyDescent="0.2">
      <c r="B388" s="146"/>
      <c r="C388" s="146"/>
      <c r="D388" s="146"/>
      <c r="E388" s="189"/>
      <c r="F388" s="189"/>
      <c r="G388" s="189"/>
      <c r="H388" s="189"/>
    </row>
    <row r="389" spans="2:8" x14ac:dyDescent="0.2">
      <c r="B389" s="146"/>
      <c r="C389" s="146"/>
      <c r="D389" s="146"/>
      <c r="E389" s="189"/>
      <c r="F389" s="189"/>
      <c r="G389" s="189"/>
      <c r="H389" s="189"/>
    </row>
    <row r="390" spans="2:8" x14ac:dyDescent="0.2">
      <c r="B390" s="146"/>
      <c r="C390" s="146"/>
      <c r="D390" s="146"/>
      <c r="E390" s="189"/>
      <c r="F390" s="189"/>
      <c r="G390" s="189"/>
      <c r="H390" s="189"/>
    </row>
    <row r="391" spans="2:8" x14ac:dyDescent="0.2">
      <c r="B391" s="146"/>
      <c r="C391" s="146"/>
      <c r="D391" s="146"/>
      <c r="E391" s="189"/>
      <c r="F391" s="189"/>
      <c r="G391" s="189"/>
      <c r="H391" s="189"/>
    </row>
    <row r="392" spans="2:8" x14ac:dyDescent="0.2">
      <c r="B392" s="146"/>
      <c r="C392" s="146"/>
      <c r="D392" s="146"/>
      <c r="E392" s="189"/>
      <c r="F392" s="189"/>
      <c r="G392" s="189"/>
      <c r="H392" s="189"/>
    </row>
    <row r="393" spans="2:8" x14ac:dyDescent="0.2">
      <c r="B393" s="146"/>
      <c r="C393" s="146"/>
      <c r="D393" s="146"/>
      <c r="E393" s="189"/>
      <c r="F393" s="189"/>
      <c r="G393" s="189"/>
      <c r="H393" s="189"/>
    </row>
    <row r="394" spans="2:8" x14ac:dyDescent="0.2">
      <c r="B394" s="146"/>
      <c r="C394" s="146"/>
      <c r="D394" s="146"/>
      <c r="E394" s="189"/>
      <c r="F394" s="189"/>
      <c r="G394" s="189"/>
      <c r="H394" s="189"/>
    </row>
    <row r="395" spans="2:8" x14ac:dyDescent="0.2">
      <c r="B395" s="146"/>
      <c r="C395" s="146"/>
      <c r="D395" s="146"/>
      <c r="E395" s="189"/>
      <c r="F395" s="189"/>
      <c r="G395" s="189"/>
      <c r="H395" s="189"/>
    </row>
    <row r="396" spans="2:8" x14ac:dyDescent="0.2">
      <c r="B396" s="146"/>
      <c r="C396" s="146"/>
      <c r="D396" s="146"/>
      <c r="E396" s="189"/>
      <c r="F396" s="189"/>
      <c r="G396" s="189"/>
      <c r="H396" s="189"/>
    </row>
    <row r="397" spans="2:8" x14ac:dyDescent="0.2">
      <c r="B397" s="146"/>
      <c r="C397" s="146"/>
      <c r="D397" s="146"/>
      <c r="E397" s="189"/>
      <c r="F397" s="189"/>
      <c r="G397" s="189"/>
      <c r="H397" s="189"/>
    </row>
    <row r="398" spans="2:8" x14ac:dyDescent="0.2">
      <c r="B398" s="146"/>
      <c r="C398" s="146"/>
      <c r="D398" s="146"/>
      <c r="E398" s="189"/>
      <c r="F398" s="189"/>
      <c r="G398" s="189"/>
      <c r="H398" s="189"/>
    </row>
    <row r="399" spans="2:8" x14ac:dyDescent="0.2">
      <c r="B399" s="146"/>
      <c r="C399" s="146"/>
      <c r="D399" s="146"/>
      <c r="E399" s="189"/>
      <c r="F399" s="189"/>
      <c r="G399" s="189"/>
      <c r="H399" s="189"/>
    </row>
    <row r="400" spans="2:8" x14ac:dyDescent="0.2">
      <c r="B400" s="146"/>
      <c r="C400" s="146"/>
      <c r="D400" s="146"/>
      <c r="E400" s="189"/>
      <c r="F400" s="189"/>
      <c r="G400" s="189"/>
      <c r="H400" s="189"/>
    </row>
    <row r="401" spans="2:8" x14ac:dyDescent="0.2">
      <c r="B401" s="146"/>
      <c r="C401" s="146"/>
      <c r="D401" s="146"/>
      <c r="E401" s="189"/>
      <c r="F401" s="189"/>
      <c r="G401" s="189"/>
      <c r="H401" s="189"/>
    </row>
    <row r="402" spans="2:8" x14ac:dyDescent="0.2">
      <c r="B402" s="146"/>
      <c r="C402" s="146"/>
      <c r="D402" s="146"/>
      <c r="E402" s="189"/>
      <c r="F402" s="189"/>
      <c r="G402" s="189"/>
      <c r="H402" s="189"/>
    </row>
    <row r="403" spans="2:8" x14ac:dyDescent="0.2">
      <c r="B403" s="146"/>
      <c r="C403" s="146"/>
      <c r="D403" s="146"/>
      <c r="E403" s="189"/>
      <c r="F403" s="189"/>
      <c r="G403" s="189"/>
      <c r="H403" s="189"/>
    </row>
    <row r="404" spans="2:8" x14ac:dyDescent="0.2">
      <c r="B404" s="146"/>
      <c r="C404" s="146"/>
      <c r="D404" s="146"/>
      <c r="E404" s="189"/>
      <c r="F404" s="189"/>
      <c r="G404" s="189"/>
      <c r="H404" s="189"/>
    </row>
    <row r="405" spans="2:8" x14ac:dyDescent="0.2">
      <c r="B405" s="146"/>
      <c r="C405" s="146"/>
      <c r="D405" s="146"/>
      <c r="E405" s="189"/>
      <c r="F405" s="189"/>
      <c r="G405" s="189"/>
      <c r="H405" s="189"/>
    </row>
    <row r="406" spans="2:8" x14ac:dyDescent="0.2">
      <c r="B406" s="146"/>
      <c r="C406" s="146"/>
      <c r="D406" s="146"/>
      <c r="E406" s="189"/>
      <c r="F406" s="189"/>
      <c r="G406" s="189"/>
      <c r="H406" s="189"/>
    </row>
    <row r="407" spans="2:8" x14ac:dyDescent="0.2">
      <c r="B407" s="146"/>
      <c r="C407" s="146"/>
      <c r="D407" s="146"/>
      <c r="E407" s="189"/>
      <c r="F407" s="189"/>
      <c r="G407" s="189"/>
      <c r="H407" s="189"/>
    </row>
    <row r="408" spans="2:8" x14ac:dyDescent="0.2">
      <c r="B408" s="146"/>
      <c r="C408" s="146"/>
      <c r="D408" s="146"/>
      <c r="E408" s="189"/>
      <c r="F408" s="189"/>
      <c r="G408" s="189"/>
      <c r="H408" s="189"/>
    </row>
    <row r="409" spans="2:8" x14ac:dyDescent="0.2">
      <c r="B409" s="146"/>
      <c r="C409" s="146"/>
      <c r="D409" s="146"/>
      <c r="E409" s="189"/>
      <c r="F409" s="189"/>
      <c r="G409" s="189"/>
      <c r="H409" s="189"/>
    </row>
    <row r="410" spans="2:8" x14ac:dyDescent="0.2">
      <c r="B410" s="146"/>
      <c r="C410" s="146"/>
      <c r="D410" s="146"/>
      <c r="E410" s="189"/>
      <c r="F410" s="189"/>
      <c r="G410" s="189"/>
      <c r="H410" s="189"/>
    </row>
    <row r="411" spans="2:8" x14ac:dyDescent="0.2">
      <c r="B411" s="146"/>
      <c r="C411" s="146"/>
      <c r="D411" s="146"/>
      <c r="E411" s="189"/>
      <c r="F411" s="189"/>
      <c r="G411" s="189"/>
      <c r="H411" s="189"/>
    </row>
    <row r="412" spans="2:8" x14ac:dyDescent="0.2">
      <c r="B412" s="146"/>
      <c r="C412" s="146"/>
      <c r="D412" s="146"/>
      <c r="E412" s="189"/>
      <c r="F412" s="189"/>
      <c r="G412" s="189"/>
      <c r="H412" s="189"/>
    </row>
    <row r="413" spans="2:8" x14ac:dyDescent="0.2">
      <c r="B413" s="146"/>
      <c r="C413" s="146"/>
      <c r="D413" s="146"/>
      <c r="E413" s="189"/>
      <c r="F413" s="189"/>
      <c r="G413" s="189"/>
      <c r="H413" s="189"/>
    </row>
    <row r="414" spans="2:8" x14ac:dyDescent="0.2">
      <c r="B414" s="146"/>
      <c r="C414" s="146"/>
      <c r="D414" s="146"/>
      <c r="E414" s="189"/>
      <c r="F414" s="189"/>
      <c r="G414" s="189"/>
      <c r="H414" s="189"/>
    </row>
    <row r="415" spans="2:8" x14ac:dyDescent="0.2">
      <c r="B415" s="146"/>
      <c r="C415" s="146"/>
      <c r="D415" s="146"/>
      <c r="E415" s="189"/>
      <c r="F415" s="189"/>
      <c r="G415" s="189"/>
      <c r="H415" s="189"/>
    </row>
    <row r="416" spans="2:8" x14ac:dyDescent="0.2">
      <c r="B416" s="146"/>
      <c r="C416" s="146"/>
      <c r="D416" s="146"/>
      <c r="E416" s="189"/>
      <c r="F416" s="189"/>
      <c r="G416" s="189"/>
      <c r="H416" s="189"/>
    </row>
    <row r="417" spans="2:8" x14ac:dyDescent="0.2">
      <c r="B417" s="146"/>
      <c r="C417" s="146"/>
      <c r="D417" s="146"/>
      <c r="E417" s="189"/>
      <c r="F417" s="189"/>
      <c r="G417" s="189"/>
      <c r="H417" s="189"/>
    </row>
    <row r="418" spans="2:8" x14ac:dyDescent="0.2">
      <c r="B418" s="146"/>
      <c r="C418" s="146"/>
      <c r="D418" s="146"/>
      <c r="E418" s="189"/>
      <c r="F418" s="189"/>
      <c r="G418" s="189"/>
      <c r="H418" s="189"/>
    </row>
    <row r="419" spans="2:8" x14ac:dyDescent="0.2">
      <c r="B419" s="146"/>
      <c r="C419" s="146"/>
      <c r="D419" s="146"/>
      <c r="E419" s="189"/>
      <c r="F419" s="189"/>
      <c r="G419" s="189"/>
      <c r="H419" s="189"/>
    </row>
    <row r="420" spans="2:8" x14ac:dyDescent="0.2">
      <c r="B420" s="146"/>
      <c r="C420" s="146"/>
      <c r="D420" s="146"/>
      <c r="E420" s="189"/>
      <c r="F420" s="189"/>
      <c r="G420" s="189"/>
      <c r="H420" s="189"/>
    </row>
    <row r="421" spans="2:8" x14ac:dyDescent="0.2">
      <c r="B421" s="146"/>
      <c r="C421" s="146"/>
      <c r="D421" s="146"/>
      <c r="E421" s="189"/>
      <c r="F421" s="189"/>
      <c r="G421" s="189"/>
      <c r="H421" s="189"/>
    </row>
    <row r="422" spans="2:8" x14ac:dyDescent="0.2">
      <c r="B422" s="146"/>
      <c r="C422" s="146"/>
      <c r="D422" s="146"/>
      <c r="E422" s="189"/>
      <c r="F422" s="189"/>
      <c r="G422" s="189"/>
      <c r="H422" s="189"/>
    </row>
    <row r="423" spans="2:8" x14ac:dyDescent="0.2">
      <c r="B423" s="146"/>
      <c r="C423" s="146"/>
      <c r="D423" s="146"/>
      <c r="E423" s="189"/>
      <c r="F423" s="189"/>
      <c r="G423" s="189"/>
      <c r="H423" s="189"/>
    </row>
    <row r="424" spans="2:8" x14ac:dyDescent="0.2">
      <c r="E424" s="190"/>
      <c r="F424" s="190"/>
    </row>
    <row r="425" spans="2:8" x14ac:dyDescent="0.2">
      <c r="E425" s="190"/>
      <c r="F425" s="190"/>
    </row>
    <row r="426" spans="2:8" x14ac:dyDescent="0.2">
      <c r="E426" s="190"/>
      <c r="F426" s="190"/>
    </row>
    <row r="427" spans="2:8" x14ac:dyDescent="0.2">
      <c r="E427" s="190"/>
      <c r="F427" s="190"/>
    </row>
    <row r="428" spans="2:8" x14ac:dyDescent="0.2">
      <c r="E428" s="190"/>
      <c r="F428" s="190"/>
    </row>
    <row r="429" spans="2:8" x14ac:dyDescent="0.2">
      <c r="E429" s="190"/>
      <c r="F429" s="190"/>
    </row>
    <row r="430" spans="2:8" x14ac:dyDescent="0.2">
      <c r="E430" s="190"/>
      <c r="F430" s="190"/>
    </row>
    <row r="431" spans="2:8" x14ac:dyDescent="0.2">
      <c r="E431" s="190"/>
      <c r="F431" s="190"/>
    </row>
    <row r="432" spans="2:8" x14ac:dyDescent="0.2">
      <c r="E432" s="190"/>
      <c r="F432" s="190"/>
    </row>
    <row r="433" spans="5:6" x14ac:dyDescent="0.2">
      <c r="E433" s="190"/>
      <c r="F433" s="190"/>
    </row>
    <row r="434" spans="5:6" x14ac:dyDescent="0.2">
      <c r="E434" s="190"/>
      <c r="F434" s="190"/>
    </row>
    <row r="435" spans="5:6" x14ac:dyDescent="0.2">
      <c r="E435" s="190"/>
      <c r="F435" s="190"/>
    </row>
    <row r="436" spans="5:6" x14ac:dyDescent="0.2">
      <c r="E436" s="190"/>
      <c r="F436" s="190"/>
    </row>
    <row r="437" spans="5:6" x14ac:dyDescent="0.2">
      <c r="E437" s="190"/>
      <c r="F437" s="190"/>
    </row>
    <row r="438" spans="5:6" x14ac:dyDescent="0.2">
      <c r="E438" s="190"/>
      <c r="F438" s="190"/>
    </row>
    <row r="439" spans="5:6" x14ac:dyDescent="0.2">
      <c r="E439" s="190"/>
      <c r="F439" s="190"/>
    </row>
    <row r="440" spans="5:6" x14ac:dyDescent="0.2">
      <c r="E440" s="190"/>
      <c r="F440" s="190"/>
    </row>
    <row r="441" spans="5:6" x14ac:dyDescent="0.2">
      <c r="E441" s="190"/>
      <c r="F441" s="190"/>
    </row>
    <row r="442" spans="5:6" x14ac:dyDescent="0.2">
      <c r="E442" s="190"/>
      <c r="F442" s="190"/>
    </row>
    <row r="443" spans="5:6" x14ac:dyDescent="0.2">
      <c r="E443" s="190"/>
      <c r="F443" s="190"/>
    </row>
    <row r="444" spans="5:6" x14ac:dyDescent="0.2">
      <c r="E444" s="190"/>
      <c r="F444" s="190"/>
    </row>
    <row r="445" spans="5:6" x14ac:dyDescent="0.2">
      <c r="E445" s="190"/>
      <c r="F445" s="190"/>
    </row>
    <row r="446" spans="5:6" x14ac:dyDescent="0.2">
      <c r="E446" s="190"/>
      <c r="F446" s="190"/>
    </row>
    <row r="447" spans="5:6" x14ac:dyDescent="0.2">
      <c r="E447" s="190"/>
      <c r="F447" s="190"/>
    </row>
    <row r="448" spans="5:6" x14ac:dyDescent="0.2">
      <c r="E448" s="190"/>
      <c r="F448" s="190"/>
    </row>
    <row r="449" spans="5:6" x14ac:dyDescent="0.2">
      <c r="E449" s="190"/>
      <c r="F449" s="190"/>
    </row>
    <row r="450" spans="5:6" x14ac:dyDescent="0.2">
      <c r="E450" s="190"/>
      <c r="F450" s="190"/>
    </row>
    <row r="451" spans="5:6" x14ac:dyDescent="0.2">
      <c r="E451" s="190"/>
      <c r="F451" s="190"/>
    </row>
    <row r="452" spans="5:6" x14ac:dyDescent="0.2">
      <c r="E452" s="190"/>
      <c r="F452" s="190"/>
    </row>
    <row r="453" spans="5:6" x14ac:dyDescent="0.2">
      <c r="E453" s="190"/>
      <c r="F453" s="190"/>
    </row>
    <row r="454" spans="5:6" x14ac:dyDescent="0.2">
      <c r="E454" s="190"/>
      <c r="F454" s="190"/>
    </row>
    <row r="455" spans="5:6" x14ac:dyDescent="0.2">
      <c r="E455" s="190"/>
      <c r="F455" s="190"/>
    </row>
    <row r="456" spans="5:6" x14ac:dyDescent="0.2">
      <c r="E456" s="190"/>
      <c r="F456" s="190"/>
    </row>
    <row r="457" spans="5:6" x14ac:dyDescent="0.2">
      <c r="E457" s="190"/>
      <c r="F457" s="190"/>
    </row>
    <row r="458" spans="5:6" x14ac:dyDescent="0.2">
      <c r="E458" s="190"/>
      <c r="F458" s="190"/>
    </row>
    <row r="459" spans="5:6" x14ac:dyDescent="0.2">
      <c r="E459" s="190"/>
      <c r="F459" s="190"/>
    </row>
    <row r="460" spans="5:6" x14ac:dyDescent="0.2">
      <c r="E460" s="190"/>
      <c r="F460" s="190"/>
    </row>
    <row r="461" spans="5:6" x14ac:dyDescent="0.2">
      <c r="E461" s="190"/>
      <c r="F461" s="190"/>
    </row>
    <row r="462" spans="5:6" x14ac:dyDescent="0.2">
      <c r="E462" s="190"/>
      <c r="F462" s="190"/>
    </row>
    <row r="463" spans="5:6" x14ac:dyDescent="0.2">
      <c r="E463" s="190"/>
      <c r="F463" s="190"/>
    </row>
    <row r="464" spans="5:6" x14ac:dyDescent="0.2">
      <c r="E464" s="190"/>
      <c r="F464" s="190"/>
    </row>
    <row r="465" spans="5:6" x14ac:dyDescent="0.2">
      <c r="E465" s="190"/>
      <c r="F465" s="190"/>
    </row>
    <row r="466" spans="5:6" x14ac:dyDescent="0.2">
      <c r="E466" s="190"/>
      <c r="F466" s="190"/>
    </row>
    <row r="467" spans="5:6" x14ac:dyDescent="0.2">
      <c r="E467" s="190"/>
      <c r="F467" s="190"/>
    </row>
    <row r="468" spans="5:6" x14ac:dyDescent="0.2">
      <c r="E468" s="190"/>
      <c r="F468" s="190"/>
    </row>
    <row r="469" spans="5:6" x14ac:dyDescent="0.2">
      <c r="E469" s="190"/>
      <c r="F469" s="190"/>
    </row>
    <row r="470" spans="5:6" x14ac:dyDescent="0.2">
      <c r="E470" s="190"/>
      <c r="F470" s="190"/>
    </row>
    <row r="471" spans="5:6" x14ac:dyDescent="0.2">
      <c r="E471" s="190"/>
      <c r="F471" s="190"/>
    </row>
    <row r="472" spans="5:6" x14ac:dyDescent="0.2">
      <c r="E472" s="190"/>
      <c r="F472" s="190"/>
    </row>
    <row r="473" spans="5:6" x14ac:dyDescent="0.2">
      <c r="E473" s="190"/>
      <c r="F473" s="190"/>
    </row>
    <row r="474" spans="5:6" x14ac:dyDescent="0.2">
      <c r="E474" s="190"/>
      <c r="F474" s="190"/>
    </row>
    <row r="475" spans="5:6" x14ac:dyDescent="0.2">
      <c r="E475" s="190"/>
      <c r="F475" s="190"/>
    </row>
    <row r="476" spans="5:6" x14ac:dyDescent="0.2">
      <c r="E476" s="190"/>
      <c r="F476" s="190"/>
    </row>
    <row r="477" spans="5:6" x14ac:dyDescent="0.2">
      <c r="E477" s="190"/>
      <c r="F477" s="190"/>
    </row>
    <row r="478" spans="5:6" x14ac:dyDescent="0.2">
      <c r="E478" s="190"/>
      <c r="F478" s="190"/>
    </row>
    <row r="479" spans="5:6" x14ac:dyDescent="0.2">
      <c r="E479" s="190"/>
      <c r="F479" s="190"/>
    </row>
    <row r="480" spans="5:6" x14ac:dyDescent="0.2">
      <c r="E480" s="190"/>
      <c r="F480" s="190"/>
    </row>
    <row r="481" spans="5:6" x14ac:dyDescent="0.2">
      <c r="E481" s="190"/>
      <c r="F481" s="190"/>
    </row>
    <row r="482" spans="5:6" x14ac:dyDescent="0.2">
      <c r="E482" s="190"/>
      <c r="F482" s="190"/>
    </row>
    <row r="483" spans="5:6" x14ac:dyDescent="0.2">
      <c r="E483" s="190"/>
      <c r="F483" s="190"/>
    </row>
    <row r="484" spans="5:6" x14ac:dyDescent="0.2">
      <c r="E484" s="190"/>
      <c r="F484" s="190"/>
    </row>
    <row r="485" spans="5:6" x14ac:dyDescent="0.2">
      <c r="E485" s="190"/>
      <c r="F485" s="190"/>
    </row>
    <row r="486" spans="5:6" x14ac:dyDescent="0.2">
      <c r="E486" s="190"/>
      <c r="F486" s="190"/>
    </row>
    <row r="487" spans="5:6" x14ac:dyDescent="0.2">
      <c r="E487" s="190"/>
      <c r="F487" s="190"/>
    </row>
    <row r="488" spans="5:6" x14ac:dyDescent="0.2">
      <c r="E488" s="190"/>
      <c r="F488" s="190"/>
    </row>
    <row r="489" spans="5:6" x14ac:dyDescent="0.2">
      <c r="E489" s="190"/>
      <c r="F489" s="190"/>
    </row>
    <row r="490" spans="5:6" x14ac:dyDescent="0.2">
      <c r="E490" s="190"/>
      <c r="F490" s="190"/>
    </row>
    <row r="491" spans="5:6" x14ac:dyDescent="0.2">
      <c r="E491" s="190"/>
      <c r="F491" s="190"/>
    </row>
    <row r="492" spans="5:6" x14ac:dyDescent="0.2">
      <c r="E492" s="190"/>
      <c r="F492" s="190"/>
    </row>
    <row r="493" spans="5:6" x14ac:dyDescent="0.2">
      <c r="E493" s="190"/>
      <c r="F493" s="190"/>
    </row>
    <row r="494" spans="5:6" x14ac:dyDescent="0.2">
      <c r="E494" s="190"/>
      <c r="F494" s="190"/>
    </row>
    <row r="495" spans="5:6" x14ac:dyDescent="0.2">
      <c r="E495" s="190"/>
      <c r="F495" s="190"/>
    </row>
    <row r="496" spans="5:6" x14ac:dyDescent="0.2">
      <c r="E496" s="190"/>
      <c r="F496" s="190"/>
    </row>
    <row r="497" spans="5:6" x14ac:dyDescent="0.2">
      <c r="E497" s="190"/>
      <c r="F497" s="190"/>
    </row>
    <row r="498" spans="5:6" x14ac:dyDescent="0.2">
      <c r="E498" s="190"/>
      <c r="F498" s="190"/>
    </row>
    <row r="499" spans="5:6" x14ac:dyDescent="0.2">
      <c r="E499" s="190"/>
      <c r="F499" s="190"/>
    </row>
    <row r="500" spans="5:6" x14ac:dyDescent="0.2">
      <c r="E500" s="190"/>
      <c r="F500" s="190"/>
    </row>
    <row r="501" spans="5:6" x14ac:dyDescent="0.2">
      <c r="E501" s="190"/>
      <c r="F501" s="190"/>
    </row>
    <row r="502" spans="5:6" x14ac:dyDescent="0.2">
      <c r="E502" s="190"/>
      <c r="F502" s="190"/>
    </row>
    <row r="503" spans="5:6" x14ac:dyDescent="0.2">
      <c r="E503" s="190"/>
      <c r="F503" s="190"/>
    </row>
    <row r="504" spans="5:6" x14ac:dyDescent="0.2">
      <c r="E504" s="190"/>
      <c r="F504" s="190"/>
    </row>
    <row r="505" spans="5:6" x14ac:dyDescent="0.2">
      <c r="E505" s="190"/>
      <c r="F505" s="190"/>
    </row>
    <row r="506" spans="5:6" x14ac:dyDescent="0.2">
      <c r="E506" s="190"/>
      <c r="F506" s="190"/>
    </row>
    <row r="507" spans="5:6" x14ac:dyDescent="0.2">
      <c r="E507" s="190"/>
      <c r="F507" s="190"/>
    </row>
    <row r="508" spans="5:6" x14ac:dyDescent="0.2">
      <c r="E508" s="190"/>
      <c r="F508" s="190"/>
    </row>
    <row r="509" spans="5:6" x14ac:dyDescent="0.2">
      <c r="E509" s="190"/>
      <c r="F509" s="190"/>
    </row>
    <row r="510" spans="5:6" x14ac:dyDescent="0.2">
      <c r="E510" s="190"/>
      <c r="F510" s="190"/>
    </row>
    <row r="511" spans="5:6" x14ac:dyDescent="0.2">
      <c r="E511" s="190"/>
      <c r="F511" s="190"/>
    </row>
    <row r="512" spans="5:6" x14ac:dyDescent="0.2">
      <c r="E512" s="190"/>
      <c r="F512" s="190"/>
    </row>
    <row r="513" spans="5:6" x14ac:dyDescent="0.2">
      <c r="E513" s="190"/>
      <c r="F513" s="190"/>
    </row>
    <row r="514" spans="5:6" x14ac:dyDescent="0.2">
      <c r="E514" s="190"/>
      <c r="F514" s="190"/>
    </row>
    <row r="515" spans="5:6" x14ac:dyDescent="0.2">
      <c r="E515" s="190"/>
      <c r="F515" s="190"/>
    </row>
    <row r="516" spans="5:6" x14ac:dyDescent="0.2">
      <c r="E516" s="190"/>
      <c r="F516" s="190"/>
    </row>
    <row r="517" spans="5:6" x14ac:dyDescent="0.2">
      <c r="E517" s="190"/>
      <c r="F517" s="190"/>
    </row>
    <row r="518" spans="5:6" x14ac:dyDescent="0.2">
      <c r="E518" s="190"/>
      <c r="F518" s="190"/>
    </row>
  </sheetData>
  <mergeCells count="1">
    <mergeCell ref="E3:F3"/>
  </mergeCells>
  <pageMargins left="0.75" right="0.75" top="1" bottom="1" header="0.5" footer="0.5"/>
  <pageSetup paperSize="9" orientation="portrait"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sheetPr>
  <dimension ref="A1:N212"/>
  <sheetViews>
    <sheetView topLeftCell="C146" workbookViewId="0">
      <selection activeCell="C162" sqref="C162"/>
    </sheetView>
  </sheetViews>
  <sheetFormatPr defaultRowHeight="12.75" x14ac:dyDescent="0.2"/>
  <cols>
    <col min="1" max="1" width="11.33203125" style="139" bestFit="1" customWidth="1"/>
    <col min="2" max="2" width="14.6640625" style="139" bestFit="1" customWidth="1"/>
    <col min="3" max="3" width="21" style="139" bestFit="1" customWidth="1"/>
    <col min="4" max="4" width="8.88671875" style="139" customWidth="1"/>
    <col min="5" max="256" width="8.88671875" style="139"/>
    <col min="257" max="257" width="11.33203125" style="139" bestFit="1" customWidth="1"/>
    <col min="258" max="258" width="14.6640625" style="139" bestFit="1" customWidth="1"/>
    <col min="259" max="259" width="21" style="139" bestFit="1" customWidth="1"/>
    <col min="260" max="260" width="8.88671875" style="139" customWidth="1"/>
    <col min="261" max="512" width="8.88671875" style="139"/>
    <col min="513" max="513" width="11.33203125" style="139" bestFit="1" customWidth="1"/>
    <col min="514" max="514" width="14.6640625" style="139" bestFit="1" customWidth="1"/>
    <col min="515" max="515" width="21" style="139" bestFit="1" customWidth="1"/>
    <col min="516" max="516" width="8.88671875" style="139" customWidth="1"/>
    <col min="517" max="768" width="8.88671875" style="139"/>
    <col min="769" max="769" width="11.33203125" style="139" bestFit="1" customWidth="1"/>
    <col min="770" max="770" width="14.6640625" style="139" bestFit="1" customWidth="1"/>
    <col min="771" max="771" width="21" style="139" bestFit="1" customWidth="1"/>
    <col min="772" max="772" width="8.88671875" style="139" customWidth="1"/>
    <col min="773" max="1024" width="8.88671875" style="139"/>
    <col min="1025" max="1025" width="11.33203125" style="139" bestFit="1" customWidth="1"/>
    <col min="1026" max="1026" width="14.6640625" style="139" bestFit="1" customWidth="1"/>
    <col min="1027" max="1027" width="21" style="139" bestFit="1" customWidth="1"/>
    <col min="1028" max="1028" width="8.88671875" style="139" customWidth="1"/>
    <col min="1029" max="1280" width="8.88671875" style="139"/>
    <col min="1281" max="1281" width="11.33203125" style="139" bestFit="1" customWidth="1"/>
    <col min="1282" max="1282" width="14.6640625" style="139" bestFit="1" customWidth="1"/>
    <col min="1283" max="1283" width="21" style="139" bestFit="1" customWidth="1"/>
    <col min="1284" max="1284" width="8.88671875" style="139" customWidth="1"/>
    <col min="1285" max="1536" width="8.88671875" style="139"/>
    <col min="1537" max="1537" width="11.33203125" style="139" bestFit="1" customWidth="1"/>
    <col min="1538" max="1538" width="14.6640625" style="139" bestFit="1" customWidth="1"/>
    <col min="1539" max="1539" width="21" style="139" bestFit="1" customWidth="1"/>
    <col min="1540" max="1540" width="8.88671875" style="139" customWidth="1"/>
    <col min="1541" max="1792" width="8.88671875" style="139"/>
    <col min="1793" max="1793" width="11.33203125" style="139" bestFit="1" customWidth="1"/>
    <col min="1794" max="1794" width="14.6640625" style="139" bestFit="1" customWidth="1"/>
    <col min="1795" max="1795" width="21" style="139" bestFit="1" customWidth="1"/>
    <col min="1796" max="1796" width="8.88671875" style="139" customWidth="1"/>
    <col min="1797" max="2048" width="8.88671875" style="139"/>
    <col min="2049" max="2049" width="11.33203125" style="139" bestFit="1" customWidth="1"/>
    <col min="2050" max="2050" width="14.6640625" style="139" bestFit="1" customWidth="1"/>
    <col min="2051" max="2051" width="21" style="139" bestFit="1" customWidth="1"/>
    <col min="2052" max="2052" width="8.88671875" style="139" customWidth="1"/>
    <col min="2053" max="2304" width="8.88671875" style="139"/>
    <col min="2305" max="2305" width="11.33203125" style="139" bestFit="1" customWidth="1"/>
    <col min="2306" max="2306" width="14.6640625" style="139" bestFit="1" customWidth="1"/>
    <col min="2307" max="2307" width="21" style="139" bestFit="1" customWidth="1"/>
    <col min="2308" max="2308" width="8.88671875" style="139" customWidth="1"/>
    <col min="2309" max="2560" width="8.88671875" style="139"/>
    <col min="2561" max="2561" width="11.33203125" style="139" bestFit="1" customWidth="1"/>
    <col min="2562" max="2562" width="14.6640625" style="139" bestFit="1" customWidth="1"/>
    <col min="2563" max="2563" width="21" style="139" bestFit="1" customWidth="1"/>
    <col min="2564" max="2564" width="8.88671875" style="139" customWidth="1"/>
    <col min="2565" max="2816" width="8.88671875" style="139"/>
    <col min="2817" max="2817" width="11.33203125" style="139" bestFit="1" customWidth="1"/>
    <col min="2818" max="2818" width="14.6640625" style="139" bestFit="1" customWidth="1"/>
    <col min="2819" max="2819" width="21" style="139" bestFit="1" customWidth="1"/>
    <col min="2820" max="2820" width="8.88671875" style="139" customWidth="1"/>
    <col min="2821" max="3072" width="8.88671875" style="139"/>
    <col min="3073" max="3073" width="11.33203125" style="139" bestFit="1" customWidth="1"/>
    <col min="3074" max="3074" width="14.6640625" style="139" bestFit="1" customWidth="1"/>
    <col min="3075" max="3075" width="21" style="139" bestFit="1" customWidth="1"/>
    <col min="3076" max="3076" width="8.88671875" style="139" customWidth="1"/>
    <col min="3077" max="3328" width="8.88671875" style="139"/>
    <col min="3329" max="3329" width="11.33203125" style="139" bestFit="1" customWidth="1"/>
    <col min="3330" max="3330" width="14.6640625" style="139" bestFit="1" customWidth="1"/>
    <col min="3331" max="3331" width="21" style="139" bestFit="1" customWidth="1"/>
    <col min="3332" max="3332" width="8.88671875" style="139" customWidth="1"/>
    <col min="3333" max="3584" width="8.88671875" style="139"/>
    <col min="3585" max="3585" width="11.33203125" style="139" bestFit="1" customWidth="1"/>
    <col min="3586" max="3586" width="14.6640625" style="139" bestFit="1" customWidth="1"/>
    <col min="3587" max="3587" width="21" style="139" bestFit="1" customWidth="1"/>
    <col min="3588" max="3588" width="8.88671875" style="139" customWidth="1"/>
    <col min="3589" max="3840" width="8.88671875" style="139"/>
    <col min="3841" max="3841" width="11.33203125" style="139" bestFit="1" customWidth="1"/>
    <col min="3842" max="3842" width="14.6640625" style="139" bestFit="1" customWidth="1"/>
    <col min="3843" max="3843" width="21" style="139" bestFit="1" customWidth="1"/>
    <col min="3844" max="3844" width="8.88671875" style="139" customWidth="1"/>
    <col min="3845" max="4096" width="8.88671875" style="139"/>
    <col min="4097" max="4097" width="11.33203125" style="139" bestFit="1" customWidth="1"/>
    <col min="4098" max="4098" width="14.6640625" style="139" bestFit="1" customWidth="1"/>
    <col min="4099" max="4099" width="21" style="139" bestFit="1" customWidth="1"/>
    <col min="4100" max="4100" width="8.88671875" style="139" customWidth="1"/>
    <col min="4101" max="4352" width="8.88671875" style="139"/>
    <col min="4353" max="4353" width="11.33203125" style="139" bestFit="1" customWidth="1"/>
    <col min="4354" max="4354" width="14.6640625" style="139" bestFit="1" customWidth="1"/>
    <col min="4355" max="4355" width="21" style="139" bestFit="1" customWidth="1"/>
    <col min="4356" max="4356" width="8.88671875" style="139" customWidth="1"/>
    <col min="4357" max="4608" width="8.88671875" style="139"/>
    <col min="4609" max="4609" width="11.33203125" style="139" bestFit="1" customWidth="1"/>
    <col min="4610" max="4610" width="14.6640625" style="139" bestFit="1" customWidth="1"/>
    <col min="4611" max="4611" width="21" style="139" bestFit="1" customWidth="1"/>
    <col min="4612" max="4612" width="8.88671875" style="139" customWidth="1"/>
    <col min="4613" max="4864" width="8.88671875" style="139"/>
    <col min="4865" max="4865" width="11.33203125" style="139" bestFit="1" customWidth="1"/>
    <col min="4866" max="4866" width="14.6640625" style="139" bestFit="1" customWidth="1"/>
    <col min="4867" max="4867" width="21" style="139" bestFit="1" customWidth="1"/>
    <col min="4868" max="4868" width="8.88671875" style="139" customWidth="1"/>
    <col min="4869" max="5120" width="8.88671875" style="139"/>
    <col min="5121" max="5121" width="11.33203125" style="139" bestFit="1" customWidth="1"/>
    <col min="5122" max="5122" width="14.6640625" style="139" bestFit="1" customWidth="1"/>
    <col min="5123" max="5123" width="21" style="139" bestFit="1" customWidth="1"/>
    <col min="5124" max="5124" width="8.88671875" style="139" customWidth="1"/>
    <col min="5125" max="5376" width="8.88671875" style="139"/>
    <col min="5377" max="5377" width="11.33203125" style="139" bestFit="1" customWidth="1"/>
    <col min="5378" max="5378" width="14.6640625" style="139" bestFit="1" customWidth="1"/>
    <col min="5379" max="5379" width="21" style="139" bestFit="1" customWidth="1"/>
    <col min="5380" max="5380" width="8.88671875" style="139" customWidth="1"/>
    <col min="5381" max="5632" width="8.88671875" style="139"/>
    <col min="5633" max="5633" width="11.33203125" style="139" bestFit="1" customWidth="1"/>
    <col min="5634" max="5634" width="14.6640625" style="139" bestFit="1" customWidth="1"/>
    <col min="5635" max="5635" width="21" style="139" bestFit="1" customWidth="1"/>
    <col min="5636" max="5636" width="8.88671875" style="139" customWidth="1"/>
    <col min="5637" max="5888" width="8.88671875" style="139"/>
    <col min="5889" max="5889" width="11.33203125" style="139" bestFit="1" customWidth="1"/>
    <col min="5890" max="5890" width="14.6640625" style="139" bestFit="1" customWidth="1"/>
    <col min="5891" max="5891" width="21" style="139" bestFit="1" customWidth="1"/>
    <col min="5892" max="5892" width="8.88671875" style="139" customWidth="1"/>
    <col min="5893" max="6144" width="8.88671875" style="139"/>
    <col min="6145" max="6145" width="11.33203125" style="139" bestFit="1" customWidth="1"/>
    <col min="6146" max="6146" width="14.6640625" style="139" bestFit="1" customWidth="1"/>
    <col min="6147" max="6147" width="21" style="139" bestFit="1" customWidth="1"/>
    <col min="6148" max="6148" width="8.88671875" style="139" customWidth="1"/>
    <col min="6149" max="6400" width="8.88671875" style="139"/>
    <col min="6401" max="6401" width="11.33203125" style="139" bestFit="1" customWidth="1"/>
    <col min="6402" max="6402" width="14.6640625" style="139" bestFit="1" customWidth="1"/>
    <col min="6403" max="6403" width="21" style="139" bestFit="1" customWidth="1"/>
    <col min="6404" max="6404" width="8.88671875" style="139" customWidth="1"/>
    <col min="6405" max="6656" width="8.88671875" style="139"/>
    <col min="6657" max="6657" width="11.33203125" style="139" bestFit="1" customWidth="1"/>
    <col min="6658" max="6658" width="14.6640625" style="139" bestFit="1" customWidth="1"/>
    <col min="6659" max="6659" width="21" style="139" bestFit="1" customWidth="1"/>
    <col min="6660" max="6660" width="8.88671875" style="139" customWidth="1"/>
    <col min="6661" max="6912" width="8.88671875" style="139"/>
    <col min="6913" max="6913" width="11.33203125" style="139" bestFit="1" customWidth="1"/>
    <col min="6914" max="6914" width="14.6640625" style="139" bestFit="1" customWidth="1"/>
    <col min="6915" max="6915" width="21" style="139" bestFit="1" customWidth="1"/>
    <col min="6916" max="6916" width="8.88671875" style="139" customWidth="1"/>
    <col min="6917" max="7168" width="8.88671875" style="139"/>
    <col min="7169" max="7169" width="11.33203125" style="139" bestFit="1" customWidth="1"/>
    <col min="7170" max="7170" width="14.6640625" style="139" bestFit="1" customWidth="1"/>
    <col min="7171" max="7171" width="21" style="139" bestFit="1" customWidth="1"/>
    <col min="7172" max="7172" width="8.88671875" style="139" customWidth="1"/>
    <col min="7173" max="7424" width="8.88671875" style="139"/>
    <col min="7425" max="7425" width="11.33203125" style="139" bestFit="1" customWidth="1"/>
    <col min="7426" max="7426" width="14.6640625" style="139" bestFit="1" customWidth="1"/>
    <col min="7427" max="7427" width="21" style="139" bestFit="1" customWidth="1"/>
    <col min="7428" max="7428" width="8.88671875" style="139" customWidth="1"/>
    <col min="7429" max="7680" width="8.88671875" style="139"/>
    <col min="7681" max="7681" width="11.33203125" style="139" bestFit="1" customWidth="1"/>
    <col min="7682" max="7682" width="14.6640625" style="139" bestFit="1" customWidth="1"/>
    <col min="7683" max="7683" width="21" style="139" bestFit="1" customWidth="1"/>
    <col min="7684" max="7684" width="8.88671875" style="139" customWidth="1"/>
    <col min="7685" max="7936" width="8.88671875" style="139"/>
    <col min="7937" max="7937" width="11.33203125" style="139" bestFit="1" customWidth="1"/>
    <col min="7938" max="7938" width="14.6640625" style="139" bestFit="1" customWidth="1"/>
    <col min="7939" max="7939" width="21" style="139" bestFit="1" customWidth="1"/>
    <col min="7940" max="7940" width="8.88671875" style="139" customWidth="1"/>
    <col min="7941" max="8192" width="8.88671875" style="139"/>
    <col min="8193" max="8193" width="11.33203125" style="139" bestFit="1" customWidth="1"/>
    <col min="8194" max="8194" width="14.6640625" style="139" bestFit="1" customWidth="1"/>
    <col min="8195" max="8195" width="21" style="139" bestFit="1" customWidth="1"/>
    <col min="8196" max="8196" width="8.88671875" style="139" customWidth="1"/>
    <col min="8197" max="8448" width="8.88671875" style="139"/>
    <col min="8449" max="8449" width="11.33203125" style="139" bestFit="1" customWidth="1"/>
    <col min="8450" max="8450" width="14.6640625" style="139" bestFit="1" customWidth="1"/>
    <col min="8451" max="8451" width="21" style="139" bestFit="1" customWidth="1"/>
    <col min="8452" max="8452" width="8.88671875" style="139" customWidth="1"/>
    <col min="8453" max="8704" width="8.88671875" style="139"/>
    <col min="8705" max="8705" width="11.33203125" style="139" bestFit="1" customWidth="1"/>
    <col min="8706" max="8706" width="14.6640625" style="139" bestFit="1" customWidth="1"/>
    <col min="8707" max="8707" width="21" style="139" bestFit="1" customWidth="1"/>
    <col min="8708" max="8708" width="8.88671875" style="139" customWidth="1"/>
    <col min="8709" max="8960" width="8.88671875" style="139"/>
    <col min="8961" max="8961" width="11.33203125" style="139" bestFit="1" customWidth="1"/>
    <col min="8962" max="8962" width="14.6640625" style="139" bestFit="1" customWidth="1"/>
    <col min="8963" max="8963" width="21" style="139" bestFit="1" customWidth="1"/>
    <col min="8964" max="8964" width="8.88671875" style="139" customWidth="1"/>
    <col min="8965" max="9216" width="8.88671875" style="139"/>
    <col min="9217" max="9217" width="11.33203125" style="139" bestFit="1" customWidth="1"/>
    <col min="9218" max="9218" width="14.6640625" style="139" bestFit="1" customWidth="1"/>
    <col min="9219" max="9219" width="21" style="139" bestFit="1" customWidth="1"/>
    <col min="9220" max="9220" width="8.88671875" style="139" customWidth="1"/>
    <col min="9221" max="9472" width="8.88671875" style="139"/>
    <col min="9473" max="9473" width="11.33203125" style="139" bestFit="1" customWidth="1"/>
    <col min="9474" max="9474" width="14.6640625" style="139" bestFit="1" customWidth="1"/>
    <col min="9475" max="9475" width="21" style="139" bestFit="1" customWidth="1"/>
    <col min="9476" max="9476" width="8.88671875" style="139" customWidth="1"/>
    <col min="9477" max="9728" width="8.88671875" style="139"/>
    <col min="9729" max="9729" width="11.33203125" style="139" bestFit="1" customWidth="1"/>
    <col min="9730" max="9730" width="14.6640625" style="139" bestFit="1" customWidth="1"/>
    <col min="9731" max="9731" width="21" style="139" bestFit="1" customWidth="1"/>
    <col min="9732" max="9732" width="8.88671875" style="139" customWidth="1"/>
    <col min="9733" max="9984" width="8.88671875" style="139"/>
    <col min="9985" max="9985" width="11.33203125" style="139" bestFit="1" customWidth="1"/>
    <col min="9986" max="9986" width="14.6640625" style="139" bestFit="1" customWidth="1"/>
    <col min="9987" max="9987" width="21" style="139" bestFit="1" customWidth="1"/>
    <col min="9988" max="9988" width="8.88671875" style="139" customWidth="1"/>
    <col min="9989" max="10240" width="8.88671875" style="139"/>
    <col min="10241" max="10241" width="11.33203125" style="139" bestFit="1" customWidth="1"/>
    <col min="10242" max="10242" width="14.6640625" style="139" bestFit="1" customWidth="1"/>
    <col min="10243" max="10243" width="21" style="139" bestFit="1" customWidth="1"/>
    <col min="10244" max="10244" width="8.88671875" style="139" customWidth="1"/>
    <col min="10245" max="10496" width="8.88671875" style="139"/>
    <col min="10497" max="10497" width="11.33203125" style="139" bestFit="1" customWidth="1"/>
    <col min="10498" max="10498" width="14.6640625" style="139" bestFit="1" customWidth="1"/>
    <col min="10499" max="10499" width="21" style="139" bestFit="1" customWidth="1"/>
    <col min="10500" max="10500" width="8.88671875" style="139" customWidth="1"/>
    <col min="10501" max="10752" width="8.88671875" style="139"/>
    <col min="10753" max="10753" width="11.33203125" style="139" bestFit="1" customWidth="1"/>
    <col min="10754" max="10754" width="14.6640625" style="139" bestFit="1" customWidth="1"/>
    <col min="10755" max="10755" width="21" style="139" bestFit="1" customWidth="1"/>
    <col min="10756" max="10756" width="8.88671875" style="139" customWidth="1"/>
    <col min="10757" max="11008" width="8.88671875" style="139"/>
    <col min="11009" max="11009" width="11.33203125" style="139" bestFit="1" customWidth="1"/>
    <col min="11010" max="11010" width="14.6640625" style="139" bestFit="1" customWidth="1"/>
    <col min="11011" max="11011" width="21" style="139" bestFit="1" customWidth="1"/>
    <col min="11012" max="11012" width="8.88671875" style="139" customWidth="1"/>
    <col min="11013" max="11264" width="8.88671875" style="139"/>
    <col min="11265" max="11265" width="11.33203125" style="139" bestFit="1" customWidth="1"/>
    <col min="11266" max="11266" width="14.6640625" style="139" bestFit="1" customWidth="1"/>
    <col min="11267" max="11267" width="21" style="139" bestFit="1" customWidth="1"/>
    <col min="11268" max="11268" width="8.88671875" style="139" customWidth="1"/>
    <col min="11269" max="11520" width="8.88671875" style="139"/>
    <col min="11521" max="11521" width="11.33203125" style="139" bestFit="1" customWidth="1"/>
    <col min="11522" max="11522" width="14.6640625" style="139" bestFit="1" customWidth="1"/>
    <col min="11523" max="11523" width="21" style="139" bestFit="1" customWidth="1"/>
    <col min="11524" max="11524" width="8.88671875" style="139" customWidth="1"/>
    <col min="11525" max="11776" width="8.88671875" style="139"/>
    <col min="11777" max="11777" width="11.33203125" style="139" bestFit="1" customWidth="1"/>
    <col min="11778" max="11778" width="14.6640625" style="139" bestFit="1" customWidth="1"/>
    <col min="11779" max="11779" width="21" style="139" bestFit="1" customWidth="1"/>
    <col min="11780" max="11780" width="8.88671875" style="139" customWidth="1"/>
    <col min="11781" max="12032" width="8.88671875" style="139"/>
    <col min="12033" max="12033" width="11.33203125" style="139" bestFit="1" customWidth="1"/>
    <col min="12034" max="12034" width="14.6640625" style="139" bestFit="1" customWidth="1"/>
    <col min="12035" max="12035" width="21" style="139" bestFit="1" customWidth="1"/>
    <col min="12036" max="12036" width="8.88671875" style="139" customWidth="1"/>
    <col min="12037" max="12288" width="8.88671875" style="139"/>
    <col min="12289" max="12289" width="11.33203125" style="139" bestFit="1" customWidth="1"/>
    <col min="12290" max="12290" width="14.6640625" style="139" bestFit="1" customWidth="1"/>
    <col min="12291" max="12291" width="21" style="139" bestFit="1" customWidth="1"/>
    <col min="12292" max="12292" width="8.88671875" style="139" customWidth="1"/>
    <col min="12293" max="12544" width="8.88671875" style="139"/>
    <col min="12545" max="12545" width="11.33203125" style="139" bestFit="1" customWidth="1"/>
    <col min="12546" max="12546" width="14.6640625" style="139" bestFit="1" customWidth="1"/>
    <col min="12547" max="12547" width="21" style="139" bestFit="1" customWidth="1"/>
    <col min="12548" max="12548" width="8.88671875" style="139" customWidth="1"/>
    <col min="12549" max="12800" width="8.88671875" style="139"/>
    <col min="12801" max="12801" width="11.33203125" style="139" bestFit="1" customWidth="1"/>
    <col min="12802" max="12802" width="14.6640625" style="139" bestFit="1" customWidth="1"/>
    <col min="12803" max="12803" width="21" style="139" bestFit="1" customWidth="1"/>
    <col min="12804" max="12804" width="8.88671875" style="139" customWidth="1"/>
    <col min="12805" max="13056" width="8.88671875" style="139"/>
    <col min="13057" max="13057" width="11.33203125" style="139" bestFit="1" customWidth="1"/>
    <col min="13058" max="13058" width="14.6640625" style="139" bestFit="1" customWidth="1"/>
    <col min="13059" max="13059" width="21" style="139" bestFit="1" customWidth="1"/>
    <col min="13060" max="13060" width="8.88671875" style="139" customWidth="1"/>
    <col min="13061" max="13312" width="8.88671875" style="139"/>
    <col min="13313" max="13313" width="11.33203125" style="139" bestFit="1" customWidth="1"/>
    <col min="13314" max="13314" width="14.6640625" style="139" bestFit="1" customWidth="1"/>
    <col min="13315" max="13315" width="21" style="139" bestFit="1" customWidth="1"/>
    <col min="13316" max="13316" width="8.88671875" style="139" customWidth="1"/>
    <col min="13317" max="13568" width="8.88671875" style="139"/>
    <col min="13569" max="13569" width="11.33203125" style="139" bestFit="1" customWidth="1"/>
    <col min="13570" max="13570" width="14.6640625" style="139" bestFit="1" customWidth="1"/>
    <col min="13571" max="13571" width="21" style="139" bestFit="1" customWidth="1"/>
    <col min="13572" max="13572" width="8.88671875" style="139" customWidth="1"/>
    <col min="13573" max="13824" width="8.88671875" style="139"/>
    <col min="13825" max="13825" width="11.33203125" style="139" bestFit="1" customWidth="1"/>
    <col min="13826" max="13826" width="14.6640625" style="139" bestFit="1" customWidth="1"/>
    <col min="13827" max="13827" width="21" style="139" bestFit="1" customWidth="1"/>
    <col min="13828" max="13828" width="8.88671875" style="139" customWidth="1"/>
    <col min="13829" max="14080" width="8.88671875" style="139"/>
    <col min="14081" max="14081" width="11.33203125" style="139" bestFit="1" customWidth="1"/>
    <col min="14082" max="14082" width="14.6640625" style="139" bestFit="1" customWidth="1"/>
    <col min="14083" max="14083" width="21" style="139" bestFit="1" customWidth="1"/>
    <col min="14084" max="14084" width="8.88671875" style="139" customWidth="1"/>
    <col min="14085" max="14336" width="8.88671875" style="139"/>
    <col min="14337" max="14337" width="11.33203125" style="139" bestFit="1" customWidth="1"/>
    <col min="14338" max="14338" width="14.6640625" style="139" bestFit="1" customWidth="1"/>
    <col min="14339" max="14339" width="21" style="139" bestFit="1" customWidth="1"/>
    <col min="14340" max="14340" width="8.88671875" style="139" customWidth="1"/>
    <col min="14341" max="14592" width="8.88671875" style="139"/>
    <col min="14593" max="14593" width="11.33203125" style="139" bestFit="1" customWidth="1"/>
    <col min="14594" max="14594" width="14.6640625" style="139" bestFit="1" customWidth="1"/>
    <col min="14595" max="14595" width="21" style="139" bestFit="1" customWidth="1"/>
    <col min="14596" max="14596" width="8.88671875" style="139" customWidth="1"/>
    <col min="14597" max="14848" width="8.88671875" style="139"/>
    <col min="14849" max="14849" width="11.33203125" style="139" bestFit="1" customWidth="1"/>
    <col min="14850" max="14850" width="14.6640625" style="139" bestFit="1" customWidth="1"/>
    <col min="14851" max="14851" width="21" style="139" bestFit="1" customWidth="1"/>
    <col min="14852" max="14852" width="8.88671875" style="139" customWidth="1"/>
    <col min="14853" max="15104" width="8.88671875" style="139"/>
    <col min="15105" max="15105" width="11.33203125" style="139" bestFit="1" customWidth="1"/>
    <col min="15106" max="15106" width="14.6640625" style="139" bestFit="1" customWidth="1"/>
    <col min="15107" max="15107" width="21" style="139" bestFit="1" customWidth="1"/>
    <col min="15108" max="15108" width="8.88671875" style="139" customWidth="1"/>
    <col min="15109" max="15360" width="8.88671875" style="139"/>
    <col min="15361" max="15361" width="11.33203125" style="139" bestFit="1" customWidth="1"/>
    <col min="15362" max="15362" width="14.6640625" style="139" bestFit="1" customWidth="1"/>
    <col min="15363" max="15363" width="21" style="139" bestFit="1" customWidth="1"/>
    <col min="15364" max="15364" width="8.88671875" style="139" customWidth="1"/>
    <col min="15365" max="15616" width="8.88671875" style="139"/>
    <col min="15617" max="15617" width="11.33203125" style="139" bestFit="1" customWidth="1"/>
    <col min="15618" max="15618" width="14.6640625" style="139" bestFit="1" customWidth="1"/>
    <col min="15619" max="15619" width="21" style="139" bestFit="1" customWidth="1"/>
    <col min="15620" max="15620" width="8.88671875" style="139" customWidth="1"/>
    <col min="15621" max="15872" width="8.88671875" style="139"/>
    <col min="15873" max="15873" width="11.33203125" style="139" bestFit="1" customWidth="1"/>
    <col min="15874" max="15874" width="14.6640625" style="139" bestFit="1" customWidth="1"/>
    <col min="15875" max="15875" width="21" style="139" bestFit="1" customWidth="1"/>
    <col min="15876" max="15876" width="8.88671875" style="139" customWidth="1"/>
    <col min="15877" max="16128" width="8.88671875" style="139"/>
    <col min="16129" max="16129" width="11.33203125" style="139" bestFit="1" customWidth="1"/>
    <col min="16130" max="16130" width="14.6640625" style="139" bestFit="1" customWidth="1"/>
    <col min="16131" max="16131" width="21" style="139" bestFit="1" customWidth="1"/>
    <col min="16132" max="16132" width="8.88671875" style="139" customWidth="1"/>
    <col min="16133" max="16384" width="8.88671875" style="139"/>
  </cols>
  <sheetData>
    <row r="1" spans="1:14" ht="15.75" x14ac:dyDescent="0.25">
      <c r="A1" s="135" t="s">
        <v>772</v>
      </c>
      <c r="B1" s="146"/>
      <c r="C1" s="146"/>
    </row>
    <row r="2" spans="1:14" ht="15.75" x14ac:dyDescent="0.25">
      <c r="A2" s="135"/>
      <c r="B2" s="146"/>
      <c r="C2" s="146">
        <v>1</v>
      </c>
      <c r="D2" s="139">
        <v>2</v>
      </c>
      <c r="E2" s="139">
        <v>3</v>
      </c>
      <c r="F2" s="139">
        <v>4</v>
      </c>
      <c r="G2" s="139">
        <v>5</v>
      </c>
      <c r="H2" s="139">
        <v>6</v>
      </c>
      <c r="I2" s="139">
        <v>7</v>
      </c>
      <c r="J2" s="139">
        <v>8</v>
      </c>
      <c r="K2" s="139">
        <v>9</v>
      </c>
      <c r="L2" s="139">
        <v>10</v>
      </c>
      <c r="M2" s="139">
        <v>11</v>
      </c>
      <c r="N2" s="139">
        <v>12</v>
      </c>
    </row>
    <row r="3" spans="1:14" ht="13.5" customHeight="1" x14ac:dyDescent="0.2">
      <c r="B3" s="146"/>
      <c r="C3" s="146"/>
      <c r="E3" s="606" t="s">
        <v>737</v>
      </c>
      <c r="F3" s="607"/>
      <c r="G3" s="607"/>
      <c r="H3" s="607"/>
      <c r="I3" s="607"/>
      <c r="J3" s="607"/>
      <c r="K3" s="607"/>
      <c r="L3" s="607"/>
      <c r="M3" s="607"/>
      <c r="N3" s="608"/>
    </row>
    <row r="4" spans="1:14" x14ac:dyDescent="0.2">
      <c r="A4" s="193" t="s">
        <v>0</v>
      </c>
      <c r="B4" s="193" t="s">
        <v>1</v>
      </c>
      <c r="C4" s="193" t="s">
        <v>2</v>
      </c>
      <c r="D4" s="193" t="s">
        <v>3</v>
      </c>
      <c r="E4" s="193" t="s">
        <v>773</v>
      </c>
      <c r="F4" s="193" t="s">
        <v>774</v>
      </c>
      <c r="G4" s="193" t="s">
        <v>775</v>
      </c>
      <c r="H4" s="193" t="s">
        <v>776</v>
      </c>
      <c r="I4" s="193" t="s">
        <v>777</v>
      </c>
      <c r="J4" s="193" t="s">
        <v>778</v>
      </c>
      <c r="K4" s="193" t="s">
        <v>779</v>
      </c>
      <c r="L4" s="193" t="s">
        <v>780</v>
      </c>
      <c r="M4" s="193" t="s">
        <v>781</v>
      </c>
      <c r="N4" s="193" t="s">
        <v>547</v>
      </c>
    </row>
    <row r="5" spans="1:14" x14ac:dyDescent="0.2">
      <c r="A5" s="194" t="s">
        <v>4</v>
      </c>
      <c r="B5" s="194" t="s">
        <v>5</v>
      </c>
      <c r="C5" s="195" t="s">
        <v>6</v>
      </c>
      <c r="D5" s="196">
        <f t="shared" ref="D5:D68" si="0">N5</f>
        <v>1560</v>
      </c>
      <c r="E5" s="196">
        <v>1900</v>
      </c>
      <c r="F5" s="196">
        <v>1900</v>
      </c>
      <c r="G5" s="196">
        <v>1680</v>
      </c>
      <c r="H5" s="196">
        <v>1690</v>
      </c>
      <c r="I5" s="196">
        <v>2210</v>
      </c>
      <c r="J5" s="196">
        <v>2070</v>
      </c>
      <c r="K5" s="196">
        <v>2750</v>
      </c>
      <c r="L5" s="196">
        <v>2670</v>
      </c>
      <c r="M5" s="196">
        <v>1880</v>
      </c>
      <c r="N5" s="196">
        <v>1560</v>
      </c>
    </row>
    <row r="6" spans="1:14" x14ac:dyDescent="0.2">
      <c r="A6" s="194" t="s">
        <v>7</v>
      </c>
      <c r="B6" s="194" t="s">
        <v>8</v>
      </c>
      <c r="C6" s="195" t="s">
        <v>9</v>
      </c>
      <c r="D6" s="196">
        <f t="shared" si="0"/>
        <v>2410</v>
      </c>
      <c r="E6" s="196">
        <v>1660</v>
      </c>
      <c r="F6" s="196">
        <v>1790</v>
      </c>
      <c r="G6" s="196">
        <v>1900</v>
      </c>
      <c r="H6" s="196">
        <v>1950</v>
      </c>
      <c r="I6" s="196">
        <v>1810</v>
      </c>
      <c r="J6" s="196">
        <v>2570</v>
      </c>
      <c r="K6" s="196">
        <v>3360</v>
      </c>
      <c r="L6" s="196">
        <v>2560</v>
      </c>
      <c r="M6" s="196">
        <v>2690</v>
      </c>
      <c r="N6" s="196">
        <v>2410</v>
      </c>
    </row>
    <row r="7" spans="1:14" x14ac:dyDescent="0.2">
      <c r="A7" s="194" t="s">
        <v>10</v>
      </c>
      <c r="B7" s="194" t="s">
        <v>11</v>
      </c>
      <c r="C7" s="195" t="s">
        <v>12</v>
      </c>
      <c r="D7" s="196">
        <f t="shared" si="0"/>
        <v>2110</v>
      </c>
      <c r="E7" s="196">
        <v>1520</v>
      </c>
      <c r="F7" s="196">
        <v>1840</v>
      </c>
      <c r="G7" s="196">
        <v>1900</v>
      </c>
      <c r="H7" s="196">
        <v>1920</v>
      </c>
      <c r="I7" s="196">
        <v>2090</v>
      </c>
      <c r="J7" s="196">
        <v>2600</v>
      </c>
      <c r="K7" s="196">
        <v>2830</v>
      </c>
      <c r="L7" s="196">
        <v>2840</v>
      </c>
      <c r="M7" s="196">
        <v>1980</v>
      </c>
      <c r="N7" s="196">
        <v>2110</v>
      </c>
    </row>
    <row r="8" spans="1:14" x14ac:dyDescent="0.2">
      <c r="A8" s="194" t="s">
        <v>13</v>
      </c>
      <c r="B8" s="194" t="s">
        <v>14</v>
      </c>
      <c r="C8" s="195" t="s">
        <v>15</v>
      </c>
      <c r="D8" s="196">
        <f t="shared" si="0"/>
        <v>1430</v>
      </c>
      <c r="E8" s="196">
        <v>1500</v>
      </c>
      <c r="F8" s="196">
        <v>1510</v>
      </c>
      <c r="G8" s="196">
        <v>1450</v>
      </c>
      <c r="H8" s="196">
        <v>1620</v>
      </c>
      <c r="I8" s="196">
        <v>1550</v>
      </c>
      <c r="J8" s="196">
        <v>1940</v>
      </c>
      <c r="K8" s="196">
        <v>2140</v>
      </c>
      <c r="L8" s="196">
        <v>2490</v>
      </c>
      <c r="M8" s="196">
        <v>2020</v>
      </c>
      <c r="N8" s="196">
        <v>1430</v>
      </c>
    </row>
    <row r="9" spans="1:14" x14ac:dyDescent="0.2">
      <c r="A9" s="194" t="s">
        <v>16</v>
      </c>
      <c r="B9" s="194" t="s">
        <v>17</v>
      </c>
      <c r="C9" s="195" t="s">
        <v>18</v>
      </c>
      <c r="D9" s="196">
        <f t="shared" si="0"/>
        <v>680</v>
      </c>
      <c r="E9" s="196">
        <v>2110</v>
      </c>
      <c r="F9" s="196">
        <v>1870</v>
      </c>
      <c r="G9" s="196">
        <v>2020</v>
      </c>
      <c r="H9" s="196">
        <v>1990</v>
      </c>
      <c r="I9" s="196">
        <v>2100</v>
      </c>
      <c r="J9" s="196">
        <v>2310</v>
      </c>
      <c r="K9" s="196">
        <v>2560</v>
      </c>
      <c r="L9" s="196">
        <v>2730</v>
      </c>
      <c r="M9" s="196">
        <v>1060</v>
      </c>
      <c r="N9" s="196">
        <v>680</v>
      </c>
    </row>
    <row r="10" spans="1:14" x14ac:dyDescent="0.2">
      <c r="A10" s="194" t="s">
        <v>19</v>
      </c>
      <c r="B10" s="194" t="s">
        <v>20</v>
      </c>
      <c r="C10" s="195" t="s">
        <v>21</v>
      </c>
      <c r="D10" s="196">
        <f t="shared" si="0"/>
        <v>1440</v>
      </c>
      <c r="E10" s="196">
        <v>1760</v>
      </c>
      <c r="F10" s="196">
        <v>1580</v>
      </c>
      <c r="G10" s="196">
        <v>1630</v>
      </c>
      <c r="H10" s="196">
        <v>1290</v>
      </c>
      <c r="I10" s="196">
        <v>1730</v>
      </c>
      <c r="J10" s="196">
        <v>2730</v>
      </c>
      <c r="K10" s="196">
        <v>2460</v>
      </c>
      <c r="L10" s="196">
        <v>1920</v>
      </c>
      <c r="M10" s="196">
        <v>1690</v>
      </c>
      <c r="N10" s="196">
        <v>1440</v>
      </c>
    </row>
    <row r="11" spans="1:14" x14ac:dyDescent="0.2">
      <c r="A11" s="194" t="s">
        <v>22</v>
      </c>
      <c r="B11" s="194" t="s">
        <v>23</v>
      </c>
      <c r="C11" s="195" t="s">
        <v>24</v>
      </c>
      <c r="D11" s="196">
        <f t="shared" si="0"/>
        <v>790</v>
      </c>
      <c r="E11" s="196">
        <v>1530</v>
      </c>
      <c r="F11" s="196">
        <v>1200</v>
      </c>
      <c r="G11" s="196">
        <v>1060</v>
      </c>
      <c r="H11" s="196">
        <v>1240</v>
      </c>
      <c r="I11" s="196">
        <v>1470</v>
      </c>
      <c r="J11" s="196">
        <v>1770</v>
      </c>
      <c r="K11" s="196">
        <v>1910</v>
      </c>
      <c r="L11" s="196">
        <v>1330</v>
      </c>
      <c r="M11" s="196">
        <v>1480</v>
      </c>
      <c r="N11" s="196">
        <v>790</v>
      </c>
    </row>
    <row r="12" spans="1:14" x14ac:dyDescent="0.2">
      <c r="A12" s="194" t="s">
        <v>25</v>
      </c>
      <c r="B12" s="194" t="s">
        <v>26</v>
      </c>
      <c r="C12" s="195" t="s">
        <v>27</v>
      </c>
      <c r="D12" s="196">
        <f t="shared" si="0"/>
        <v>870</v>
      </c>
      <c r="E12" s="196">
        <v>2330</v>
      </c>
      <c r="F12" s="196">
        <v>1980</v>
      </c>
      <c r="G12" s="196">
        <v>2240</v>
      </c>
      <c r="H12" s="196">
        <v>2750</v>
      </c>
      <c r="I12" s="196">
        <v>2520</v>
      </c>
      <c r="J12" s="196">
        <v>2270</v>
      </c>
      <c r="K12" s="196">
        <v>2020</v>
      </c>
      <c r="L12" s="196">
        <v>1580</v>
      </c>
      <c r="M12" s="196">
        <v>1240</v>
      </c>
      <c r="N12" s="196">
        <v>870</v>
      </c>
    </row>
    <row r="13" spans="1:14" x14ac:dyDescent="0.2">
      <c r="A13" s="194" t="s">
        <v>28</v>
      </c>
      <c r="B13" s="194" t="s">
        <v>29</v>
      </c>
      <c r="C13" s="195" t="s">
        <v>30</v>
      </c>
      <c r="D13" s="196">
        <f t="shared" si="0"/>
        <v>1840</v>
      </c>
      <c r="E13" s="196">
        <v>1840</v>
      </c>
      <c r="F13" s="196">
        <v>2130</v>
      </c>
      <c r="G13" s="196">
        <v>1630</v>
      </c>
      <c r="H13" s="196">
        <v>1960</v>
      </c>
      <c r="I13" s="196">
        <v>1810</v>
      </c>
      <c r="J13" s="196">
        <v>2570</v>
      </c>
      <c r="K13" s="196">
        <v>2970</v>
      </c>
      <c r="L13" s="196">
        <v>2670</v>
      </c>
      <c r="M13" s="196">
        <v>2120</v>
      </c>
      <c r="N13" s="196">
        <v>1840</v>
      </c>
    </row>
    <row r="14" spans="1:14" x14ac:dyDescent="0.2">
      <c r="A14" s="194" t="s">
        <v>31</v>
      </c>
      <c r="B14" s="194" t="s">
        <v>32</v>
      </c>
      <c r="C14" s="195" t="s">
        <v>33</v>
      </c>
      <c r="D14" s="196">
        <f t="shared" si="0"/>
        <v>1050</v>
      </c>
      <c r="E14" s="196">
        <v>2330</v>
      </c>
      <c r="F14" s="196">
        <v>2040</v>
      </c>
      <c r="G14" s="196">
        <v>1830</v>
      </c>
      <c r="H14" s="196">
        <v>1740</v>
      </c>
      <c r="I14" s="196">
        <v>2070</v>
      </c>
      <c r="J14" s="196">
        <v>2250</v>
      </c>
      <c r="K14" s="196">
        <v>2440</v>
      </c>
      <c r="L14" s="196">
        <v>2320</v>
      </c>
      <c r="M14" s="196">
        <v>2010</v>
      </c>
      <c r="N14" s="196">
        <v>1050</v>
      </c>
    </row>
    <row r="15" spans="1:14" x14ac:dyDescent="0.2">
      <c r="A15" s="194" t="s">
        <v>34</v>
      </c>
      <c r="B15" s="194" t="s">
        <v>35</v>
      </c>
      <c r="C15" s="195" t="s">
        <v>36</v>
      </c>
      <c r="D15" s="196">
        <f t="shared" si="0"/>
        <v>1380</v>
      </c>
      <c r="E15" s="196">
        <v>1250</v>
      </c>
      <c r="F15" s="196">
        <v>1380</v>
      </c>
      <c r="G15" s="196">
        <v>1330</v>
      </c>
      <c r="H15" s="196">
        <v>1190</v>
      </c>
      <c r="I15" s="196">
        <v>1440</v>
      </c>
      <c r="J15" s="196">
        <v>1760</v>
      </c>
      <c r="K15" s="196">
        <v>1790</v>
      </c>
      <c r="L15" s="196">
        <v>1650</v>
      </c>
      <c r="M15" s="196">
        <v>1500</v>
      </c>
      <c r="N15" s="196">
        <v>1380</v>
      </c>
    </row>
    <row r="16" spans="1:14" x14ac:dyDescent="0.2">
      <c r="A16" s="194" t="s">
        <v>37</v>
      </c>
      <c r="B16" s="194" t="s">
        <v>38</v>
      </c>
      <c r="C16" s="195" t="s">
        <v>39</v>
      </c>
      <c r="D16" s="196">
        <f t="shared" si="0"/>
        <v>1030</v>
      </c>
      <c r="E16" s="196">
        <v>2040</v>
      </c>
      <c r="F16" s="196">
        <v>1890</v>
      </c>
      <c r="G16" s="196">
        <v>1890</v>
      </c>
      <c r="H16" s="196">
        <v>2200</v>
      </c>
      <c r="I16" s="196">
        <v>2330</v>
      </c>
      <c r="J16" s="196">
        <v>2270</v>
      </c>
      <c r="K16" s="196">
        <v>2580</v>
      </c>
      <c r="L16" s="196">
        <v>2120</v>
      </c>
      <c r="M16" s="196">
        <v>1560</v>
      </c>
      <c r="N16" s="196">
        <v>1030</v>
      </c>
    </row>
    <row r="17" spans="1:14" x14ac:dyDescent="0.2">
      <c r="A17" s="194" t="s">
        <v>40</v>
      </c>
      <c r="B17" s="194" t="s">
        <v>41</v>
      </c>
      <c r="C17" s="195" t="s">
        <v>42</v>
      </c>
      <c r="D17" s="196">
        <f t="shared" si="0"/>
        <v>1160</v>
      </c>
      <c r="E17" s="196">
        <v>1660</v>
      </c>
      <c r="F17" s="196">
        <v>1820</v>
      </c>
      <c r="G17" s="196">
        <v>1800</v>
      </c>
      <c r="H17" s="196">
        <v>1700</v>
      </c>
      <c r="I17" s="196">
        <v>1880</v>
      </c>
      <c r="J17" s="196">
        <v>2580</v>
      </c>
      <c r="K17" s="196">
        <v>2380</v>
      </c>
      <c r="L17" s="196">
        <v>2020</v>
      </c>
      <c r="M17" s="196">
        <v>1520</v>
      </c>
      <c r="N17" s="196">
        <v>1160</v>
      </c>
    </row>
    <row r="18" spans="1:14" x14ac:dyDescent="0.2">
      <c r="A18" s="194" t="s">
        <v>43</v>
      </c>
      <c r="B18" s="194" t="s">
        <v>44</v>
      </c>
      <c r="C18" s="195" t="s">
        <v>45</v>
      </c>
      <c r="D18" s="196">
        <f t="shared" si="0"/>
        <v>1550</v>
      </c>
      <c r="E18" s="196">
        <v>2040</v>
      </c>
      <c r="F18" s="196">
        <v>1950</v>
      </c>
      <c r="G18" s="196">
        <v>1550</v>
      </c>
      <c r="H18" s="196">
        <v>1940</v>
      </c>
      <c r="I18" s="196">
        <v>1930</v>
      </c>
      <c r="J18" s="196">
        <v>2020</v>
      </c>
      <c r="K18" s="196">
        <v>2090</v>
      </c>
      <c r="L18" s="196">
        <v>2390</v>
      </c>
      <c r="M18" s="196">
        <v>1820</v>
      </c>
      <c r="N18" s="196">
        <v>1550</v>
      </c>
    </row>
    <row r="19" spans="1:14" x14ac:dyDescent="0.2">
      <c r="A19" s="194" t="s">
        <v>46</v>
      </c>
      <c r="B19" s="194" t="s">
        <v>47</v>
      </c>
      <c r="C19" s="195" t="s">
        <v>48</v>
      </c>
      <c r="D19" s="196">
        <f t="shared" si="0"/>
        <v>950</v>
      </c>
      <c r="E19" s="196">
        <v>2130</v>
      </c>
      <c r="F19" s="196">
        <v>1990</v>
      </c>
      <c r="G19" s="196">
        <v>1940</v>
      </c>
      <c r="H19" s="196">
        <v>1550</v>
      </c>
      <c r="I19" s="196">
        <v>1910</v>
      </c>
      <c r="J19" s="196">
        <v>2390</v>
      </c>
      <c r="K19" s="196">
        <v>1930</v>
      </c>
      <c r="L19" s="196">
        <v>2330</v>
      </c>
      <c r="M19" s="196">
        <v>2100</v>
      </c>
      <c r="N19" s="196">
        <v>950</v>
      </c>
    </row>
    <row r="20" spans="1:14" x14ac:dyDescent="0.2">
      <c r="A20" s="194" t="s">
        <v>49</v>
      </c>
      <c r="B20" s="194" t="s">
        <v>50</v>
      </c>
      <c r="C20" s="195" t="s">
        <v>51</v>
      </c>
      <c r="D20" s="196">
        <f t="shared" si="0"/>
        <v>1240</v>
      </c>
      <c r="E20" s="196">
        <v>1970</v>
      </c>
      <c r="F20" s="196">
        <v>2150</v>
      </c>
      <c r="G20" s="196">
        <v>2010</v>
      </c>
      <c r="H20" s="196">
        <v>2200</v>
      </c>
      <c r="I20" s="196">
        <v>2410</v>
      </c>
      <c r="J20" s="196">
        <v>3060</v>
      </c>
      <c r="K20" s="196">
        <v>3540</v>
      </c>
      <c r="L20" s="196">
        <v>2190</v>
      </c>
      <c r="M20" s="196">
        <v>1360</v>
      </c>
      <c r="N20" s="196">
        <v>1240</v>
      </c>
    </row>
    <row r="21" spans="1:14" x14ac:dyDescent="0.2">
      <c r="A21" s="194" t="s">
        <v>52</v>
      </c>
      <c r="B21" s="194" t="s">
        <v>53</v>
      </c>
      <c r="C21" s="195" t="s">
        <v>54</v>
      </c>
      <c r="D21" s="196">
        <f t="shared" si="0"/>
        <v>390</v>
      </c>
      <c r="E21" s="196">
        <v>690</v>
      </c>
      <c r="F21" s="196">
        <v>840</v>
      </c>
      <c r="G21" s="196">
        <v>900</v>
      </c>
      <c r="H21" s="196">
        <v>660</v>
      </c>
      <c r="I21" s="196">
        <v>1040</v>
      </c>
      <c r="J21" s="196">
        <v>780</v>
      </c>
      <c r="K21" s="196">
        <v>990</v>
      </c>
      <c r="L21" s="196">
        <v>740</v>
      </c>
      <c r="M21" s="196">
        <v>270</v>
      </c>
      <c r="N21" s="196">
        <v>390</v>
      </c>
    </row>
    <row r="22" spans="1:14" x14ac:dyDescent="0.2">
      <c r="A22" s="194" t="s">
        <v>55</v>
      </c>
      <c r="B22" s="194" t="s">
        <v>56</v>
      </c>
      <c r="C22" s="195" t="s">
        <v>57</v>
      </c>
      <c r="D22" s="196">
        <f t="shared" si="0"/>
        <v>2070</v>
      </c>
      <c r="E22" s="196">
        <v>3380</v>
      </c>
      <c r="F22" s="196">
        <v>3090</v>
      </c>
      <c r="G22" s="196">
        <v>2390</v>
      </c>
      <c r="H22" s="196">
        <v>2630</v>
      </c>
      <c r="I22" s="196">
        <v>2550</v>
      </c>
      <c r="J22" s="196">
        <v>3710</v>
      </c>
      <c r="K22" s="196">
        <v>3710</v>
      </c>
      <c r="L22" s="196">
        <v>2910</v>
      </c>
      <c r="M22" s="196">
        <v>2080</v>
      </c>
      <c r="N22" s="196">
        <v>2070</v>
      </c>
    </row>
    <row r="23" spans="1:14" x14ac:dyDescent="0.2">
      <c r="A23" s="194" t="s">
        <v>447</v>
      </c>
      <c r="B23" s="194" t="s">
        <v>448</v>
      </c>
      <c r="C23" s="195" t="s">
        <v>449</v>
      </c>
      <c r="D23" s="196">
        <f t="shared" si="0"/>
        <v>1050</v>
      </c>
      <c r="E23" s="196">
        <v>1430</v>
      </c>
      <c r="F23" s="196">
        <v>2250</v>
      </c>
      <c r="G23" s="196">
        <v>1830</v>
      </c>
      <c r="H23" s="196">
        <v>1850</v>
      </c>
      <c r="I23" s="196">
        <v>1790</v>
      </c>
      <c r="J23" s="196">
        <v>1850</v>
      </c>
      <c r="K23" s="196">
        <v>2240</v>
      </c>
      <c r="L23" s="196">
        <v>1950</v>
      </c>
      <c r="M23" s="196">
        <v>1560</v>
      </c>
      <c r="N23" s="196">
        <v>1050</v>
      </c>
    </row>
    <row r="24" spans="1:14" x14ac:dyDescent="0.2">
      <c r="A24" s="194" t="s">
        <v>58</v>
      </c>
      <c r="B24" s="194" t="s">
        <v>59</v>
      </c>
      <c r="C24" s="195" t="s">
        <v>60</v>
      </c>
      <c r="D24" s="196">
        <f t="shared" si="0"/>
        <v>1370</v>
      </c>
      <c r="E24" s="196">
        <v>1900</v>
      </c>
      <c r="F24" s="196">
        <v>1720</v>
      </c>
      <c r="G24" s="196">
        <v>1610</v>
      </c>
      <c r="H24" s="196">
        <v>1960</v>
      </c>
      <c r="I24" s="196">
        <v>2190</v>
      </c>
      <c r="J24" s="196">
        <v>2390</v>
      </c>
      <c r="K24" s="196">
        <v>2660</v>
      </c>
      <c r="L24" s="196">
        <v>2000</v>
      </c>
      <c r="M24" s="196">
        <v>2040</v>
      </c>
      <c r="N24" s="196">
        <v>1370</v>
      </c>
    </row>
    <row r="25" spans="1:14" x14ac:dyDescent="0.2">
      <c r="A25" s="194" t="s">
        <v>61</v>
      </c>
      <c r="B25" s="194" t="s">
        <v>62</v>
      </c>
      <c r="C25" s="195" t="s">
        <v>63</v>
      </c>
      <c r="D25" s="196">
        <f t="shared" si="0"/>
        <v>890</v>
      </c>
      <c r="E25" s="196">
        <v>2100</v>
      </c>
      <c r="F25" s="196">
        <v>2280</v>
      </c>
      <c r="G25" s="196">
        <v>2040</v>
      </c>
      <c r="H25" s="196">
        <v>2610</v>
      </c>
      <c r="I25" s="196">
        <v>2460</v>
      </c>
      <c r="J25" s="196">
        <v>2900</v>
      </c>
      <c r="K25" s="196">
        <v>2950</v>
      </c>
      <c r="L25" s="196">
        <v>1070</v>
      </c>
      <c r="M25" s="196">
        <v>850</v>
      </c>
      <c r="N25" s="196">
        <v>890</v>
      </c>
    </row>
    <row r="26" spans="1:14" x14ac:dyDescent="0.2">
      <c r="A26" s="194" t="s">
        <v>64</v>
      </c>
      <c r="B26" s="194" t="s">
        <v>65</v>
      </c>
      <c r="C26" s="195" t="s">
        <v>66</v>
      </c>
      <c r="D26" s="196">
        <f t="shared" si="0"/>
        <v>930</v>
      </c>
      <c r="E26" s="196">
        <v>1240</v>
      </c>
      <c r="F26" s="196">
        <v>920</v>
      </c>
      <c r="G26" s="196">
        <v>990</v>
      </c>
      <c r="H26" s="196">
        <v>1210</v>
      </c>
      <c r="I26" s="196">
        <v>1160</v>
      </c>
      <c r="J26" s="196">
        <v>1830</v>
      </c>
      <c r="K26" s="196">
        <v>1830</v>
      </c>
      <c r="L26" s="196">
        <v>1510</v>
      </c>
      <c r="M26" s="196">
        <v>1080</v>
      </c>
      <c r="N26" s="196">
        <v>930</v>
      </c>
    </row>
    <row r="27" spans="1:14" x14ac:dyDescent="0.2">
      <c r="A27" s="194" t="s">
        <v>67</v>
      </c>
      <c r="B27" s="194" t="s">
        <v>68</v>
      </c>
      <c r="C27" s="195" t="s">
        <v>69</v>
      </c>
      <c r="D27" s="196">
        <f t="shared" si="0"/>
        <v>1130</v>
      </c>
      <c r="E27" s="196">
        <v>1720</v>
      </c>
      <c r="F27" s="196">
        <v>1390</v>
      </c>
      <c r="G27" s="196">
        <v>1310</v>
      </c>
      <c r="H27" s="196">
        <v>1450</v>
      </c>
      <c r="I27" s="196">
        <v>1610</v>
      </c>
      <c r="J27" s="196">
        <v>2140</v>
      </c>
      <c r="K27" s="196">
        <v>2440</v>
      </c>
      <c r="L27" s="196">
        <v>2140</v>
      </c>
      <c r="M27" s="196">
        <v>1680</v>
      </c>
      <c r="N27" s="196">
        <v>1130</v>
      </c>
    </row>
    <row r="28" spans="1:14" x14ac:dyDescent="0.2">
      <c r="A28" s="194" t="s">
        <v>70</v>
      </c>
      <c r="B28" s="194" t="s">
        <v>71</v>
      </c>
      <c r="C28" s="195" t="s">
        <v>72</v>
      </c>
      <c r="D28" s="196">
        <f t="shared" si="0"/>
        <v>770</v>
      </c>
      <c r="E28" s="196">
        <v>880</v>
      </c>
      <c r="F28" s="196">
        <v>870</v>
      </c>
      <c r="G28" s="196">
        <v>860</v>
      </c>
      <c r="H28" s="196">
        <v>990</v>
      </c>
      <c r="I28" s="196">
        <v>950</v>
      </c>
      <c r="J28" s="196">
        <v>1320</v>
      </c>
      <c r="K28" s="196">
        <v>1560</v>
      </c>
      <c r="L28" s="196">
        <v>1390</v>
      </c>
      <c r="M28" s="196">
        <v>1020</v>
      </c>
      <c r="N28" s="196">
        <v>770</v>
      </c>
    </row>
    <row r="29" spans="1:14" x14ac:dyDescent="0.2">
      <c r="A29" s="194" t="s">
        <v>73</v>
      </c>
      <c r="B29" s="194" t="s">
        <v>74</v>
      </c>
      <c r="C29" s="195" t="s">
        <v>75</v>
      </c>
      <c r="D29" s="196">
        <f t="shared" si="0"/>
        <v>850</v>
      </c>
      <c r="E29" s="196">
        <v>1290</v>
      </c>
      <c r="F29" s="196">
        <v>1040</v>
      </c>
      <c r="G29" s="196">
        <v>810</v>
      </c>
      <c r="H29" s="196">
        <v>910</v>
      </c>
      <c r="I29" s="196">
        <v>1010</v>
      </c>
      <c r="J29" s="196">
        <v>1390</v>
      </c>
      <c r="K29" s="196">
        <v>1500</v>
      </c>
      <c r="L29" s="196">
        <v>1550</v>
      </c>
      <c r="M29" s="196">
        <v>1020</v>
      </c>
      <c r="N29" s="196">
        <v>850</v>
      </c>
    </row>
    <row r="30" spans="1:14" x14ac:dyDescent="0.2">
      <c r="A30" s="194" t="s">
        <v>76</v>
      </c>
      <c r="B30" s="194" t="s">
        <v>77</v>
      </c>
      <c r="C30" s="195" t="s">
        <v>78</v>
      </c>
      <c r="D30" s="196">
        <f t="shared" si="0"/>
        <v>1130</v>
      </c>
      <c r="E30" s="196">
        <v>2150</v>
      </c>
      <c r="F30" s="196">
        <v>1850</v>
      </c>
      <c r="G30" s="196">
        <v>1760</v>
      </c>
      <c r="H30" s="196">
        <v>1790</v>
      </c>
      <c r="I30" s="196">
        <v>1670</v>
      </c>
      <c r="J30" s="196">
        <v>2340</v>
      </c>
      <c r="K30" s="196">
        <v>2370</v>
      </c>
      <c r="L30" s="196">
        <v>2380</v>
      </c>
      <c r="M30" s="196">
        <v>2180</v>
      </c>
      <c r="N30" s="196">
        <v>1130</v>
      </c>
    </row>
    <row r="31" spans="1:14" x14ac:dyDescent="0.2">
      <c r="A31" s="194" t="s">
        <v>79</v>
      </c>
      <c r="B31" s="194" t="s">
        <v>80</v>
      </c>
      <c r="C31" s="195" t="s">
        <v>81</v>
      </c>
      <c r="D31" s="196">
        <f t="shared" si="0"/>
        <v>940</v>
      </c>
      <c r="E31" s="196">
        <v>2510</v>
      </c>
      <c r="F31" s="196">
        <v>1920</v>
      </c>
      <c r="G31" s="196">
        <v>1720</v>
      </c>
      <c r="H31" s="196">
        <v>2280</v>
      </c>
      <c r="I31" s="196">
        <v>2440</v>
      </c>
      <c r="J31" s="196">
        <v>2270</v>
      </c>
      <c r="K31" s="196">
        <v>3020</v>
      </c>
      <c r="L31" s="196">
        <v>2300</v>
      </c>
      <c r="M31" s="196">
        <v>1490</v>
      </c>
      <c r="N31" s="196">
        <v>940</v>
      </c>
    </row>
    <row r="32" spans="1:14" x14ac:dyDescent="0.2">
      <c r="A32" s="194" t="s">
        <v>82</v>
      </c>
      <c r="B32" s="194" t="s">
        <v>83</v>
      </c>
      <c r="C32" s="195" t="s">
        <v>84</v>
      </c>
      <c r="D32" s="196">
        <f t="shared" si="0"/>
        <v>950</v>
      </c>
      <c r="E32" s="196">
        <v>2160</v>
      </c>
      <c r="F32" s="196">
        <v>1740</v>
      </c>
      <c r="G32" s="196">
        <v>1530</v>
      </c>
      <c r="H32" s="196">
        <v>1710</v>
      </c>
      <c r="I32" s="196">
        <v>2020</v>
      </c>
      <c r="J32" s="196">
        <v>2390</v>
      </c>
      <c r="K32" s="196">
        <v>2350</v>
      </c>
      <c r="L32" s="196">
        <v>1760</v>
      </c>
      <c r="M32" s="196">
        <v>1580</v>
      </c>
      <c r="N32" s="196">
        <v>950</v>
      </c>
    </row>
    <row r="33" spans="1:14" x14ac:dyDescent="0.2">
      <c r="A33" s="194" t="s">
        <v>85</v>
      </c>
      <c r="B33" s="194" t="s">
        <v>86</v>
      </c>
      <c r="C33" s="195" t="s">
        <v>87</v>
      </c>
      <c r="D33" s="196">
        <f t="shared" si="0"/>
        <v>710</v>
      </c>
      <c r="E33" s="196">
        <v>1270</v>
      </c>
      <c r="F33" s="196">
        <v>1520</v>
      </c>
      <c r="G33" s="196">
        <v>1180</v>
      </c>
      <c r="H33" s="196">
        <v>1650</v>
      </c>
      <c r="I33" s="196">
        <v>2230</v>
      </c>
      <c r="J33" s="196">
        <v>2410</v>
      </c>
      <c r="K33" s="196">
        <v>2000</v>
      </c>
      <c r="L33" s="196">
        <v>1560</v>
      </c>
      <c r="M33" s="196">
        <v>1290</v>
      </c>
      <c r="N33" s="196">
        <v>710</v>
      </c>
    </row>
    <row r="34" spans="1:14" x14ac:dyDescent="0.2">
      <c r="A34" s="194" t="s">
        <v>88</v>
      </c>
      <c r="B34" s="194" t="s">
        <v>89</v>
      </c>
      <c r="C34" s="195" t="s">
        <v>90</v>
      </c>
      <c r="D34" s="196">
        <f t="shared" si="0"/>
        <v>1940</v>
      </c>
      <c r="E34" s="196">
        <v>2100</v>
      </c>
      <c r="F34" s="196">
        <v>2080</v>
      </c>
      <c r="G34" s="196">
        <v>2000</v>
      </c>
      <c r="H34" s="196">
        <v>1750</v>
      </c>
      <c r="I34" s="196">
        <v>1910</v>
      </c>
      <c r="J34" s="196">
        <v>2080</v>
      </c>
      <c r="K34" s="196">
        <v>1900</v>
      </c>
      <c r="L34" s="196">
        <v>1830</v>
      </c>
      <c r="M34" s="196">
        <v>2100</v>
      </c>
      <c r="N34" s="196">
        <v>1940</v>
      </c>
    </row>
    <row r="35" spans="1:14" x14ac:dyDescent="0.2">
      <c r="A35" s="194" t="s">
        <v>91</v>
      </c>
      <c r="B35" s="194" t="s">
        <v>92</v>
      </c>
      <c r="C35" s="195" t="s">
        <v>93</v>
      </c>
      <c r="D35" s="196">
        <f t="shared" si="0"/>
        <v>2050</v>
      </c>
      <c r="E35" s="196">
        <v>2040</v>
      </c>
      <c r="F35" s="196">
        <v>1530</v>
      </c>
      <c r="G35" s="196">
        <v>1320</v>
      </c>
      <c r="H35" s="196">
        <v>1570</v>
      </c>
      <c r="I35" s="196">
        <v>2370</v>
      </c>
      <c r="J35" s="196">
        <v>2690</v>
      </c>
      <c r="K35" s="196">
        <v>2460</v>
      </c>
      <c r="L35" s="196">
        <v>1850</v>
      </c>
      <c r="M35" s="196">
        <v>1930</v>
      </c>
      <c r="N35" s="196">
        <v>2050</v>
      </c>
    </row>
    <row r="36" spans="1:14" x14ac:dyDescent="0.2">
      <c r="A36" s="194" t="s">
        <v>94</v>
      </c>
      <c r="B36" s="194" t="s">
        <v>95</v>
      </c>
      <c r="C36" s="195" t="s">
        <v>96</v>
      </c>
      <c r="D36" s="196">
        <f t="shared" si="0"/>
        <v>1690</v>
      </c>
      <c r="E36" s="196">
        <v>1890</v>
      </c>
      <c r="F36" s="196">
        <v>1880</v>
      </c>
      <c r="G36" s="196">
        <v>1560</v>
      </c>
      <c r="H36" s="196">
        <v>1930</v>
      </c>
      <c r="I36" s="196">
        <v>1880</v>
      </c>
      <c r="J36" s="196">
        <v>2050</v>
      </c>
      <c r="K36" s="196">
        <v>2270</v>
      </c>
      <c r="L36" s="196">
        <v>1990</v>
      </c>
      <c r="M36" s="196">
        <v>1570</v>
      </c>
      <c r="N36" s="196">
        <v>1690</v>
      </c>
    </row>
    <row r="37" spans="1:14" x14ac:dyDescent="0.2">
      <c r="A37" s="194" t="s">
        <v>97</v>
      </c>
      <c r="B37" s="194" t="s">
        <v>98</v>
      </c>
      <c r="C37" s="195" t="s">
        <v>99</v>
      </c>
      <c r="D37" s="196">
        <f t="shared" si="0"/>
        <v>500</v>
      </c>
      <c r="E37" s="196">
        <v>1780</v>
      </c>
      <c r="F37" s="196">
        <v>1560</v>
      </c>
      <c r="G37" s="196">
        <v>1450</v>
      </c>
      <c r="H37" s="196">
        <v>1650</v>
      </c>
      <c r="I37" s="196">
        <v>2010</v>
      </c>
      <c r="J37" s="196">
        <v>2230</v>
      </c>
      <c r="K37" s="196">
        <v>2040</v>
      </c>
      <c r="L37" s="196">
        <v>2100</v>
      </c>
      <c r="M37" s="196">
        <v>1480</v>
      </c>
      <c r="N37" s="196">
        <v>500</v>
      </c>
    </row>
    <row r="38" spans="1:14" x14ac:dyDescent="0.2">
      <c r="A38" s="194" t="s">
        <v>100</v>
      </c>
      <c r="B38" s="194" t="s">
        <v>101</v>
      </c>
      <c r="C38" s="195" t="s">
        <v>102</v>
      </c>
      <c r="D38" s="196">
        <f t="shared" si="0"/>
        <v>1840</v>
      </c>
      <c r="E38" s="196">
        <v>1550</v>
      </c>
      <c r="F38" s="196">
        <v>1410</v>
      </c>
      <c r="G38" s="196">
        <v>1240</v>
      </c>
      <c r="H38" s="196">
        <v>1210</v>
      </c>
      <c r="I38" s="196">
        <v>1590</v>
      </c>
      <c r="J38" s="196">
        <v>2060</v>
      </c>
      <c r="K38" s="196">
        <v>2050</v>
      </c>
      <c r="L38" s="196">
        <v>1960</v>
      </c>
      <c r="M38" s="196">
        <v>2110</v>
      </c>
      <c r="N38" s="196">
        <v>1840</v>
      </c>
    </row>
    <row r="39" spans="1:14" x14ac:dyDescent="0.2">
      <c r="A39" s="194" t="s">
        <v>103</v>
      </c>
      <c r="B39" s="194" t="s">
        <v>104</v>
      </c>
      <c r="C39" s="195" t="s">
        <v>105</v>
      </c>
      <c r="D39" s="196">
        <f t="shared" si="0"/>
        <v>1570</v>
      </c>
      <c r="E39" s="196">
        <v>1250</v>
      </c>
      <c r="F39" s="196">
        <v>1450</v>
      </c>
      <c r="G39" s="196">
        <v>1050</v>
      </c>
      <c r="H39" s="196">
        <v>1630</v>
      </c>
      <c r="I39" s="196">
        <v>1860</v>
      </c>
      <c r="J39" s="196">
        <v>2110</v>
      </c>
      <c r="K39" s="196">
        <v>2090</v>
      </c>
      <c r="L39" s="196">
        <v>1910</v>
      </c>
      <c r="M39" s="196">
        <v>1570</v>
      </c>
      <c r="N39" s="196">
        <v>1570</v>
      </c>
    </row>
    <row r="40" spans="1:14" x14ac:dyDescent="0.2">
      <c r="A40" s="194" t="s">
        <v>106</v>
      </c>
      <c r="B40" s="194" t="s">
        <v>107</v>
      </c>
      <c r="C40" s="195" t="s">
        <v>108</v>
      </c>
      <c r="D40" s="196">
        <f t="shared" si="0"/>
        <v>500</v>
      </c>
      <c r="E40" s="196">
        <v>1580</v>
      </c>
      <c r="F40" s="196">
        <v>1180</v>
      </c>
      <c r="G40" s="196">
        <v>1070</v>
      </c>
      <c r="H40" s="196">
        <v>990</v>
      </c>
      <c r="I40" s="196">
        <v>1210</v>
      </c>
      <c r="J40" s="196">
        <v>1510</v>
      </c>
      <c r="K40" s="196">
        <v>1240</v>
      </c>
      <c r="L40" s="196">
        <v>1230</v>
      </c>
      <c r="M40" s="196">
        <v>820</v>
      </c>
      <c r="N40" s="196">
        <v>500</v>
      </c>
    </row>
    <row r="41" spans="1:14" x14ac:dyDescent="0.2">
      <c r="A41" s="194" t="s">
        <v>109</v>
      </c>
      <c r="B41" s="194" t="s">
        <v>110</v>
      </c>
      <c r="C41" s="195" t="s">
        <v>111</v>
      </c>
      <c r="D41" s="196">
        <f t="shared" si="0"/>
        <v>730</v>
      </c>
      <c r="E41" s="196">
        <v>1500</v>
      </c>
      <c r="F41" s="196">
        <v>1450</v>
      </c>
      <c r="G41" s="196">
        <v>1240</v>
      </c>
      <c r="H41" s="196">
        <v>1370</v>
      </c>
      <c r="I41" s="196">
        <v>1370</v>
      </c>
      <c r="J41" s="196">
        <v>1590</v>
      </c>
      <c r="K41" s="196">
        <v>1500</v>
      </c>
      <c r="L41" s="196">
        <v>1240</v>
      </c>
      <c r="M41" s="196">
        <v>1180</v>
      </c>
      <c r="N41" s="196">
        <v>730</v>
      </c>
    </row>
    <row r="42" spans="1:14" x14ac:dyDescent="0.2">
      <c r="A42" s="194" t="s">
        <v>112</v>
      </c>
      <c r="B42" s="194" t="s">
        <v>113</v>
      </c>
      <c r="C42" s="195" t="s">
        <v>114</v>
      </c>
      <c r="D42" s="196">
        <f t="shared" si="0"/>
        <v>1140</v>
      </c>
      <c r="E42" s="196">
        <v>1610</v>
      </c>
      <c r="F42" s="196">
        <v>1620</v>
      </c>
      <c r="G42" s="196">
        <v>2010</v>
      </c>
      <c r="H42" s="196">
        <v>1870</v>
      </c>
      <c r="I42" s="196">
        <v>2390</v>
      </c>
      <c r="J42" s="196">
        <v>2290</v>
      </c>
      <c r="K42" s="196">
        <v>2420</v>
      </c>
      <c r="L42" s="196">
        <v>2000</v>
      </c>
      <c r="M42" s="196">
        <v>2140</v>
      </c>
      <c r="N42" s="196">
        <v>1140</v>
      </c>
    </row>
    <row r="43" spans="1:14" x14ac:dyDescent="0.2">
      <c r="A43" s="194" t="s">
        <v>115</v>
      </c>
      <c r="B43" s="194" t="s">
        <v>116</v>
      </c>
      <c r="C43" s="195" t="s">
        <v>117</v>
      </c>
      <c r="D43" s="196">
        <f t="shared" si="0"/>
        <v>1470</v>
      </c>
      <c r="E43" s="196">
        <v>1380</v>
      </c>
      <c r="F43" s="196">
        <v>1960</v>
      </c>
      <c r="G43" s="196">
        <v>1730</v>
      </c>
      <c r="H43" s="196">
        <v>1420</v>
      </c>
      <c r="I43" s="196">
        <v>2010</v>
      </c>
      <c r="J43" s="196">
        <v>1850</v>
      </c>
      <c r="K43" s="196">
        <v>2340</v>
      </c>
      <c r="L43" s="196">
        <v>2130</v>
      </c>
      <c r="M43" s="196">
        <v>2000</v>
      </c>
      <c r="N43" s="196">
        <v>1470</v>
      </c>
    </row>
    <row r="44" spans="1:14" x14ac:dyDescent="0.2">
      <c r="A44" s="194" t="s">
        <v>118</v>
      </c>
      <c r="B44" s="194" t="s">
        <v>119</v>
      </c>
      <c r="C44" s="195" t="s">
        <v>120</v>
      </c>
      <c r="D44" s="196">
        <f t="shared" si="0"/>
        <v>590</v>
      </c>
      <c r="E44" s="196">
        <v>1190</v>
      </c>
      <c r="F44" s="196">
        <v>1350</v>
      </c>
      <c r="G44" s="196">
        <v>1190</v>
      </c>
      <c r="H44" s="196">
        <v>970</v>
      </c>
      <c r="I44" s="196">
        <v>1030</v>
      </c>
      <c r="J44" s="196">
        <v>1160</v>
      </c>
      <c r="K44" s="196">
        <v>1010</v>
      </c>
      <c r="L44" s="196">
        <v>1120</v>
      </c>
      <c r="M44" s="196">
        <v>900</v>
      </c>
      <c r="N44" s="196">
        <v>590</v>
      </c>
    </row>
    <row r="45" spans="1:14" x14ac:dyDescent="0.2">
      <c r="A45" s="194" t="s">
        <v>121</v>
      </c>
      <c r="B45" s="194" t="s">
        <v>122</v>
      </c>
      <c r="C45" s="195" t="s">
        <v>123</v>
      </c>
      <c r="D45" s="196">
        <f t="shared" si="0"/>
        <v>490</v>
      </c>
      <c r="E45" s="196">
        <v>780</v>
      </c>
      <c r="F45" s="196">
        <v>680</v>
      </c>
      <c r="G45" s="196">
        <v>810</v>
      </c>
      <c r="H45" s="196">
        <v>750</v>
      </c>
      <c r="I45" s="196">
        <v>1160</v>
      </c>
      <c r="J45" s="196">
        <v>1180</v>
      </c>
      <c r="K45" s="196">
        <v>1220</v>
      </c>
      <c r="L45" s="196">
        <v>1000</v>
      </c>
      <c r="M45" s="196">
        <v>720</v>
      </c>
      <c r="N45" s="196">
        <v>490</v>
      </c>
    </row>
    <row r="46" spans="1:14" x14ac:dyDescent="0.2">
      <c r="A46" s="194" t="s">
        <v>124</v>
      </c>
      <c r="B46" s="194" t="s">
        <v>125</v>
      </c>
      <c r="C46" s="195" t="s">
        <v>126</v>
      </c>
      <c r="D46" s="196">
        <f t="shared" si="0"/>
        <v>1630</v>
      </c>
      <c r="E46" s="196">
        <v>1790</v>
      </c>
      <c r="F46" s="196">
        <v>1590</v>
      </c>
      <c r="G46" s="196">
        <v>1480</v>
      </c>
      <c r="H46" s="196">
        <v>1510</v>
      </c>
      <c r="I46" s="196">
        <v>3150</v>
      </c>
      <c r="J46" s="196">
        <v>3070</v>
      </c>
      <c r="K46" s="196">
        <v>2470</v>
      </c>
      <c r="L46" s="196">
        <v>2150</v>
      </c>
      <c r="M46" s="196">
        <v>2030</v>
      </c>
      <c r="N46" s="196">
        <v>1630</v>
      </c>
    </row>
    <row r="47" spans="1:14" x14ac:dyDescent="0.2">
      <c r="A47" s="194" t="s">
        <v>127</v>
      </c>
      <c r="B47" s="194" t="s">
        <v>128</v>
      </c>
      <c r="C47" s="195" t="s">
        <v>129</v>
      </c>
      <c r="D47" s="196">
        <f t="shared" si="0"/>
        <v>1130</v>
      </c>
      <c r="E47" s="196">
        <v>1120</v>
      </c>
      <c r="F47" s="196">
        <v>1250</v>
      </c>
      <c r="G47" s="196">
        <v>1120</v>
      </c>
      <c r="H47" s="196">
        <v>1420</v>
      </c>
      <c r="I47" s="196">
        <v>1910</v>
      </c>
      <c r="J47" s="196">
        <v>2430</v>
      </c>
      <c r="K47" s="196">
        <v>2970</v>
      </c>
      <c r="L47" s="196">
        <v>2400</v>
      </c>
      <c r="M47" s="196">
        <v>1230</v>
      </c>
      <c r="N47" s="196">
        <v>1130</v>
      </c>
    </row>
    <row r="48" spans="1:14" x14ac:dyDescent="0.2">
      <c r="A48" s="194" t="s">
        <v>130</v>
      </c>
      <c r="B48" s="194" t="s">
        <v>131</v>
      </c>
      <c r="C48" s="195" t="s">
        <v>132</v>
      </c>
      <c r="D48" s="196">
        <f t="shared" si="0"/>
        <v>2000</v>
      </c>
      <c r="E48" s="196">
        <v>2200</v>
      </c>
      <c r="F48" s="196">
        <v>2110</v>
      </c>
      <c r="G48" s="196">
        <v>1800</v>
      </c>
      <c r="H48" s="196">
        <v>2240</v>
      </c>
      <c r="I48" s="196">
        <v>2710</v>
      </c>
      <c r="J48" s="196">
        <v>2230</v>
      </c>
      <c r="K48" s="196">
        <v>2270</v>
      </c>
      <c r="L48" s="196">
        <v>2200</v>
      </c>
      <c r="M48" s="196">
        <v>2420</v>
      </c>
      <c r="N48" s="196">
        <v>2000</v>
      </c>
    </row>
    <row r="49" spans="1:14" x14ac:dyDescent="0.2">
      <c r="A49" s="194" t="s">
        <v>133</v>
      </c>
      <c r="B49" s="194" t="s">
        <v>134</v>
      </c>
      <c r="C49" s="195" t="s">
        <v>135</v>
      </c>
      <c r="D49" s="196">
        <f t="shared" si="0"/>
        <v>1890</v>
      </c>
      <c r="E49" s="196">
        <v>3040</v>
      </c>
      <c r="F49" s="196">
        <v>2540</v>
      </c>
      <c r="G49" s="196">
        <v>2040</v>
      </c>
      <c r="H49" s="196">
        <v>2420</v>
      </c>
      <c r="I49" s="196">
        <v>2420</v>
      </c>
      <c r="J49" s="196">
        <v>2390</v>
      </c>
      <c r="K49" s="196">
        <v>2830</v>
      </c>
      <c r="L49" s="196">
        <v>2810</v>
      </c>
      <c r="M49" s="196">
        <v>2170</v>
      </c>
      <c r="N49" s="196">
        <v>1890</v>
      </c>
    </row>
    <row r="50" spans="1:14" x14ac:dyDescent="0.2">
      <c r="A50" s="194" t="s">
        <v>136</v>
      </c>
      <c r="B50" s="194" t="s">
        <v>137</v>
      </c>
      <c r="C50" s="195" t="s">
        <v>138</v>
      </c>
      <c r="D50" s="196">
        <f t="shared" si="0"/>
        <v>1450</v>
      </c>
      <c r="E50" s="196">
        <v>2080</v>
      </c>
      <c r="F50" s="196">
        <v>2050</v>
      </c>
      <c r="G50" s="196">
        <v>2050</v>
      </c>
      <c r="H50" s="196">
        <v>1960</v>
      </c>
      <c r="I50" s="196">
        <v>2300</v>
      </c>
      <c r="J50" s="196">
        <v>2610</v>
      </c>
      <c r="K50" s="196">
        <v>2120</v>
      </c>
      <c r="L50" s="196">
        <v>1960</v>
      </c>
      <c r="M50" s="196">
        <v>1500</v>
      </c>
      <c r="N50" s="196">
        <v>1450</v>
      </c>
    </row>
    <row r="51" spans="1:14" x14ac:dyDescent="0.2">
      <c r="A51" s="194" t="s">
        <v>139</v>
      </c>
      <c r="B51" s="194" t="s">
        <v>140</v>
      </c>
      <c r="C51" s="195" t="s">
        <v>141</v>
      </c>
      <c r="D51" s="196">
        <f t="shared" si="0"/>
        <v>760</v>
      </c>
      <c r="E51" s="196">
        <v>1870</v>
      </c>
      <c r="F51" s="196">
        <v>1890</v>
      </c>
      <c r="G51" s="196">
        <v>1810</v>
      </c>
      <c r="H51" s="196">
        <v>1720</v>
      </c>
      <c r="I51" s="196">
        <v>1850</v>
      </c>
      <c r="J51" s="196">
        <v>2220</v>
      </c>
      <c r="K51" s="196">
        <v>2630</v>
      </c>
      <c r="L51" s="196">
        <v>2680</v>
      </c>
      <c r="M51" s="196">
        <v>1250</v>
      </c>
      <c r="N51" s="196">
        <v>760</v>
      </c>
    </row>
    <row r="52" spans="1:14" x14ac:dyDescent="0.2">
      <c r="A52" s="194" t="s">
        <v>142</v>
      </c>
      <c r="B52" s="194" t="s">
        <v>143</v>
      </c>
      <c r="C52" s="195" t="s">
        <v>144</v>
      </c>
      <c r="D52" s="196">
        <f t="shared" si="0"/>
        <v>1250</v>
      </c>
      <c r="E52" s="196">
        <v>1870</v>
      </c>
      <c r="F52" s="196">
        <v>2040</v>
      </c>
      <c r="G52" s="196">
        <v>2160</v>
      </c>
      <c r="H52" s="196">
        <v>2150</v>
      </c>
      <c r="I52" s="196">
        <v>2320</v>
      </c>
      <c r="J52" s="196">
        <v>2580</v>
      </c>
      <c r="K52" s="196">
        <v>2600</v>
      </c>
      <c r="L52" s="196">
        <v>2240</v>
      </c>
      <c r="M52" s="196">
        <v>2130</v>
      </c>
      <c r="N52" s="196">
        <v>1250</v>
      </c>
    </row>
    <row r="53" spans="1:14" x14ac:dyDescent="0.2">
      <c r="A53" s="194" t="s">
        <v>145</v>
      </c>
      <c r="B53" s="194" t="s">
        <v>146</v>
      </c>
      <c r="C53" s="195" t="s">
        <v>147</v>
      </c>
      <c r="D53" s="196">
        <f t="shared" si="0"/>
        <v>630</v>
      </c>
      <c r="E53" s="196" t="s">
        <v>453</v>
      </c>
      <c r="F53" s="196" t="s">
        <v>453</v>
      </c>
      <c r="G53" s="196" t="s">
        <v>453</v>
      </c>
      <c r="H53" s="196" t="s">
        <v>453</v>
      </c>
      <c r="I53" s="196" t="s">
        <v>453</v>
      </c>
      <c r="J53" s="196" t="s">
        <v>453</v>
      </c>
      <c r="K53" s="196" t="s">
        <v>453</v>
      </c>
      <c r="L53" s="196" t="s">
        <v>453</v>
      </c>
      <c r="M53" s="196" t="s">
        <v>453</v>
      </c>
      <c r="N53" s="196">
        <v>630</v>
      </c>
    </row>
    <row r="54" spans="1:14" x14ac:dyDescent="0.2">
      <c r="A54" s="194" t="s">
        <v>148</v>
      </c>
      <c r="B54" s="194" t="s">
        <v>149</v>
      </c>
      <c r="C54" s="195" t="s">
        <v>150</v>
      </c>
      <c r="D54" s="196">
        <f t="shared" si="0"/>
        <v>870</v>
      </c>
      <c r="E54" s="196" t="s">
        <v>453</v>
      </c>
      <c r="F54" s="196" t="s">
        <v>453</v>
      </c>
      <c r="G54" s="196" t="s">
        <v>453</v>
      </c>
      <c r="H54" s="196" t="s">
        <v>453</v>
      </c>
      <c r="I54" s="196" t="s">
        <v>453</v>
      </c>
      <c r="J54" s="196" t="s">
        <v>453</v>
      </c>
      <c r="K54" s="196" t="s">
        <v>453</v>
      </c>
      <c r="L54" s="196" t="s">
        <v>453</v>
      </c>
      <c r="M54" s="196" t="s">
        <v>453</v>
      </c>
      <c r="N54" s="196">
        <v>870</v>
      </c>
    </row>
    <row r="55" spans="1:14" x14ac:dyDescent="0.2">
      <c r="A55" s="194" t="s">
        <v>151</v>
      </c>
      <c r="B55" s="194" t="s">
        <v>152</v>
      </c>
      <c r="C55" s="195" t="s">
        <v>153</v>
      </c>
      <c r="D55" s="196">
        <f t="shared" si="0"/>
        <v>750</v>
      </c>
      <c r="E55" s="196">
        <v>1050</v>
      </c>
      <c r="F55" s="196">
        <v>1410</v>
      </c>
      <c r="G55" s="196">
        <v>1190</v>
      </c>
      <c r="H55" s="196">
        <v>1260</v>
      </c>
      <c r="I55" s="196">
        <v>1390</v>
      </c>
      <c r="J55" s="196">
        <v>1610</v>
      </c>
      <c r="K55" s="196">
        <v>1690</v>
      </c>
      <c r="L55" s="196">
        <v>1450</v>
      </c>
      <c r="M55" s="196">
        <v>1130</v>
      </c>
      <c r="N55" s="196">
        <v>750</v>
      </c>
    </row>
    <row r="56" spans="1:14" x14ac:dyDescent="0.2">
      <c r="A56" s="194" t="s">
        <v>154</v>
      </c>
      <c r="B56" s="194" t="s">
        <v>155</v>
      </c>
      <c r="C56" s="195" t="s">
        <v>156</v>
      </c>
      <c r="D56" s="196">
        <f t="shared" si="0"/>
        <v>810</v>
      </c>
      <c r="E56" s="196">
        <v>1640</v>
      </c>
      <c r="F56" s="196">
        <v>1600</v>
      </c>
      <c r="G56" s="196">
        <v>1670</v>
      </c>
      <c r="H56" s="196">
        <v>1390</v>
      </c>
      <c r="I56" s="196">
        <v>1410</v>
      </c>
      <c r="J56" s="196">
        <v>1840</v>
      </c>
      <c r="K56" s="196">
        <v>1730</v>
      </c>
      <c r="L56" s="196">
        <v>1760</v>
      </c>
      <c r="M56" s="196">
        <v>1170</v>
      </c>
      <c r="N56" s="196">
        <v>810</v>
      </c>
    </row>
    <row r="57" spans="1:14" x14ac:dyDescent="0.2">
      <c r="A57" s="194" t="s">
        <v>450</v>
      </c>
      <c r="B57" s="194" t="s">
        <v>451</v>
      </c>
      <c r="C57" s="195" t="s">
        <v>452</v>
      </c>
      <c r="D57" s="196" t="str">
        <f t="shared" si="0"/>
        <v>..</v>
      </c>
      <c r="E57" s="196" t="s">
        <v>762</v>
      </c>
      <c r="F57" s="196" t="s">
        <v>762</v>
      </c>
      <c r="G57" s="196" t="s">
        <v>762</v>
      </c>
      <c r="H57" s="196" t="s">
        <v>762</v>
      </c>
      <c r="I57" s="196" t="s">
        <v>762</v>
      </c>
      <c r="J57" s="196" t="s">
        <v>762</v>
      </c>
      <c r="K57" s="196" t="s">
        <v>762</v>
      </c>
      <c r="L57" s="196" t="s">
        <v>762</v>
      </c>
      <c r="M57" s="196" t="s">
        <v>762</v>
      </c>
      <c r="N57" s="196" t="s">
        <v>762</v>
      </c>
    </row>
    <row r="58" spans="1:14" x14ac:dyDescent="0.2">
      <c r="A58" s="194" t="s">
        <v>157</v>
      </c>
      <c r="B58" s="194" t="s">
        <v>158</v>
      </c>
      <c r="C58" s="195" t="s">
        <v>159</v>
      </c>
      <c r="D58" s="196">
        <f t="shared" si="0"/>
        <v>1240</v>
      </c>
      <c r="E58" s="196">
        <v>1470</v>
      </c>
      <c r="F58" s="196">
        <v>1340</v>
      </c>
      <c r="G58" s="196">
        <v>1160</v>
      </c>
      <c r="H58" s="196">
        <v>1510</v>
      </c>
      <c r="I58" s="196">
        <v>1480</v>
      </c>
      <c r="J58" s="196">
        <v>1560</v>
      </c>
      <c r="K58" s="196">
        <v>1400</v>
      </c>
      <c r="L58" s="196">
        <v>1290</v>
      </c>
      <c r="M58" s="196">
        <v>1130</v>
      </c>
      <c r="N58" s="196">
        <v>1240</v>
      </c>
    </row>
    <row r="59" spans="1:14" x14ac:dyDescent="0.2">
      <c r="A59" s="194" t="s">
        <v>160</v>
      </c>
      <c r="B59" s="194" t="s">
        <v>161</v>
      </c>
      <c r="C59" s="195" t="s">
        <v>162</v>
      </c>
      <c r="D59" s="196">
        <f t="shared" si="0"/>
        <v>1090</v>
      </c>
      <c r="E59" s="196" t="s">
        <v>453</v>
      </c>
      <c r="F59" s="196" t="s">
        <v>453</v>
      </c>
      <c r="G59" s="196" t="s">
        <v>453</v>
      </c>
      <c r="H59" s="196" t="s">
        <v>453</v>
      </c>
      <c r="I59" s="196" t="s">
        <v>453</v>
      </c>
      <c r="J59" s="196" t="s">
        <v>453</v>
      </c>
      <c r="K59" s="196" t="s">
        <v>453</v>
      </c>
      <c r="L59" s="196" t="s">
        <v>453</v>
      </c>
      <c r="M59" s="196" t="s">
        <v>453</v>
      </c>
      <c r="N59" s="196">
        <v>1090</v>
      </c>
    </row>
    <row r="60" spans="1:14" x14ac:dyDescent="0.2">
      <c r="A60" s="194" t="s">
        <v>163</v>
      </c>
      <c r="B60" s="194" t="s">
        <v>164</v>
      </c>
      <c r="C60" s="195" t="s">
        <v>165</v>
      </c>
      <c r="D60" s="196">
        <f t="shared" si="0"/>
        <v>1010</v>
      </c>
      <c r="E60" s="196" t="s">
        <v>453</v>
      </c>
      <c r="F60" s="196" t="s">
        <v>453</v>
      </c>
      <c r="G60" s="196" t="s">
        <v>453</v>
      </c>
      <c r="H60" s="196" t="s">
        <v>453</v>
      </c>
      <c r="I60" s="196" t="s">
        <v>453</v>
      </c>
      <c r="J60" s="196" t="s">
        <v>453</v>
      </c>
      <c r="K60" s="196" t="s">
        <v>453</v>
      </c>
      <c r="L60" s="196" t="s">
        <v>453</v>
      </c>
      <c r="M60" s="196" t="s">
        <v>453</v>
      </c>
      <c r="N60" s="196">
        <v>1010</v>
      </c>
    </row>
    <row r="61" spans="1:14" x14ac:dyDescent="0.2">
      <c r="A61" s="194" t="s">
        <v>166</v>
      </c>
      <c r="B61" s="194" t="s">
        <v>167</v>
      </c>
      <c r="C61" s="195" t="s">
        <v>168</v>
      </c>
      <c r="D61" s="196">
        <f t="shared" si="0"/>
        <v>940</v>
      </c>
      <c r="E61" s="196">
        <v>1790</v>
      </c>
      <c r="F61" s="196">
        <v>1630</v>
      </c>
      <c r="G61" s="196">
        <v>1580</v>
      </c>
      <c r="H61" s="196">
        <v>1950</v>
      </c>
      <c r="I61" s="196">
        <v>1910</v>
      </c>
      <c r="J61" s="196">
        <v>2660</v>
      </c>
      <c r="K61" s="196">
        <v>2490</v>
      </c>
      <c r="L61" s="196">
        <v>2030</v>
      </c>
      <c r="M61" s="196">
        <v>1480</v>
      </c>
      <c r="N61" s="196">
        <v>940</v>
      </c>
    </row>
    <row r="62" spans="1:14" x14ac:dyDescent="0.2">
      <c r="A62" s="194" t="s">
        <v>169</v>
      </c>
      <c r="B62" s="194" t="s">
        <v>170</v>
      </c>
      <c r="C62" s="195" t="s">
        <v>171</v>
      </c>
      <c r="D62" s="196">
        <f t="shared" si="0"/>
        <v>970</v>
      </c>
      <c r="E62" s="196">
        <v>1540</v>
      </c>
      <c r="F62" s="196">
        <v>1490</v>
      </c>
      <c r="G62" s="196">
        <v>1360</v>
      </c>
      <c r="H62" s="196">
        <v>1340</v>
      </c>
      <c r="I62" s="196">
        <v>1890</v>
      </c>
      <c r="J62" s="196">
        <v>1990</v>
      </c>
      <c r="K62" s="196">
        <v>1830</v>
      </c>
      <c r="L62" s="196">
        <v>1900</v>
      </c>
      <c r="M62" s="196">
        <v>1290</v>
      </c>
      <c r="N62" s="196">
        <v>970</v>
      </c>
    </row>
    <row r="63" spans="1:14" x14ac:dyDescent="0.2">
      <c r="A63" s="194" t="s">
        <v>172</v>
      </c>
      <c r="B63" s="194" t="s">
        <v>173</v>
      </c>
      <c r="C63" s="195" t="s">
        <v>174</v>
      </c>
      <c r="D63" s="196">
        <f t="shared" si="0"/>
        <v>1840</v>
      </c>
      <c r="E63" s="196">
        <v>2530</v>
      </c>
      <c r="F63" s="196">
        <v>2410</v>
      </c>
      <c r="G63" s="196">
        <v>2230</v>
      </c>
      <c r="H63" s="196">
        <v>2760</v>
      </c>
      <c r="I63" s="196">
        <v>3160</v>
      </c>
      <c r="J63" s="196">
        <v>3330</v>
      </c>
      <c r="K63" s="196">
        <v>3280</v>
      </c>
      <c r="L63" s="196">
        <v>2980</v>
      </c>
      <c r="M63" s="196">
        <v>2510</v>
      </c>
      <c r="N63" s="196">
        <v>1840</v>
      </c>
    </row>
    <row r="64" spans="1:14" x14ac:dyDescent="0.2">
      <c r="A64" s="194" t="s">
        <v>175</v>
      </c>
      <c r="B64" s="194" t="s">
        <v>176</v>
      </c>
      <c r="C64" s="195" t="s">
        <v>177</v>
      </c>
      <c r="D64" s="196">
        <f t="shared" si="0"/>
        <v>1400</v>
      </c>
      <c r="E64" s="196">
        <v>2110</v>
      </c>
      <c r="F64" s="196">
        <v>1860</v>
      </c>
      <c r="G64" s="196">
        <v>1430</v>
      </c>
      <c r="H64" s="196">
        <v>1670</v>
      </c>
      <c r="I64" s="196">
        <v>2130</v>
      </c>
      <c r="J64" s="196">
        <v>2010</v>
      </c>
      <c r="K64" s="196">
        <v>1990</v>
      </c>
      <c r="L64" s="196">
        <v>1770</v>
      </c>
      <c r="M64" s="196">
        <v>1580</v>
      </c>
      <c r="N64" s="196">
        <v>1400</v>
      </c>
    </row>
    <row r="65" spans="1:14" x14ac:dyDescent="0.2">
      <c r="A65" s="194" t="s">
        <v>178</v>
      </c>
      <c r="B65" s="194" t="s">
        <v>179</v>
      </c>
      <c r="C65" s="195" t="s">
        <v>180</v>
      </c>
      <c r="D65" s="196">
        <f t="shared" si="0"/>
        <v>1160</v>
      </c>
      <c r="E65" s="196">
        <v>2030</v>
      </c>
      <c r="F65" s="196">
        <v>1530</v>
      </c>
      <c r="G65" s="196">
        <v>1390</v>
      </c>
      <c r="H65" s="196">
        <v>1560</v>
      </c>
      <c r="I65" s="196">
        <v>2220</v>
      </c>
      <c r="J65" s="196">
        <v>2210</v>
      </c>
      <c r="K65" s="196">
        <v>1810</v>
      </c>
      <c r="L65" s="196">
        <v>1810</v>
      </c>
      <c r="M65" s="196">
        <v>1590</v>
      </c>
      <c r="N65" s="196">
        <v>1160</v>
      </c>
    </row>
    <row r="66" spans="1:14" x14ac:dyDescent="0.2">
      <c r="A66" s="194" t="s">
        <v>181</v>
      </c>
      <c r="B66" s="194" t="s">
        <v>182</v>
      </c>
      <c r="C66" s="195" t="s">
        <v>183</v>
      </c>
      <c r="D66" s="196">
        <f t="shared" si="0"/>
        <v>1350</v>
      </c>
      <c r="E66" s="196">
        <v>1820</v>
      </c>
      <c r="F66" s="196">
        <v>1830</v>
      </c>
      <c r="G66" s="196">
        <v>1700</v>
      </c>
      <c r="H66" s="196">
        <v>2190</v>
      </c>
      <c r="I66" s="196">
        <v>2820</v>
      </c>
      <c r="J66" s="196">
        <v>2680</v>
      </c>
      <c r="K66" s="196">
        <v>3020</v>
      </c>
      <c r="L66" s="196">
        <v>2150</v>
      </c>
      <c r="M66" s="196">
        <v>1700</v>
      </c>
      <c r="N66" s="196">
        <v>1350</v>
      </c>
    </row>
    <row r="67" spans="1:14" x14ac:dyDescent="0.2">
      <c r="A67" s="194" t="s">
        <v>184</v>
      </c>
      <c r="B67" s="194" t="s">
        <v>185</v>
      </c>
      <c r="C67" s="195" t="s">
        <v>186</v>
      </c>
      <c r="D67" s="196">
        <f t="shared" si="0"/>
        <v>720</v>
      </c>
      <c r="E67" s="196">
        <v>1520</v>
      </c>
      <c r="F67" s="196">
        <v>1340</v>
      </c>
      <c r="G67" s="196">
        <v>1340</v>
      </c>
      <c r="H67" s="196">
        <v>1390</v>
      </c>
      <c r="I67" s="196">
        <v>1920</v>
      </c>
      <c r="J67" s="196">
        <v>2130</v>
      </c>
      <c r="K67" s="196">
        <v>1780</v>
      </c>
      <c r="L67" s="196">
        <v>1580</v>
      </c>
      <c r="M67" s="196">
        <v>1090</v>
      </c>
      <c r="N67" s="196">
        <v>720</v>
      </c>
    </row>
    <row r="68" spans="1:14" x14ac:dyDescent="0.2">
      <c r="A68" s="194" t="s">
        <v>187</v>
      </c>
      <c r="B68" s="194" t="s">
        <v>188</v>
      </c>
      <c r="C68" s="195" t="s">
        <v>189</v>
      </c>
      <c r="D68" s="196">
        <f t="shared" si="0"/>
        <v>900</v>
      </c>
      <c r="E68" s="196">
        <v>1540</v>
      </c>
      <c r="F68" s="196">
        <v>1590</v>
      </c>
      <c r="G68" s="196">
        <v>1240</v>
      </c>
      <c r="H68" s="196">
        <v>1350</v>
      </c>
      <c r="I68" s="196">
        <v>2650</v>
      </c>
      <c r="J68" s="196">
        <v>2630</v>
      </c>
      <c r="K68" s="196">
        <v>2440</v>
      </c>
      <c r="L68" s="196">
        <v>2060</v>
      </c>
      <c r="M68" s="196">
        <v>1440</v>
      </c>
      <c r="N68" s="196">
        <v>900</v>
      </c>
    </row>
    <row r="69" spans="1:14" x14ac:dyDescent="0.2">
      <c r="A69" s="194" t="s">
        <v>190</v>
      </c>
      <c r="B69" s="194" t="s">
        <v>191</v>
      </c>
      <c r="C69" s="195" t="s">
        <v>192</v>
      </c>
      <c r="D69" s="196">
        <f t="shared" ref="D69:D132" si="1">N69</f>
        <v>870</v>
      </c>
      <c r="E69" s="196">
        <v>1480</v>
      </c>
      <c r="F69" s="196">
        <v>1400</v>
      </c>
      <c r="G69" s="196">
        <v>1290</v>
      </c>
      <c r="H69" s="196">
        <v>1390</v>
      </c>
      <c r="I69" s="196">
        <v>1990</v>
      </c>
      <c r="J69" s="196">
        <v>2210</v>
      </c>
      <c r="K69" s="196">
        <v>1800</v>
      </c>
      <c r="L69" s="196">
        <v>1610</v>
      </c>
      <c r="M69" s="196">
        <v>1070</v>
      </c>
      <c r="N69" s="196">
        <v>870</v>
      </c>
    </row>
    <row r="70" spans="1:14" x14ac:dyDescent="0.2">
      <c r="A70" s="194" t="s">
        <v>193</v>
      </c>
      <c r="B70" s="194" t="s">
        <v>194</v>
      </c>
      <c r="C70" s="195" t="s">
        <v>195</v>
      </c>
      <c r="D70" s="196">
        <f t="shared" si="1"/>
        <v>860</v>
      </c>
      <c r="E70" s="196">
        <v>1760</v>
      </c>
      <c r="F70" s="196">
        <v>1580</v>
      </c>
      <c r="G70" s="196">
        <v>1190</v>
      </c>
      <c r="H70" s="196">
        <v>1210</v>
      </c>
      <c r="I70" s="196">
        <v>1850</v>
      </c>
      <c r="J70" s="196">
        <v>1830</v>
      </c>
      <c r="K70" s="196">
        <v>1570</v>
      </c>
      <c r="L70" s="196">
        <v>1490</v>
      </c>
      <c r="M70" s="196">
        <v>1380</v>
      </c>
      <c r="N70" s="196">
        <v>860</v>
      </c>
    </row>
    <row r="71" spans="1:14" x14ac:dyDescent="0.2">
      <c r="A71" s="194" t="s">
        <v>196</v>
      </c>
      <c r="B71" s="194" t="s">
        <v>197</v>
      </c>
      <c r="C71" s="195" t="s">
        <v>198</v>
      </c>
      <c r="D71" s="196">
        <f t="shared" si="1"/>
        <v>1740</v>
      </c>
      <c r="E71" s="196">
        <v>1810</v>
      </c>
      <c r="F71" s="196">
        <v>1820</v>
      </c>
      <c r="G71" s="196">
        <v>1690</v>
      </c>
      <c r="H71" s="196">
        <v>1960</v>
      </c>
      <c r="I71" s="196">
        <v>1910</v>
      </c>
      <c r="J71" s="196">
        <v>1350</v>
      </c>
      <c r="K71" s="196">
        <v>1530</v>
      </c>
      <c r="L71" s="196">
        <v>2100</v>
      </c>
      <c r="M71" s="196">
        <v>1870</v>
      </c>
      <c r="N71" s="196">
        <v>1740</v>
      </c>
    </row>
    <row r="72" spans="1:14" x14ac:dyDescent="0.2">
      <c r="A72" s="194" t="s">
        <v>199</v>
      </c>
      <c r="B72" s="194" t="s">
        <v>200</v>
      </c>
      <c r="C72" s="195" t="s">
        <v>201</v>
      </c>
      <c r="D72" s="196">
        <f t="shared" si="1"/>
        <v>1810</v>
      </c>
      <c r="E72" s="196">
        <v>2090</v>
      </c>
      <c r="F72" s="196">
        <v>1800</v>
      </c>
      <c r="G72" s="196">
        <v>2000</v>
      </c>
      <c r="H72" s="196">
        <v>2300</v>
      </c>
      <c r="I72" s="196">
        <v>2070</v>
      </c>
      <c r="J72" s="196">
        <v>1550</v>
      </c>
      <c r="K72" s="196">
        <v>1850</v>
      </c>
      <c r="L72" s="196">
        <v>2160</v>
      </c>
      <c r="M72" s="196">
        <v>2000</v>
      </c>
      <c r="N72" s="196">
        <v>1810</v>
      </c>
    </row>
    <row r="73" spans="1:14" x14ac:dyDescent="0.2">
      <c r="A73" s="194" t="s">
        <v>202</v>
      </c>
      <c r="B73" s="194" t="s">
        <v>203</v>
      </c>
      <c r="C73" s="195" t="s">
        <v>204</v>
      </c>
      <c r="D73" s="196">
        <f t="shared" si="1"/>
        <v>1180</v>
      </c>
      <c r="E73" s="196">
        <v>1650</v>
      </c>
      <c r="F73" s="196">
        <v>1400</v>
      </c>
      <c r="G73" s="196">
        <v>1470</v>
      </c>
      <c r="H73" s="196">
        <v>1360</v>
      </c>
      <c r="I73" s="196">
        <v>1340</v>
      </c>
      <c r="J73" s="196">
        <v>1330</v>
      </c>
      <c r="K73" s="196">
        <v>1680</v>
      </c>
      <c r="L73" s="196">
        <v>1930</v>
      </c>
      <c r="M73" s="196">
        <v>1780</v>
      </c>
      <c r="N73" s="196">
        <v>1180</v>
      </c>
    </row>
    <row r="74" spans="1:14" x14ac:dyDescent="0.2">
      <c r="A74" s="194" t="s">
        <v>205</v>
      </c>
      <c r="B74" s="194" t="s">
        <v>206</v>
      </c>
      <c r="C74" s="195" t="s">
        <v>207</v>
      </c>
      <c r="D74" s="196">
        <f t="shared" si="1"/>
        <v>1390</v>
      </c>
      <c r="E74" s="196">
        <v>1490</v>
      </c>
      <c r="F74" s="196">
        <v>1510</v>
      </c>
      <c r="G74" s="196">
        <v>1320</v>
      </c>
      <c r="H74" s="196">
        <v>1620</v>
      </c>
      <c r="I74" s="196">
        <v>1380</v>
      </c>
      <c r="J74" s="196">
        <v>1100</v>
      </c>
      <c r="K74" s="196">
        <v>1270</v>
      </c>
      <c r="L74" s="196">
        <v>1540</v>
      </c>
      <c r="M74" s="196">
        <v>1300</v>
      </c>
      <c r="N74" s="196">
        <v>1390</v>
      </c>
    </row>
    <row r="75" spans="1:14" x14ac:dyDescent="0.2">
      <c r="A75" s="194" t="s">
        <v>208</v>
      </c>
      <c r="B75" s="194" t="s">
        <v>209</v>
      </c>
      <c r="C75" s="195" t="s">
        <v>210</v>
      </c>
      <c r="D75" s="196">
        <f t="shared" si="1"/>
        <v>1130</v>
      </c>
      <c r="E75" s="196">
        <v>1530</v>
      </c>
      <c r="F75" s="196">
        <v>1420</v>
      </c>
      <c r="G75" s="196">
        <v>1660</v>
      </c>
      <c r="H75" s="196">
        <v>1600</v>
      </c>
      <c r="I75" s="196">
        <v>1580</v>
      </c>
      <c r="J75" s="196">
        <v>1160</v>
      </c>
      <c r="K75" s="196">
        <v>1440</v>
      </c>
      <c r="L75" s="196">
        <v>1610</v>
      </c>
      <c r="M75" s="196">
        <v>1370</v>
      </c>
      <c r="N75" s="196">
        <v>1130</v>
      </c>
    </row>
    <row r="76" spans="1:14" x14ac:dyDescent="0.2">
      <c r="A76" s="194" t="s">
        <v>211</v>
      </c>
      <c r="B76" s="194" t="s">
        <v>212</v>
      </c>
      <c r="C76" s="195" t="s">
        <v>213</v>
      </c>
      <c r="D76" s="196">
        <f t="shared" si="1"/>
        <v>1450</v>
      </c>
      <c r="E76" s="196">
        <v>1930</v>
      </c>
      <c r="F76" s="196">
        <v>1910</v>
      </c>
      <c r="G76" s="196">
        <v>1920</v>
      </c>
      <c r="H76" s="196">
        <v>2020</v>
      </c>
      <c r="I76" s="196">
        <v>2110</v>
      </c>
      <c r="J76" s="196">
        <v>2380</v>
      </c>
      <c r="K76" s="196">
        <v>2750</v>
      </c>
      <c r="L76" s="196">
        <v>2750</v>
      </c>
      <c r="M76" s="196">
        <v>2000</v>
      </c>
      <c r="N76" s="196">
        <v>1450</v>
      </c>
    </row>
    <row r="77" spans="1:14" x14ac:dyDescent="0.2">
      <c r="A77" s="194" t="s">
        <v>214</v>
      </c>
      <c r="B77" s="194" t="s">
        <v>215</v>
      </c>
      <c r="C77" s="195" t="s">
        <v>216</v>
      </c>
      <c r="D77" s="196">
        <f t="shared" si="1"/>
        <v>1570</v>
      </c>
      <c r="E77" s="196">
        <v>2070</v>
      </c>
      <c r="F77" s="196">
        <v>2000</v>
      </c>
      <c r="G77" s="196">
        <v>1800</v>
      </c>
      <c r="H77" s="196">
        <v>1440</v>
      </c>
      <c r="I77" s="196">
        <v>1900</v>
      </c>
      <c r="J77" s="196">
        <v>2460</v>
      </c>
      <c r="K77" s="196">
        <v>2600</v>
      </c>
      <c r="L77" s="196">
        <v>2110</v>
      </c>
      <c r="M77" s="196">
        <v>1820</v>
      </c>
      <c r="N77" s="196">
        <v>1570</v>
      </c>
    </row>
    <row r="78" spans="1:14" x14ac:dyDescent="0.2">
      <c r="A78" s="194" t="s">
        <v>217</v>
      </c>
      <c r="B78" s="194" t="s">
        <v>218</v>
      </c>
      <c r="C78" s="195" t="s">
        <v>219</v>
      </c>
      <c r="D78" s="196">
        <f t="shared" si="1"/>
        <v>930</v>
      </c>
      <c r="E78" s="196">
        <v>1500</v>
      </c>
      <c r="F78" s="196">
        <v>1420</v>
      </c>
      <c r="G78" s="196">
        <v>1500</v>
      </c>
      <c r="H78" s="196">
        <v>1530</v>
      </c>
      <c r="I78" s="196">
        <v>1790</v>
      </c>
      <c r="J78" s="196">
        <v>2170</v>
      </c>
      <c r="K78" s="196">
        <v>2300</v>
      </c>
      <c r="L78" s="196">
        <v>2150</v>
      </c>
      <c r="M78" s="196">
        <v>1500</v>
      </c>
      <c r="N78" s="196">
        <v>930</v>
      </c>
    </row>
    <row r="79" spans="1:14" x14ac:dyDescent="0.2">
      <c r="A79" s="194" t="s">
        <v>220</v>
      </c>
      <c r="B79" s="194" t="s">
        <v>221</v>
      </c>
      <c r="C79" s="195" t="s">
        <v>222</v>
      </c>
      <c r="D79" s="196">
        <f t="shared" si="1"/>
        <v>1490</v>
      </c>
      <c r="E79" s="196">
        <v>1780</v>
      </c>
      <c r="F79" s="196">
        <v>1840</v>
      </c>
      <c r="G79" s="196">
        <v>1730</v>
      </c>
      <c r="H79" s="196">
        <v>1970</v>
      </c>
      <c r="I79" s="196">
        <v>2150</v>
      </c>
      <c r="J79" s="196">
        <v>2430</v>
      </c>
      <c r="K79" s="196">
        <v>2400</v>
      </c>
      <c r="L79" s="196">
        <v>2180</v>
      </c>
      <c r="M79" s="196">
        <v>1760</v>
      </c>
      <c r="N79" s="196">
        <v>1490</v>
      </c>
    </row>
    <row r="80" spans="1:14" x14ac:dyDescent="0.2">
      <c r="A80" s="194" t="s">
        <v>223</v>
      </c>
      <c r="B80" s="194" t="s">
        <v>224</v>
      </c>
      <c r="C80" s="195" t="s">
        <v>225</v>
      </c>
      <c r="D80" s="196">
        <f t="shared" si="1"/>
        <v>1470</v>
      </c>
      <c r="E80" s="196">
        <v>2430</v>
      </c>
      <c r="F80" s="196">
        <v>2140</v>
      </c>
      <c r="G80" s="196">
        <v>2480</v>
      </c>
      <c r="H80" s="196">
        <v>2270</v>
      </c>
      <c r="I80" s="196">
        <v>2360</v>
      </c>
      <c r="J80" s="196">
        <v>2640</v>
      </c>
      <c r="K80" s="196">
        <v>2770</v>
      </c>
      <c r="L80" s="196">
        <v>2560</v>
      </c>
      <c r="M80" s="196">
        <v>2010</v>
      </c>
      <c r="N80" s="196">
        <v>1470</v>
      </c>
    </row>
    <row r="81" spans="1:14" x14ac:dyDescent="0.2">
      <c r="A81" s="194" t="s">
        <v>226</v>
      </c>
      <c r="B81" s="194" t="s">
        <v>227</v>
      </c>
      <c r="C81" s="195" t="s">
        <v>228</v>
      </c>
      <c r="D81" s="196">
        <f t="shared" si="1"/>
        <v>1960</v>
      </c>
      <c r="E81" s="196">
        <v>3510</v>
      </c>
      <c r="F81" s="196">
        <v>3600</v>
      </c>
      <c r="G81" s="196">
        <v>3310</v>
      </c>
      <c r="H81" s="196">
        <v>3550</v>
      </c>
      <c r="I81" s="196">
        <v>3070</v>
      </c>
      <c r="J81" s="196">
        <v>2870</v>
      </c>
      <c r="K81" s="196">
        <v>3480</v>
      </c>
      <c r="L81" s="196">
        <v>2860</v>
      </c>
      <c r="M81" s="196">
        <v>2990</v>
      </c>
      <c r="N81" s="196">
        <v>1960</v>
      </c>
    </row>
    <row r="82" spans="1:14" x14ac:dyDescent="0.2">
      <c r="A82" s="194" t="s">
        <v>229</v>
      </c>
      <c r="B82" s="194" t="s">
        <v>230</v>
      </c>
      <c r="C82" s="195" t="s">
        <v>231</v>
      </c>
      <c r="D82" s="196">
        <f t="shared" si="1"/>
        <v>1150</v>
      </c>
      <c r="E82" s="196">
        <v>2710</v>
      </c>
      <c r="F82" s="196">
        <v>2610</v>
      </c>
      <c r="G82" s="196">
        <v>2420</v>
      </c>
      <c r="H82" s="196">
        <v>2920</v>
      </c>
      <c r="I82" s="196">
        <v>2500</v>
      </c>
      <c r="J82" s="196">
        <v>3180</v>
      </c>
      <c r="K82" s="196">
        <v>2990</v>
      </c>
      <c r="L82" s="196">
        <v>2630</v>
      </c>
      <c r="M82" s="196">
        <v>2140</v>
      </c>
      <c r="N82" s="196">
        <v>1150</v>
      </c>
    </row>
    <row r="83" spans="1:14" x14ac:dyDescent="0.2">
      <c r="A83" s="194" t="s">
        <v>232</v>
      </c>
      <c r="B83" s="194" t="s">
        <v>233</v>
      </c>
      <c r="C83" s="195" t="s">
        <v>234</v>
      </c>
      <c r="D83" s="196">
        <f t="shared" si="1"/>
        <v>1260</v>
      </c>
      <c r="E83" s="196">
        <v>2740</v>
      </c>
      <c r="F83" s="196">
        <v>2640</v>
      </c>
      <c r="G83" s="196">
        <v>2640</v>
      </c>
      <c r="H83" s="196">
        <v>2990</v>
      </c>
      <c r="I83" s="196">
        <v>2520</v>
      </c>
      <c r="J83" s="196">
        <v>3340</v>
      </c>
      <c r="K83" s="196">
        <v>3180</v>
      </c>
      <c r="L83" s="196">
        <v>3130</v>
      </c>
      <c r="M83" s="196">
        <v>2150</v>
      </c>
      <c r="N83" s="196">
        <v>1260</v>
      </c>
    </row>
    <row r="84" spans="1:14" x14ac:dyDescent="0.2">
      <c r="A84" s="194" t="s">
        <v>235</v>
      </c>
      <c r="B84" s="194" t="s">
        <v>236</v>
      </c>
      <c r="C84" s="195" t="s">
        <v>237</v>
      </c>
      <c r="D84" s="196">
        <f t="shared" si="1"/>
        <v>1740</v>
      </c>
      <c r="E84" s="196">
        <v>2320</v>
      </c>
      <c r="F84" s="196">
        <v>2490</v>
      </c>
      <c r="G84" s="196">
        <v>2900</v>
      </c>
      <c r="H84" s="196">
        <v>3070</v>
      </c>
      <c r="I84" s="196">
        <v>2920</v>
      </c>
      <c r="J84" s="196">
        <v>3050</v>
      </c>
      <c r="K84" s="196">
        <v>3480</v>
      </c>
      <c r="L84" s="196">
        <v>3180</v>
      </c>
      <c r="M84" s="196">
        <v>2660</v>
      </c>
      <c r="N84" s="196">
        <v>1740</v>
      </c>
    </row>
    <row r="85" spans="1:14" x14ac:dyDescent="0.2">
      <c r="A85" s="194" t="s">
        <v>238</v>
      </c>
      <c r="B85" s="194" t="s">
        <v>239</v>
      </c>
      <c r="C85" s="195" t="s">
        <v>240</v>
      </c>
      <c r="D85" s="196">
        <f t="shared" si="1"/>
        <v>1130</v>
      </c>
      <c r="E85" s="196">
        <v>2500</v>
      </c>
      <c r="F85" s="196">
        <v>2300</v>
      </c>
      <c r="G85" s="196">
        <v>2090</v>
      </c>
      <c r="H85" s="196">
        <v>2010</v>
      </c>
      <c r="I85" s="196">
        <v>1820</v>
      </c>
      <c r="J85" s="196">
        <v>2250</v>
      </c>
      <c r="K85" s="196">
        <v>2460</v>
      </c>
      <c r="L85" s="196">
        <v>2240</v>
      </c>
      <c r="M85" s="196">
        <v>1810</v>
      </c>
      <c r="N85" s="196">
        <v>1130</v>
      </c>
    </row>
    <row r="86" spans="1:14" x14ac:dyDescent="0.2">
      <c r="A86" s="194" t="s">
        <v>241</v>
      </c>
      <c r="B86" s="194" t="s">
        <v>242</v>
      </c>
      <c r="C86" s="195" t="s">
        <v>243</v>
      </c>
      <c r="D86" s="196">
        <f t="shared" si="1"/>
        <v>1020</v>
      </c>
      <c r="E86" s="196">
        <v>2480</v>
      </c>
      <c r="F86" s="196">
        <v>2300</v>
      </c>
      <c r="G86" s="196">
        <v>2030</v>
      </c>
      <c r="H86" s="196">
        <v>1850</v>
      </c>
      <c r="I86" s="196">
        <v>1920</v>
      </c>
      <c r="J86" s="196">
        <v>2150</v>
      </c>
      <c r="K86" s="196">
        <v>2400</v>
      </c>
      <c r="L86" s="196">
        <v>2280</v>
      </c>
      <c r="M86" s="196">
        <v>1620</v>
      </c>
      <c r="N86" s="196">
        <v>1020</v>
      </c>
    </row>
    <row r="87" spans="1:14" x14ac:dyDescent="0.2">
      <c r="A87" s="194" t="s">
        <v>244</v>
      </c>
      <c r="B87" s="194" t="s">
        <v>245</v>
      </c>
      <c r="C87" s="195" t="s">
        <v>246</v>
      </c>
      <c r="D87" s="196">
        <f t="shared" si="1"/>
        <v>830</v>
      </c>
      <c r="E87" s="196">
        <v>2150</v>
      </c>
      <c r="F87" s="196">
        <v>1710</v>
      </c>
      <c r="G87" s="196">
        <v>1780</v>
      </c>
      <c r="H87" s="196">
        <v>2080</v>
      </c>
      <c r="I87" s="196">
        <v>1790</v>
      </c>
      <c r="J87" s="196">
        <v>1870</v>
      </c>
      <c r="K87" s="196">
        <v>1900</v>
      </c>
      <c r="L87" s="196">
        <v>1540</v>
      </c>
      <c r="M87" s="196">
        <v>1310</v>
      </c>
      <c r="N87" s="196">
        <v>830</v>
      </c>
    </row>
    <row r="88" spans="1:14" x14ac:dyDescent="0.2">
      <c r="A88" s="194" t="s">
        <v>247</v>
      </c>
      <c r="B88" s="194" t="s">
        <v>248</v>
      </c>
      <c r="C88" s="195" t="s">
        <v>249</v>
      </c>
      <c r="D88" s="196">
        <f t="shared" si="1"/>
        <v>970</v>
      </c>
      <c r="E88" s="196">
        <v>2370</v>
      </c>
      <c r="F88" s="196">
        <v>2070</v>
      </c>
      <c r="G88" s="196">
        <v>2200</v>
      </c>
      <c r="H88" s="196">
        <v>1850</v>
      </c>
      <c r="I88" s="196">
        <v>1570</v>
      </c>
      <c r="J88" s="196">
        <v>2010</v>
      </c>
      <c r="K88" s="196">
        <v>2190</v>
      </c>
      <c r="L88" s="196">
        <v>2130</v>
      </c>
      <c r="M88" s="196">
        <v>1890</v>
      </c>
      <c r="N88" s="196">
        <v>970</v>
      </c>
    </row>
    <row r="89" spans="1:14" x14ac:dyDescent="0.2">
      <c r="A89" s="194" t="s">
        <v>250</v>
      </c>
      <c r="B89" s="194" t="s">
        <v>251</v>
      </c>
      <c r="C89" s="195" t="s">
        <v>252</v>
      </c>
      <c r="D89" s="196">
        <f t="shared" si="1"/>
        <v>930</v>
      </c>
      <c r="E89" s="196">
        <v>1830</v>
      </c>
      <c r="F89" s="196">
        <v>1900</v>
      </c>
      <c r="G89" s="196">
        <v>1960</v>
      </c>
      <c r="H89" s="196">
        <v>1440</v>
      </c>
      <c r="I89" s="196">
        <v>1330</v>
      </c>
      <c r="J89" s="196">
        <v>2000</v>
      </c>
      <c r="K89" s="196">
        <v>1870</v>
      </c>
      <c r="L89" s="196">
        <v>1470</v>
      </c>
      <c r="M89" s="196">
        <v>1000</v>
      </c>
      <c r="N89" s="196">
        <v>930</v>
      </c>
    </row>
    <row r="90" spans="1:14" x14ac:dyDescent="0.2">
      <c r="A90" s="194" t="s">
        <v>253</v>
      </c>
      <c r="B90" s="194" t="s">
        <v>254</v>
      </c>
      <c r="C90" s="195" t="s">
        <v>255</v>
      </c>
      <c r="D90" s="196">
        <f t="shared" si="1"/>
        <v>780</v>
      </c>
      <c r="E90" s="196">
        <v>2500</v>
      </c>
      <c r="F90" s="196">
        <v>2100</v>
      </c>
      <c r="G90" s="196">
        <v>2210</v>
      </c>
      <c r="H90" s="196">
        <v>2210</v>
      </c>
      <c r="I90" s="196">
        <v>2170</v>
      </c>
      <c r="J90" s="196">
        <v>2350</v>
      </c>
      <c r="K90" s="196">
        <v>2260</v>
      </c>
      <c r="L90" s="196">
        <v>2170</v>
      </c>
      <c r="M90" s="196">
        <v>1490</v>
      </c>
      <c r="N90" s="196">
        <v>780</v>
      </c>
    </row>
    <row r="91" spans="1:14" x14ac:dyDescent="0.2">
      <c r="A91" s="194" t="s">
        <v>256</v>
      </c>
      <c r="B91" s="194" t="s">
        <v>257</v>
      </c>
      <c r="C91" s="195" t="s">
        <v>258</v>
      </c>
      <c r="D91" s="196">
        <f t="shared" si="1"/>
        <v>1150</v>
      </c>
      <c r="E91" s="196">
        <v>2730</v>
      </c>
      <c r="F91" s="196">
        <v>2130</v>
      </c>
      <c r="G91" s="196">
        <v>2250</v>
      </c>
      <c r="H91" s="196">
        <v>2010</v>
      </c>
      <c r="I91" s="196">
        <v>1980</v>
      </c>
      <c r="J91" s="196">
        <v>2260</v>
      </c>
      <c r="K91" s="196">
        <v>2050</v>
      </c>
      <c r="L91" s="196">
        <v>2040</v>
      </c>
      <c r="M91" s="196">
        <v>1810</v>
      </c>
      <c r="N91" s="196">
        <v>1150</v>
      </c>
    </row>
    <row r="92" spans="1:14" x14ac:dyDescent="0.2">
      <c r="A92" s="194" t="s">
        <v>259</v>
      </c>
      <c r="B92" s="194" t="s">
        <v>260</v>
      </c>
      <c r="C92" s="195" t="s">
        <v>261</v>
      </c>
      <c r="D92" s="196">
        <f t="shared" si="1"/>
        <v>1080</v>
      </c>
      <c r="E92" s="196">
        <v>1850</v>
      </c>
      <c r="F92" s="196">
        <v>1590</v>
      </c>
      <c r="G92" s="196">
        <v>1760</v>
      </c>
      <c r="H92" s="196">
        <v>1980</v>
      </c>
      <c r="I92" s="196">
        <v>2420</v>
      </c>
      <c r="J92" s="196">
        <v>2620</v>
      </c>
      <c r="K92" s="196">
        <v>2400</v>
      </c>
      <c r="L92" s="196">
        <v>1950</v>
      </c>
      <c r="M92" s="196">
        <v>1360</v>
      </c>
      <c r="N92" s="196">
        <v>1080</v>
      </c>
    </row>
    <row r="93" spans="1:14" x14ac:dyDescent="0.2">
      <c r="A93" s="194" t="s">
        <v>262</v>
      </c>
      <c r="B93" s="194" t="s">
        <v>263</v>
      </c>
      <c r="C93" s="195" t="s">
        <v>264</v>
      </c>
      <c r="D93" s="196">
        <f t="shared" si="1"/>
        <v>990</v>
      </c>
      <c r="E93" s="196">
        <v>1650</v>
      </c>
      <c r="F93" s="196">
        <v>1520</v>
      </c>
      <c r="G93" s="196">
        <v>1370</v>
      </c>
      <c r="H93" s="196">
        <v>1760</v>
      </c>
      <c r="I93" s="196">
        <v>1900</v>
      </c>
      <c r="J93" s="196">
        <v>1930</v>
      </c>
      <c r="K93" s="196">
        <v>2360</v>
      </c>
      <c r="L93" s="196">
        <v>1980</v>
      </c>
      <c r="M93" s="196">
        <v>1260</v>
      </c>
      <c r="N93" s="196">
        <v>990</v>
      </c>
    </row>
    <row r="94" spans="1:14" x14ac:dyDescent="0.2">
      <c r="A94" s="194" t="s">
        <v>265</v>
      </c>
      <c r="B94" s="194" t="s">
        <v>266</v>
      </c>
      <c r="C94" s="195" t="s">
        <v>267</v>
      </c>
      <c r="D94" s="196">
        <f t="shared" si="1"/>
        <v>1220</v>
      </c>
      <c r="E94" s="196">
        <v>1670</v>
      </c>
      <c r="F94" s="196">
        <v>1580</v>
      </c>
      <c r="G94" s="196">
        <v>1560</v>
      </c>
      <c r="H94" s="196">
        <v>1810</v>
      </c>
      <c r="I94" s="196">
        <v>2180</v>
      </c>
      <c r="J94" s="196">
        <v>2550</v>
      </c>
      <c r="K94" s="196">
        <v>2550</v>
      </c>
      <c r="L94" s="196">
        <v>1770</v>
      </c>
      <c r="M94" s="196">
        <v>1400</v>
      </c>
      <c r="N94" s="196">
        <v>1220</v>
      </c>
    </row>
    <row r="95" spans="1:14" x14ac:dyDescent="0.2">
      <c r="A95" s="194" t="s">
        <v>268</v>
      </c>
      <c r="B95" s="194" t="s">
        <v>269</v>
      </c>
      <c r="C95" s="195" t="s">
        <v>270</v>
      </c>
      <c r="D95" s="196">
        <f t="shared" si="1"/>
        <v>1540</v>
      </c>
      <c r="E95" s="196">
        <v>1980</v>
      </c>
      <c r="F95" s="196">
        <v>1820</v>
      </c>
      <c r="G95" s="196">
        <v>1990</v>
      </c>
      <c r="H95" s="196">
        <v>2100</v>
      </c>
      <c r="I95" s="196">
        <v>2490</v>
      </c>
      <c r="J95" s="196">
        <v>3000</v>
      </c>
      <c r="K95" s="196">
        <v>2890</v>
      </c>
      <c r="L95" s="196">
        <v>2270</v>
      </c>
      <c r="M95" s="196">
        <v>1710</v>
      </c>
      <c r="N95" s="196">
        <v>1540</v>
      </c>
    </row>
    <row r="96" spans="1:14" x14ac:dyDescent="0.2">
      <c r="A96" s="194" t="s">
        <v>271</v>
      </c>
      <c r="B96" s="194" t="s">
        <v>272</v>
      </c>
      <c r="C96" s="195" t="s">
        <v>273</v>
      </c>
      <c r="D96" s="196">
        <f t="shared" si="1"/>
        <v>940</v>
      </c>
      <c r="E96" s="196">
        <v>1740</v>
      </c>
      <c r="F96" s="196">
        <v>1750</v>
      </c>
      <c r="G96" s="196">
        <v>1710</v>
      </c>
      <c r="H96" s="196">
        <v>1830</v>
      </c>
      <c r="I96" s="196">
        <v>2050</v>
      </c>
      <c r="J96" s="196">
        <v>2520</v>
      </c>
      <c r="K96" s="196">
        <v>2620</v>
      </c>
      <c r="L96" s="196">
        <v>1930</v>
      </c>
      <c r="M96" s="196">
        <v>1650</v>
      </c>
      <c r="N96" s="196">
        <v>940</v>
      </c>
    </row>
    <row r="97" spans="1:14" x14ac:dyDescent="0.2">
      <c r="A97" s="194" t="s">
        <v>444</v>
      </c>
      <c r="B97" s="194" t="s">
        <v>445</v>
      </c>
      <c r="C97" s="195" t="s">
        <v>446</v>
      </c>
      <c r="D97" s="196" t="str">
        <f t="shared" si="1"/>
        <v>..</v>
      </c>
      <c r="E97" s="196" t="s">
        <v>762</v>
      </c>
      <c r="F97" s="196" t="s">
        <v>762</v>
      </c>
      <c r="G97" s="196" t="s">
        <v>762</v>
      </c>
      <c r="H97" s="196" t="s">
        <v>762</v>
      </c>
      <c r="I97" s="196" t="s">
        <v>762</v>
      </c>
      <c r="J97" s="196" t="s">
        <v>762</v>
      </c>
      <c r="K97" s="196" t="s">
        <v>762</v>
      </c>
      <c r="L97" s="196" t="s">
        <v>762</v>
      </c>
      <c r="M97" s="196" t="s">
        <v>762</v>
      </c>
      <c r="N97" s="196" t="s">
        <v>762</v>
      </c>
    </row>
    <row r="98" spans="1:14" x14ac:dyDescent="0.2">
      <c r="A98" s="194" t="s">
        <v>274</v>
      </c>
      <c r="B98" s="194" t="s">
        <v>275</v>
      </c>
      <c r="C98" s="195" t="s">
        <v>276</v>
      </c>
      <c r="D98" s="196">
        <f t="shared" si="1"/>
        <v>1210</v>
      </c>
      <c r="E98" s="196">
        <v>1670</v>
      </c>
      <c r="F98" s="196">
        <v>1660</v>
      </c>
      <c r="G98" s="196">
        <v>1440</v>
      </c>
      <c r="H98" s="196">
        <v>1580</v>
      </c>
      <c r="I98" s="196">
        <v>1660</v>
      </c>
      <c r="J98" s="196">
        <v>2030</v>
      </c>
      <c r="K98" s="196">
        <v>2220</v>
      </c>
      <c r="L98" s="196">
        <v>2380</v>
      </c>
      <c r="M98" s="196">
        <v>1910</v>
      </c>
      <c r="N98" s="196">
        <v>1210</v>
      </c>
    </row>
    <row r="99" spans="1:14" x14ac:dyDescent="0.2">
      <c r="A99" s="194" t="s">
        <v>277</v>
      </c>
      <c r="B99" s="194" t="s">
        <v>278</v>
      </c>
      <c r="C99" s="195" t="s">
        <v>279</v>
      </c>
      <c r="D99" s="196">
        <f t="shared" si="1"/>
        <v>820</v>
      </c>
      <c r="E99" s="196">
        <v>1080</v>
      </c>
      <c r="F99" s="196">
        <v>1140</v>
      </c>
      <c r="G99" s="196">
        <v>890</v>
      </c>
      <c r="H99" s="196">
        <v>1010</v>
      </c>
      <c r="I99" s="196">
        <v>960</v>
      </c>
      <c r="J99" s="196">
        <v>1010</v>
      </c>
      <c r="K99" s="196">
        <v>1340</v>
      </c>
      <c r="L99" s="196">
        <v>1070</v>
      </c>
      <c r="M99" s="196">
        <v>990</v>
      </c>
      <c r="N99" s="196">
        <v>820</v>
      </c>
    </row>
    <row r="100" spans="1:14" x14ac:dyDescent="0.2">
      <c r="A100" s="194" t="s">
        <v>280</v>
      </c>
      <c r="B100" s="194" t="s">
        <v>281</v>
      </c>
      <c r="C100" s="195" t="s">
        <v>282</v>
      </c>
      <c r="D100" s="196">
        <f t="shared" si="1"/>
        <v>1130</v>
      </c>
      <c r="E100" s="196">
        <v>1830</v>
      </c>
      <c r="F100" s="196">
        <v>1510</v>
      </c>
      <c r="G100" s="196">
        <v>1110</v>
      </c>
      <c r="H100" s="196">
        <v>1310</v>
      </c>
      <c r="I100" s="196">
        <v>1480</v>
      </c>
      <c r="J100" s="196">
        <v>1360</v>
      </c>
      <c r="K100" s="196">
        <v>1750</v>
      </c>
      <c r="L100" s="196">
        <v>1390</v>
      </c>
      <c r="M100" s="196">
        <v>1360</v>
      </c>
      <c r="N100" s="196">
        <v>1130</v>
      </c>
    </row>
    <row r="101" spans="1:14" x14ac:dyDescent="0.2">
      <c r="A101" s="194" t="s">
        <v>283</v>
      </c>
      <c r="B101" s="194" t="s">
        <v>284</v>
      </c>
      <c r="C101" s="195" t="s">
        <v>285</v>
      </c>
      <c r="D101" s="196">
        <f t="shared" si="1"/>
        <v>1470</v>
      </c>
      <c r="E101" s="196">
        <v>1430</v>
      </c>
      <c r="F101" s="196">
        <v>1360</v>
      </c>
      <c r="G101" s="196">
        <v>1240</v>
      </c>
      <c r="H101" s="196">
        <v>1320</v>
      </c>
      <c r="I101" s="196">
        <v>1470</v>
      </c>
      <c r="J101" s="196">
        <v>1640</v>
      </c>
      <c r="K101" s="196">
        <v>1900</v>
      </c>
      <c r="L101" s="196">
        <v>1820</v>
      </c>
      <c r="M101" s="196">
        <v>1870</v>
      </c>
      <c r="N101" s="196">
        <v>1470</v>
      </c>
    </row>
    <row r="102" spans="1:14" x14ac:dyDescent="0.2">
      <c r="A102" s="194" t="s">
        <v>286</v>
      </c>
      <c r="B102" s="194" t="s">
        <v>287</v>
      </c>
      <c r="C102" s="195" t="s">
        <v>288</v>
      </c>
      <c r="D102" s="196">
        <f t="shared" si="1"/>
        <v>880</v>
      </c>
      <c r="E102" s="196">
        <v>1510</v>
      </c>
      <c r="F102" s="196">
        <v>1210</v>
      </c>
      <c r="G102" s="196">
        <v>1010</v>
      </c>
      <c r="H102" s="196">
        <v>1200</v>
      </c>
      <c r="I102" s="196">
        <v>1330</v>
      </c>
      <c r="J102" s="196">
        <v>1250</v>
      </c>
      <c r="K102" s="196">
        <v>1710</v>
      </c>
      <c r="L102" s="196">
        <v>1300</v>
      </c>
      <c r="M102" s="196">
        <v>1230</v>
      </c>
      <c r="N102" s="196">
        <v>880</v>
      </c>
    </row>
    <row r="103" spans="1:14" x14ac:dyDescent="0.2">
      <c r="A103" s="194" t="s">
        <v>289</v>
      </c>
      <c r="B103" s="194" t="s">
        <v>290</v>
      </c>
      <c r="C103" s="195" t="s">
        <v>291</v>
      </c>
      <c r="D103" s="196">
        <f t="shared" si="1"/>
        <v>1230</v>
      </c>
      <c r="E103" s="196">
        <v>1770</v>
      </c>
      <c r="F103" s="196">
        <v>1490</v>
      </c>
      <c r="G103" s="196">
        <v>1570</v>
      </c>
      <c r="H103" s="196">
        <v>1480</v>
      </c>
      <c r="I103" s="196">
        <v>1390</v>
      </c>
      <c r="J103" s="196">
        <v>1420</v>
      </c>
      <c r="K103" s="196">
        <v>1620</v>
      </c>
      <c r="L103" s="196">
        <v>1720</v>
      </c>
      <c r="M103" s="196">
        <v>1620</v>
      </c>
      <c r="N103" s="196">
        <v>1230</v>
      </c>
    </row>
    <row r="104" spans="1:14" x14ac:dyDescent="0.2">
      <c r="A104" s="194" t="s">
        <v>292</v>
      </c>
      <c r="B104" s="194" t="s">
        <v>293</v>
      </c>
      <c r="C104" s="195" t="s">
        <v>294</v>
      </c>
      <c r="D104" s="196">
        <f t="shared" si="1"/>
        <v>980</v>
      </c>
      <c r="E104" s="196">
        <v>1490</v>
      </c>
      <c r="F104" s="196">
        <v>1450</v>
      </c>
      <c r="G104" s="196">
        <v>1270</v>
      </c>
      <c r="H104" s="196">
        <v>1480</v>
      </c>
      <c r="I104" s="196">
        <v>1350</v>
      </c>
      <c r="J104" s="196">
        <v>1460</v>
      </c>
      <c r="K104" s="196">
        <v>1920</v>
      </c>
      <c r="L104" s="196">
        <v>1930</v>
      </c>
      <c r="M104" s="196">
        <v>1530</v>
      </c>
      <c r="N104" s="196">
        <v>980</v>
      </c>
    </row>
    <row r="105" spans="1:14" x14ac:dyDescent="0.2">
      <c r="A105" s="194" t="s">
        <v>295</v>
      </c>
      <c r="B105" s="194" t="s">
        <v>296</v>
      </c>
      <c r="C105" s="195" t="s">
        <v>297</v>
      </c>
      <c r="D105" s="196">
        <f t="shared" si="1"/>
        <v>1160</v>
      </c>
      <c r="E105" s="196">
        <v>1430</v>
      </c>
      <c r="F105" s="196">
        <v>1440</v>
      </c>
      <c r="G105" s="196">
        <v>1110</v>
      </c>
      <c r="H105" s="196">
        <v>1110</v>
      </c>
      <c r="I105" s="196">
        <v>1170</v>
      </c>
      <c r="J105" s="196">
        <v>1470</v>
      </c>
      <c r="K105" s="196">
        <v>1850</v>
      </c>
      <c r="L105" s="196">
        <v>1500</v>
      </c>
      <c r="M105" s="196">
        <v>1370</v>
      </c>
      <c r="N105" s="196">
        <v>1160</v>
      </c>
    </row>
    <row r="106" spans="1:14" x14ac:dyDescent="0.2">
      <c r="A106" s="194" t="s">
        <v>298</v>
      </c>
      <c r="B106" s="194" t="s">
        <v>299</v>
      </c>
      <c r="C106" s="195" t="s">
        <v>300</v>
      </c>
      <c r="D106" s="196">
        <f t="shared" si="1"/>
        <v>1270</v>
      </c>
      <c r="E106" s="196">
        <v>1380</v>
      </c>
      <c r="F106" s="196">
        <v>1330</v>
      </c>
      <c r="G106" s="196">
        <v>1300</v>
      </c>
      <c r="H106" s="196">
        <v>1210</v>
      </c>
      <c r="I106" s="196">
        <v>1190</v>
      </c>
      <c r="J106" s="196">
        <v>1260</v>
      </c>
      <c r="K106" s="196">
        <v>1540</v>
      </c>
      <c r="L106" s="196">
        <v>1380</v>
      </c>
      <c r="M106" s="196">
        <v>1440</v>
      </c>
      <c r="N106" s="196">
        <v>1270</v>
      </c>
    </row>
    <row r="107" spans="1:14" x14ac:dyDescent="0.2">
      <c r="A107" s="194" t="s">
        <v>301</v>
      </c>
      <c r="B107" s="194" t="s">
        <v>302</v>
      </c>
      <c r="C107" s="195" t="s">
        <v>303</v>
      </c>
      <c r="D107" s="196">
        <f t="shared" si="1"/>
        <v>1400</v>
      </c>
      <c r="E107" s="196">
        <v>2280</v>
      </c>
      <c r="F107" s="196">
        <v>2040</v>
      </c>
      <c r="G107" s="196">
        <v>1660</v>
      </c>
      <c r="H107" s="196">
        <v>1760</v>
      </c>
      <c r="I107" s="196">
        <v>2050</v>
      </c>
      <c r="J107" s="196">
        <v>2220</v>
      </c>
      <c r="K107" s="196">
        <v>2240</v>
      </c>
      <c r="L107" s="196">
        <v>1970</v>
      </c>
      <c r="M107" s="196">
        <v>1480</v>
      </c>
      <c r="N107" s="196">
        <v>1400</v>
      </c>
    </row>
    <row r="108" spans="1:14" x14ac:dyDescent="0.2">
      <c r="A108" s="194" t="s">
        <v>304</v>
      </c>
      <c r="B108" s="194" t="s">
        <v>305</v>
      </c>
      <c r="C108" s="195" t="s">
        <v>306</v>
      </c>
      <c r="D108" s="196">
        <f t="shared" si="1"/>
        <v>1430</v>
      </c>
      <c r="E108" s="196">
        <v>2040</v>
      </c>
      <c r="F108" s="196">
        <v>1560</v>
      </c>
      <c r="G108" s="196">
        <v>1520</v>
      </c>
      <c r="H108" s="196">
        <v>1590</v>
      </c>
      <c r="I108" s="196">
        <v>1570</v>
      </c>
      <c r="J108" s="196">
        <v>1810</v>
      </c>
      <c r="K108" s="196">
        <v>2290</v>
      </c>
      <c r="L108" s="196">
        <v>2290</v>
      </c>
      <c r="M108" s="196">
        <v>2180</v>
      </c>
      <c r="N108" s="196">
        <v>1430</v>
      </c>
    </row>
    <row r="109" spans="1:14" x14ac:dyDescent="0.2">
      <c r="A109" s="194" t="s">
        <v>307</v>
      </c>
      <c r="B109" s="194" t="s">
        <v>308</v>
      </c>
      <c r="C109" s="195" t="s">
        <v>309</v>
      </c>
      <c r="D109" s="196">
        <f t="shared" si="1"/>
        <v>1200</v>
      </c>
      <c r="E109" s="196">
        <v>2520</v>
      </c>
      <c r="F109" s="196">
        <v>2260</v>
      </c>
      <c r="G109" s="196">
        <v>1900</v>
      </c>
      <c r="H109" s="196">
        <v>1970</v>
      </c>
      <c r="I109" s="196">
        <v>1870</v>
      </c>
      <c r="J109" s="196">
        <v>1990</v>
      </c>
      <c r="K109" s="196">
        <v>2150</v>
      </c>
      <c r="L109" s="196">
        <v>2250</v>
      </c>
      <c r="M109" s="196">
        <v>1910</v>
      </c>
      <c r="N109" s="196">
        <v>1200</v>
      </c>
    </row>
    <row r="110" spans="1:14" x14ac:dyDescent="0.2">
      <c r="A110" s="194" t="s">
        <v>310</v>
      </c>
      <c r="B110" s="194" t="s">
        <v>311</v>
      </c>
      <c r="C110" s="195" t="s">
        <v>312</v>
      </c>
      <c r="D110" s="196">
        <f t="shared" si="1"/>
        <v>1710</v>
      </c>
      <c r="E110" s="196">
        <v>2310</v>
      </c>
      <c r="F110" s="196">
        <v>2210</v>
      </c>
      <c r="G110" s="196">
        <v>2260</v>
      </c>
      <c r="H110" s="196">
        <v>2100</v>
      </c>
      <c r="I110" s="196">
        <v>2110</v>
      </c>
      <c r="J110" s="196">
        <v>2350</v>
      </c>
      <c r="K110" s="196">
        <v>2510</v>
      </c>
      <c r="L110" s="196">
        <v>2430</v>
      </c>
      <c r="M110" s="196">
        <v>2070</v>
      </c>
      <c r="N110" s="196">
        <v>1710</v>
      </c>
    </row>
    <row r="111" spans="1:14" x14ac:dyDescent="0.2">
      <c r="A111" s="194" t="s">
        <v>313</v>
      </c>
      <c r="B111" s="194" t="s">
        <v>314</v>
      </c>
      <c r="C111" s="195" t="s">
        <v>315</v>
      </c>
      <c r="D111" s="196">
        <f t="shared" si="1"/>
        <v>870</v>
      </c>
      <c r="E111" s="196">
        <v>1220</v>
      </c>
      <c r="F111" s="196">
        <v>1070</v>
      </c>
      <c r="G111" s="196">
        <v>990</v>
      </c>
      <c r="H111" s="196">
        <v>770</v>
      </c>
      <c r="I111" s="196">
        <v>920</v>
      </c>
      <c r="J111" s="196">
        <v>970</v>
      </c>
      <c r="K111" s="196">
        <v>1130</v>
      </c>
      <c r="L111" s="196">
        <v>1040</v>
      </c>
      <c r="M111" s="196">
        <v>1170</v>
      </c>
      <c r="N111" s="196">
        <v>870</v>
      </c>
    </row>
    <row r="112" spans="1:14" x14ac:dyDescent="0.2">
      <c r="A112" s="194" t="s">
        <v>316</v>
      </c>
      <c r="B112" s="194" t="s">
        <v>317</v>
      </c>
      <c r="C112" s="195" t="s">
        <v>318</v>
      </c>
      <c r="D112" s="196">
        <f t="shared" si="1"/>
        <v>1230</v>
      </c>
      <c r="E112" s="196">
        <v>1160</v>
      </c>
      <c r="F112" s="196">
        <v>1330</v>
      </c>
      <c r="G112" s="196">
        <v>1260</v>
      </c>
      <c r="H112" s="196">
        <v>1130</v>
      </c>
      <c r="I112" s="196">
        <v>1260</v>
      </c>
      <c r="J112" s="196">
        <v>1320</v>
      </c>
      <c r="K112" s="196">
        <v>1560</v>
      </c>
      <c r="L112" s="196">
        <v>1330</v>
      </c>
      <c r="M112" s="196">
        <v>1220</v>
      </c>
      <c r="N112" s="196">
        <v>1230</v>
      </c>
    </row>
    <row r="113" spans="1:14" x14ac:dyDescent="0.2">
      <c r="A113" s="194" t="s">
        <v>319</v>
      </c>
      <c r="B113" s="194" t="s">
        <v>320</v>
      </c>
      <c r="C113" s="195" t="s">
        <v>321</v>
      </c>
      <c r="D113" s="196">
        <f t="shared" si="1"/>
        <v>970</v>
      </c>
      <c r="E113" s="196">
        <v>1270</v>
      </c>
      <c r="F113" s="196">
        <v>1360</v>
      </c>
      <c r="G113" s="196">
        <v>1430</v>
      </c>
      <c r="H113" s="196">
        <v>1460</v>
      </c>
      <c r="I113" s="196">
        <v>1450</v>
      </c>
      <c r="J113" s="196">
        <v>1830</v>
      </c>
      <c r="K113" s="196">
        <v>1980</v>
      </c>
      <c r="L113" s="196">
        <v>1480</v>
      </c>
      <c r="M113" s="196">
        <v>1360</v>
      </c>
      <c r="N113" s="196">
        <v>970</v>
      </c>
    </row>
    <row r="114" spans="1:14" x14ac:dyDescent="0.2">
      <c r="A114" s="194" t="s">
        <v>322</v>
      </c>
      <c r="B114" s="194" t="s">
        <v>323</v>
      </c>
      <c r="C114" s="195" t="s">
        <v>324</v>
      </c>
      <c r="D114" s="196">
        <f t="shared" si="1"/>
        <v>1540</v>
      </c>
      <c r="E114" s="196">
        <v>1750</v>
      </c>
      <c r="F114" s="196">
        <v>1650</v>
      </c>
      <c r="G114" s="196">
        <v>1340</v>
      </c>
      <c r="H114" s="196">
        <v>1110</v>
      </c>
      <c r="I114" s="196">
        <v>1460</v>
      </c>
      <c r="J114" s="196">
        <v>1800</v>
      </c>
      <c r="K114" s="196">
        <v>1960</v>
      </c>
      <c r="L114" s="196">
        <v>1990</v>
      </c>
      <c r="M114" s="196">
        <v>1780</v>
      </c>
      <c r="N114" s="196">
        <v>1540</v>
      </c>
    </row>
    <row r="115" spans="1:14" x14ac:dyDescent="0.2">
      <c r="A115" s="194" t="s">
        <v>325</v>
      </c>
      <c r="B115" s="194" t="s">
        <v>326</v>
      </c>
      <c r="C115" s="195" t="s">
        <v>327</v>
      </c>
      <c r="D115" s="196">
        <f t="shared" si="1"/>
        <v>1610</v>
      </c>
      <c r="E115" s="196">
        <v>1770</v>
      </c>
      <c r="F115" s="196">
        <v>1910</v>
      </c>
      <c r="G115" s="196">
        <v>1780</v>
      </c>
      <c r="H115" s="196">
        <v>2020</v>
      </c>
      <c r="I115" s="196">
        <v>1600</v>
      </c>
      <c r="J115" s="196">
        <v>2210</v>
      </c>
      <c r="K115" s="196">
        <v>2290</v>
      </c>
      <c r="L115" s="196">
        <v>2380</v>
      </c>
      <c r="M115" s="196">
        <v>2060</v>
      </c>
      <c r="N115" s="196">
        <v>1610</v>
      </c>
    </row>
    <row r="116" spans="1:14" x14ac:dyDescent="0.2">
      <c r="A116" s="194" t="s">
        <v>328</v>
      </c>
      <c r="B116" s="194" t="s">
        <v>329</v>
      </c>
      <c r="C116" s="195" t="s">
        <v>330</v>
      </c>
      <c r="D116" s="196">
        <f t="shared" si="1"/>
        <v>880</v>
      </c>
      <c r="E116" s="196">
        <v>1710</v>
      </c>
      <c r="F116" s="196">
        <v>1430</v>
      </c>
      <c r="G116" s="196">
        <v>1270</v>
      </c>
      <c r="H116" s="196">
        <v>1340</v>
      </c>
      <c r="I116" s="196">
        <v>1130</v>
      </c>
      <c r="J116" s="196">
        <v>1360</v>
      </c>
      <c r="K116" s="196">
        <v>1430</v>
      </c>
      <c r="L116" s="196">
        <v>1320</v>
      </c>
      <c r="M116" s="196">
        <v>1010</v>
      </c>
      <c r="N116" s="196">
        <v>880</v>
      </c>
    </row>
    <row r="117" spans="1:14" x14ac:dyDescent="0.2">
      <c r="A117" s="194" t="s">
        <v>331</v>
      </c>
      <c r="B117" s="194" t="s">
        <v>332</v>
      </c>
      <c r="C117" s="195" t="s">
        <v>333</v>
      </c>
      <c r="D117" s="196">
        <f t="shared" si="1"/>
        <v>630</v>
      </c>
      <c r="E117" s="196">
        <v>1410</v>
      </c>
      <c r="F117" s="196">
        <v>1290</v>
      </c>
      <c r="G117" s="196">
        <v>1020</v>
      </c>
      <c r="H117" s="196">
        <v>1140</v>
      </c>
      <c r="I117" s="196">
        <v>1150</v>
      </c>
      <c r="J117" s="196">
        <v>1280</v>
      </c>
      <c r="K117" s="196">
        <v>1490</v>
      </c>
      <c r="L117" s="196">
        <v>1150</v>
      </c>
      <c r="M117" s="196">
        <v>1180</v>
      </c>
      <c r="N117" s="196">
        <v>630</v>
      </c>
    </row>
    <row r="118" spans="1:14" x14ac:dyDescent="0.2">
      <c r="A118" s="194" t="s">
        <v>334</v>
      </c>
      <c r="B118" s="194" t="s">
        <v>335</v>
      </c>
      <c r="C118" s="195" t="s">
        <v>336</v>
      </c>
      <c r="D118" s="196">
        <f t="shared" si="1"/>
        <v>1650</v>
      </c>
      <c r="E118" s="196">
        <v>2100</v>
      </c>
      <c r="F118" s="196">
        <v>2040</v>
      </c>
      <c r="G118" s="196">
        <v>1710</v>
      </c>
      <c r="H118" s="196">
        <v>2070</v>
      </c>
      <c r="I118" s="196">
        <v>2200</v>
      </c>
      <c r="J118" s="196">
        <v>2250</v>
      </c>
      <c r="K118" s="196">
        <v>2560</v>
      </c>
      <c r="L118" s="196">
        <v>2530</v>
      </c>
      <c r="M118" s="196">
        <v>2420</v>
      </c>
      <c r="N118" s="196">
        <v>1650</v>
      </c>
    </row>
    <row r="119" spans="1:14" x14ac:dyDescent="0.2">
      <c r="A119" s="194" t="s">
        <v>337</v>
      </c>
      <c r="B119" s="194" t="s">
        <v>338</v>
      </c>
      <c r="C119" s="195" t="s">
        <v>339</v>
      </c>
      <c r="D119" s="196">
        <f t="shared" si="1"/>
        <v>1420</v>
      </c>
      <c r="E119" s="196">
        <v>2370</v>
      </c>
      <c r="F119" s="196">
        <v>2230</v>
      </c>
      <c r="G119" s="196">
        <v>1850</v>
      </c>
      <c r="H119" s="196">
        <v>1750</v>
      </c>
      <c r="I119" s="196">
        <v>1890</v>
      </c>
      <c r="J119" s="196">
        <v>2030</v>
      </c>
      <c r="K119" s="196">
        <v>2390</v>
      </c>
      <c r="L119" s="196">
        <v>2280</v>
      </c>
      <c r="M119" s="196">
        <v>1650</v>
      </c>
      <c r="N119" s="196">
        <v>1420</v>
      </c>
    </row>
    <row r="120" spans="1:14" x14ac:dyDescent="0.2">
      <c r="A120" s="194" t="s">
        <v>340</v>
      </c>
      <c r="B120" s="194" t="s">
        <v>341</v>
      </c>
      <c r="C120" s="195" t="s">
        <v>342</v>
      </c>
      <c r="D120" s="196">
        <f t="shared" si="1"/>
        <v>1320</v>
      </c>
      <c r="E120" s="196">
        <v>1530</v>
      </c>
      <c r="F120" s="196">
        <v>1470</v>
      </c>
      <c r="G120" s="196">
        <v>1190</v>
      </c>
      <c r="H120" s="196">
        <v>1350</v>
      </c>
      <c r="I120" s="196">
        <v>1340</v>
      </c>
      <c r="J120" s="196">
        <v>1460</v>
      </c>
      <c r="K120" s="196">
        <v>1840</v>
      </c>
      <c r="L120" s="196">
        <v>1790</v>
      </c>
      <c r="M120" s="196">
        <v>1300</v>
      </c>
      <c r="N120" s="196">
        <v>1320</v>
      </c>
    </row>
    <row r="121" spans="1:14" x14ac:dyDescent="0.2">
      <c r="A121" s="194" t="s">
        <v>343</v>
      </c>
      <c r="B121" s="194" t="s">
        <v>344</v>
      </c>
      <c r="C121" s="195" t="s">
        <v>345</v>
      </c>
      <c r="D121" s="196">
        <f t="shared" si="1"/>
        <v>2020</v>
      </c>
      <c r="E121" s="196">
        <v>1630</v>
      </c>
      <c r="F121" s="196">
        <v>1620</v>
      </c>
      <c r="G121" s="196">
        <v>1510</v>
      </c>
      <c r="H121" s="196">
        <v>1700</v>
      </c>
      <c r="I121" s="196">
        <v>1420</v>
      </c>
      <c r="J121" s="196">
        <v>1620</v>
      </c>
      <c r="K121" s="196">
        <v>1930</v>
      </c>
      <c r="L121" s="196">
        <v>2210</v>
      </c>
      <c r="M121" s="196">
        <v>2440</v>
      </c>
      <c r="N121" s="196">
        <v>2020</v>
      </c>
    </row>
    <row r="122" spans="1:14" x14ac:dyDescent="0.2">
      <c r="A122" s="194" t="s">
        <v>346</v>
      </c>
      <c r="B122" s="194" t="s">
        <v>347</v>
      </c>
      <c r="C122" s="195" t="s">
        <v>348</v>
      </c>
      <c r="D122" s="196">
        <f t="shared" si="1"/>
        <v>1080</v>
      </c>
      <c r="E122" s="196">
        <v>1040</v>
      </c>
      <c r="F122" s="196">
        <v>950</v>
      </c>
      <c r="G122" s="196">
        <v>840</v>
      </c>
      <c r="H122" s="196">
        <v>960</v>
      </c>
      <c r="I122" s="196">
        <v>920</v>
      </c>
      <c r="J122" s="196">
        <v>1080</v>
      </c>
      <c r="K122" s="196">
        <v>1230</v>
      </c>
      <c r="L122" s="196">
        <v>1280</v>
      </c>
      <c r="M122" s="196">
        <v>1340</v>
      </c>
      <c r="N122" s="196">
        <v>1080</v>
      </c>
    </row>
    <row r="123" spans="1:14" x14ac:dyDescent="0.2">
      <c r="A123" s="194" t="s">
        <v>349</v>
      </c>
      <c r="B123" s="194" t="s">
        <v>350</v>
      </c>
      <c r="C123" s="195" t="s">
        <v>351</v>
      </c>
      <c r="D123" s="196">
        <f t="shared" si="1"/>
        <v>780</v>
      </c>
      <c r="E123" s="196">
        <v>1390</v>
      </c>
      <c r="F123" s="196">
        <v>1380</v>
      </c>
      <c r="G123" s="196">
        <v>1050</v>
      </c>
      <c r="H123" s="196">
        <v>880</v>
      </c>
      <c r="I123" s="196">
        <v>1010</v>
      </c>
      <c r="J123" s="196">
        <v>1290</v>
      </c>
      <c r="K123" s="196">
        <v>1070</v>
      </c>
      <c r="L123" s="196">
        <v>1160</v>
      </c>
      <c r="M123" s="196">
        <v>1190</v>
      </c>
      <c r="N123" s="196">
        <v>780</v>
      </c>
    </row>
    <row r="124" spans="1:14" x14ac:dyDescent="0.2">
      <c r="A124" s="194" t="s">
        <v>352</v>
      </c>
      <c r="B124" s="194" t="s">
        <v>353</v>
      </c>
      <c r="C124" s="195" t="s">
        <v>354</v>
      </c>
      <c r="D124" s="196">
        <f t="shared" si="1"/>
        <v>2000</v>
      </c>
      <c r="E124" s="196">
        <v>2060</v>
      </c>
      <c r="F124" s="196">
        <v>2000</v>
      </c>
      <c r="G124" s="196">
        <v>1460</v>
      </c>
      <c r="H124" s="196">
        <v>1430</v>
      </c>
      <c r="I124" s="196">
        <v>1530</v>
      </c>
      <c r="J124" s="196">
        <v>1850</v>
      </c>
      <c r="K124" s="196">
        <v>1980</v>
      </c>
      <c r="L124" s="196">
        <v>2090</v>
      </c>
      <c r="M124" s="196">
        <v>2470</v>
      </c>
      <c r="N124" s="196">
        <v>2000</v>
      </c>
    </row>
    <row r="125" spans="1:14" x14ac:dyDescent="0.2">
      <c r="A125" s="194" t="s">
        <v>355</v>
      </c>
      <c r="B125" s="194" t="s">
        <v>356</v>
      </c>
      <c r="C125" s="195" t="s">
        <v>357</v>
      </c>
      <c r="D125" s="196">
        <f t="shared" si="1"/>
        <v>1330</v>
      </c>
      <c r="E125" s="196">
        <v>1560</v>
      </c>
      <c r="F125" s="196">
        <v>1210</v>
      </c>
      <c r="G125" s="196">
        <v>1060</v>
      </c>
      <c r="H125" s="196">
        <v>1270</v>
      </c>
      <c r="I125" s="196">
        <v>1420</v>
      </c>
      <c r="J125" s="196">
        <v>1460</v>
      </c>
      <c r="K125" s="196">
        <v>1960</v>
      </c>
      <c r="L125" s="196">
        <v>1800</v>
      </c>
      <c r="M125" s="196">
        <v>1470</v>
      </c>
      <c r="N125" s="196">
        <v>1330</v>
      </c>
    </row>
    <row r="126" spans="1:14" x14ac:dyDescent="0.2">
      <c r="A126" s="194" t="s">
        <v>358</v>
      </c>
      <c r="B126" s="194" t="s">
        <v>359</v>
      </c>
      <c r="C126" s="195" t="s">
        <v>360</v>
      </c>
      <c r="D126" s="196">
        <f t="shared" si="1"/>
        <v>1420</v>
      </c>
      <c r="E126" s="196">
        <v>1740</v>
      </c>
      <c r="F126" s="196">
        <v>1820</v>
      </c>
      <c r="G126" s="196">
        <v>1550</v>
      </c>
      <c r="H126" s="196">
        <v>1460</v>
      </c>
      <c r="I126" s="196">
        <v>1830</v>
      </c>
      <c r="J126" s="196">
        <v>1990</v>
      </c>
      <c r="K126" s="196">
        <v>2180</v>
      </c>
      <c r="L126" s="196">
        <v>2240</v>
      </c>
      <c r="M126" s="196">
        <v>2050</v>
      </c>
      <c r="N126" s="196">
        <v>1420</v>
      </c>
    </row>
    <row r="127" spans="1:14" x14ac:dyDescent="0.2">
      <c r="A127" s="194" t="s">
        <v>361</v>
      </c>
      <c r="B127" s="194" t="s">
        <v>362</v>
      </c>
      <c r="C127" s="195" t="s">
        <v>363</v>
      </c>
      <c r="D127" s="196">
        <f t="shared" si="1"/>
        <v>1460</v>
      </c>
      <c r="E127" s="196">
        <v>1560</v>
      </c>
      <c r="F127" s="196">
        <v>1500</v>
      </c>
      <c r="G127" s="196">
        <v>1230</v>
      </c>
      <c r="H127" s="196">
        <v>1270</v>
      </c>
      <c r="I127" s="196">
        <v>1170</v>
      </c>
      <c r="J127" s="196">
        <v>1590</v>
      </c>
      <c r="K127" s="196">
        <v>1890</v>
      </c>
      <c r="L127" s="196">
        <v>1650</v>
      </c>
      <c r="M127" s="196">
        <v>1750</v>
      </c>
      <c r="N127" s="196">
        <v>1460</v>
      </c>
    </row>
    <row r="128" spans="1:14" x14ac:dyDescent="0.2">
      <c r="A128" s="194" t="s">
        <v>364</v>
      </c>
      <c r="B128" s="194" t="s">
        <v>365</v>
      </c>
      <c r="C128" s="195" t="s">
        <v>366</v>
      </c>
      <c r="D128" s="196">
        <f t="shared" si="1"/>
        <v>1800</v>
      </c>
      <c r="E128" s="196">
        <v>1910</v>
      </c>
      <c r="F128" s="196">
        <v>2010</v>
      </c>
      <c r="G128" s="196">
        <v>1870</v>
      </c>
      <c r="H128" s="196">
        <v>1810</v>
      </c>
      <c r="I128" s="196">
        <v>1870</v>
      </c>
      <c r="J128" s="196">
        <v>1910</v>
      </c>
      <c r="K128" s="196">
        <v>2020</v>
      </c>
      <c r="L128" s="196">
        <v>2200</v>
      </c>
      <c r="M128" s="196">
        <v>1960</v>
      </c>
      <c r="N128" s="196">
        <v>1800</v>
      </c>
    </row>
    <row r="129" spans="1:14" x14ac:dyDescent="0.2">
      <c r="A129" s="194" t="s">
        <v>367</v>
      </c>
      <c r="B129" s="194" t="s">
        <v>368</v>
      </c>
      <c r="C129" s="195" t="s">
        <v>369</v>
      </c>
      <c r="D129" s="196">
        <f t="shared" si="1"/>
        <v>1240</v>
      </c>
      <c r="E129" s="196">
        <v>1540</v>
      </c>
      <c r="F129" s="196">
        <v>1710</v>
      </c>
      <c r="G129" s="196">
        <v>1480</v>
      </c>
      <c r="H129" s="196">
        <v>1600</v>
      </c>
      <c r="I129" s="196">
        <v>1780</v>
      </c>
      <c r="J129" s="196">
        <v>1610</v>
      </c>
      <c r="K129" s="196">
        <v>2060</v>
      </c>
      <c r="L129" s="196">
        <v>1780</v>
      </c>
      <c r="M129" s="196">
        <v>1550</v>
      </c>
      <c r="N129" s="196">
        <v>1240</v>
      </c>
    </row>
    <row r="130" spans="1:14" x14ac:dyDescent="0.2">
      <c r="A130" s="194" t="s">
        <v>370</v>
      </c>
      <c r="B130" s="194">
        <v>11</v>
      </c>
      <c r="C130" s="195" t="s">
        <v>371</v>
      </c>
      <c r="D130" s="196">
        <f t="shared" si="1"/>
        <v>600</v>
      </c>
      <c r="E130" s="196">
        <v>950</v>
      </c>
      <c r="F130" s="196">
        <v>1050</v>
      </c>
      <c r="G130" s="196">
        <v>1150</v>
      </c>
      <c r="H130" s="196">
        <v>980</v>
      </c>
      <c r="I130" s="196">
        <v>1380</v>
      </c>
      <c r="J130" s="196">
        <v>1650</v>
      </c>
      <c r="K130" s="196">
        <v>1390</v>
      </c>
      <c r="L130" s="196">
        <v>1300</v>
      </c>
      <c r="M130" s="196">
        <v>1010</v>
      </c>
      <c r="N130" s="196">
        <v>600</v>
      </c>
    </row>
    <row r="131" spans="1:14" x14ac:dyDescent="0.2">
      <c r="A131" s="194" t="s">
        <v>372</v>
      </c>
      <c r="B131" s="194">
        <v>12</v>
      </c>
      <c r="C131" s="195" t="s">
        <v>373</v>
      </c>
      <c r="D131" s="196">
        <f t="shared" si="1"/>
        <v>1270</v>
      </c>
      <c r="E131" s="196">
        <v>1280</v>
      </c>
      <c r="F131" s="196">
        <v>1260</v>
      </c>
      <c r="G131" s="196">
        <v>1090</v>
      </c>
      <c r="H131" s="196">
        <v>1110</v>
      </c>
      <c r="I131" s="196">
        <v>1430</v>
      </c>
      <c r="J131" s="196">
        <v>1770</v>
      </c>
      <c r="K131" s="196">
        <v>1810</v>
      </c>
      <c r="L131" s="196">
        <v>1760</v>
      </c>
      <c r="M131" s="196">
        <v>1380</v>
      </c>
      <c r="N131" s="196">
        <v>1270</v>
      </c>
    </row>
    <row r="132" spans="1:14" x14ac:dyDescent="0.2">
      <c r="A132" s="194" t="s">
        <v>374</v>
      </c>
      <c r="B132" s="194">
        <v>16</v>
      </c>
      <c r="C132" s="195" t="s">
        <v>375</v>
      </c>
      <c r="D132" s="196">
        <f t="shared" si="1"/>
        <v>1400</v>
      </c>
      <c r="E132" s="196">
        <v>1650</v>
      </c>
      <c r="F132" s="196">
        <v>1930</v>
      </c>
      <c r="G132" s="196">
        <v>1730</v>
      </c>
      <c r="H132" s="196">
        <v>1810</v>
      </c>
      <c r="I132" s="196">
        <v>1940</v>
      </c>
      <c r="J132" s="196">
        <v>2410</v>
      </c>
      <c r="K132" s="196">
        <v>2280</v>
      </c>
      <c r="L132" s="196">
        <v>2260</v>
      </c>
      <c r="M132" s="196">
        <v>1720</v>
      </c>
      <c r="N132" s="196">
        <v>1400</v>
      </c>
    </row>
    <row r="133" spans="1:14" x14ac:dyDescent="0.2">
      <c r="A133" s="194" t="s">
        <v>376</v>
      </c>
      <c r="B133" s="194">
        <v>17</v>
      </c>
      <c r="C133" s="195" t="s">
        <v>377</v>
      </c>
      <c r="D133" s="196">
        <f t="shared" ref="D133:D156" si="2">N133</f>
        <v>810</v>
      </c>
      <c r="E133" s="196">
        <v>1400</v>
      </c>
      <c r="F133" s="196">
        <v>1500</v>
      </c>
      <c r="G133" s="196">
        <v>1260</v>
      </c>
      <c r="H133" s="196">
        <v>1220</v>
      </c>
      <c r="I133" s="196">
        <v>1520</v>
      </c>
      <c r="J133" s="196">
        <v>1960</v>
      </c>
      <c r="K133" s="196">
        <v>1910</v>
      </c>
      <c r="L133" s="196">
        <v>2030</v>
      </c>
      <c r="M133" s="196">
        <v>1520</v>
      </c>
      <c r="N133" s="196">
        <v>810</v>
      </c>
    </row>
    <row r="134" spans="1:14" x14ac:dyDescent="0.2">
      <c r="A134" s="194" t="s">
        <v>378</v>
      </c>
      <c r="B134" s="194">
        <v>18</v>
      </c>
      <c r="C134" s="195" t="s">
        <v>379</v>
      </c>
      <c r="D134" s="196">
        <f t="shared" si="2"/>
        <v>730</v>
      </c>
      <c r="E134" s="196">
        <v>1420</v>
      </c>
      <c r="F134" s="196">
        <v>1430</v>
      </c>
      <c r="G134" s="196">
        <v>1500</v>
      </c>
      <c r="H134" s="196">
        <v>1520</v>
      </c>
      <c r="I134" s="196">
        <v>1430</v>
      </c>
      <c r="J134" s="196">
        <v>1630</v>
      </c>
      <c r="K134" s="196">
        <v>1450</v>
      </c>
      <c r="L134" s="196">
        <v>1430</v>
      </c>
      <c r="M134" s="196">
        <v>1130</v>
      </c>
      <c r="N134" s="196">
        <v>730</v>
      </c>
    </row>
    <row r="135" spans="1:14" x14ac:dyDescent="0.2">
      <c r="A135" s="194" t="s">
        <v>380</v>
      </c>
      <c r="B135" s="194">
        <v>19</v>
      </c>
      <c r="C135" s="195" t="s">
        <v>381</v>
      </c>
      <c r="D135" s="196">
        <f t="shared" si="2"/>
        <v>650</v>
      </c>
      <c r="E135" s="196">
        <v>1180</v>
      </c>
      <c r="F135" s="196">
        <v>1180</v>
      </c>
      <c r="G135" s="196">
        <v>1040</v>
      </c>
      <c r="H135" s="196">
        <v>960</v>
      </c>
      <c r="I135" s="196">
        <v>1610</v>
      </c>
      <c r="J135" s="196">
        <v>1540</v>
      </c>
      <c r="K135" s="196">
        <v>1820</v>
      </c>
      <c r="L135" s="196">
        <v>1440</v>
      </c>
      <c r="M135" s="196">
        <v>750</v>
      </c>
      <c r="N135" s="196">
        <v>650</v>
      </c>
    </row>
    <row r="136" spans="1:14" x14ac:dyDescent="0.2">
      <c r="A136" s="194" t="s">
        <v>382</v>
      </c>
      <c r="B136" s="194">
        <v>21</v>
      </c>
      <c r="C136" s="195" t="s">
        <v>383</v>
      </c>
      <c r="D136" s="196">
        <f t="shared" si="2"/>
        <v>1570</v>
      </c>
      <c r="E136" s="196">
        <v>1290</v>
      </c>
      <c r="F136" s="196">
        <v>1560</v>
      </c>
      <c r="G136" s="196">
        <v>1290</v>
      </c>
      <c r="H136" s="196">
        <v>1730</v>
      </c>
      <c r="I136" s="196">
        <v>1830</v>
      </c>
      <c r="J136" s="196">
        <v>2080</v>
      </c>
      <c r="K136" s="196">
        <v>2020</v>
      </c>
      <c r="L136" s="196">
        <v>2400</v>
      </c>
      <c r="M136" s="196">
        <v>1740</v>
      </c>
      <c r="N136" s="196">
        <v>1570</v>
      </c>
    </row>
    <row r="137" spans="1:14" x14ac:dyDescent="0.2">
      <c r="A137" s="194" t="s">
        <v>384</v>
      </c>
      <c r="B137" s="194">
        <v>22</v>
      </c>
      <c r="C137" s="195" t="s">
        <v>385</v>
      </c>
      <c r="D137" s="196">
        <f t="shared" si="2"/>
        <v>1490</v>
      </c>
      <c r="E137" s="196">
        <v>1440</v>
      </c>
      <c r="F137" s="196">
        <v>1500</v>
      </c>
      <c r="G137" s="196">
        <v>1300</v>
      </c>
      <c r="H137" s="196">
        <v>1380</v>
      </c>
      <c r="I137" s="196">
        <v>1790</v>
      </c>
      <c r="J137" s="196">
        <v>1980</v>
      </c>
      <c r="K137" s="196">
        <v>1890</v>
      </c>
      <c r="L137" s="196">
        <v>2060</v>
      </c>
      <c r="M137" s="196">
        <v>1750</v>
      </c>
      <c r="N137" s="196">
        <v>1490</v>
      </c>
    </row>
    <row r="138" spans="1:14" x14ac:dyDescent="0.2">
      <c r="A138" s="194" t="s">
        <v>386</v>
      </c>
      <c r="B138" s="194">
        <v>23</v>
      </c>
      <c r="C138" s="195" t="s">
        <v>387</v>
      </c>
      <c r="D138" s="196">
        <f t="shared" si="2"/>
        <v>1120</v>
      </c>
      <c r="E138" s="196">
        <v>1550</v>
      </c>
      <c r="F138" s="196">
        <v>1490</v>
      </c>
      <c r="G138" s="196">
        <v>1200</v>
      </c>
      <c r="H138" s="196">
        <v>1220</v>
      </c>
      <c r="I138" s="196">
        <v>1510</v>
      </c>
      <c r="J138" s="196">
        <v>2060</v>
      </c>
      <c r="K138" s="196">
        <v>1920</v>
      </c>
      <c r="L138" s="196">
        <v>1900</v>
      </c>
      <c r="M138" s="196">
        <v>1600</v>
      </c>
      <c r="N138" s="196">
        <v>1120</v>
      </c>
    </row>
    <row r="139" spans="1:14" x14ac:dyDescent="0.2">
      <c r="A139" s="194" t="s">
        <v>388</v>
      </c>
      <c r="B139" s="194">
        <v>24</v>
      </c>
      <c r="C139" s="195" t="s">
        <v>389</v>
      </c>
      <c r="D139" s="196">
        <f t="shared" si="2"/>
        <v>1240</v>
      </c>
      <c r="E139" s="196">
        <v>1620</v>
      </c>
      <c r="F139" s="196">
        <v>1570</v>
      </c>
      <c r="G139" s="196">
        <v>1330</v>
      </c>
      <c r="H139" s="196">
        <v>1610</v>
      </c>
      <c r="I139" s="196">
        <v>1700</v>
      </c>
      <c r="J139" s="196">
        <v>1580</v>
      </c>
      <c r="K139" s="196">
        <v>1550</v>
      </c>
      <c r="L139" s="196">
        <v>1680</v>
      </c>
      <c r="M139" s="196">
        <v>1480</v>
      </c>
      <c r="N139" s="196">
        <v>1240</v>
      </c>
    </row>
    <row r="140" spans="1:14" x14ac:dyDescent="0.2">
      <c r="A140" s="194" t="s">
        <v>390</v>
      </c>
      <c r="B140" s="194">
        <v>26</v>
      </c>
      <c r="C140" s="195" t="s">
        <v>391</v>
      </c>
      <c r="D140" s="196">
        <f t="shared" si="2"/>
        <v>1240</v>
      </c>
      <c r="E140" s="196">
        <v>1380</v>
      </c>
      <c r="F140" s="196">
        <v>1370</v>
      </c>
      <c r="G140" s="196">
        <v>1280</v>
      </c>
      <c r="H140" s="196">
        <v>1390</v>
      </c>
      <c r="I140" s="196">
        <v>1460</v>
      </c>
      <c r="J140" s="196">
        <v>1570</v>
      </c>
      <c r="K140" s="196">
        <v>1880</v>
      </c>
      <c r="L140" s="196">
        <v>1660</v>
      </c>
      <c r="M140" s="196">
        <v>1390</v>
      </c>
      <c r="N140" s="196">
        <v>1240</v>
      </c>
    </row>
    <row r="141" spans="1:14" x14ac:dyDescent="0.2">
      <c r="A141" s="194" t="s">
        <v>392</v>
      </c>
      <c r="B141" s="194">
        <v>29</v>
      </c>
      <c r="C141" s="195" t="s">
        <v>393</v>
      </c>
      <c r="D141" s="196">
        <f t="shared" si="2"/>
        <v>1420</v>
      </c>
      <c r="E141" s="196">
        <v>1700</v>
      </c>
      <c r="F141" s="196">
        <v>1720</v>
      </c>
      <c r="G141" s="196">
        <v>1520</v>
      </c>
      <c r="H141" s="196">
        <v>1800</v>
      </c>
      <c r="I141" s="196">
        <v>1860</v>
      </c>
      <c r="J141" s="196">
        <v>1890</v>
      </c>
      <c r="K141" s="196">
        <v>2040</v>
      </c>
      <c r="L141" s="196">
        <v>1730</v>
      </c>
      <c r="M141" s="196">
        <v>1650</v>
      </c>
      <c r="N141" s="196">
        <v>1420</v>
      </c>
    </row>
    <row r="142" spans="1:14" x14ac:dyDescent="0.2">
      <c r="A142" s="194" t="s">
        <v>394</v>
      </c>
      <c r="B142" s="194">
        <v>30</v>
      </c>
      <c r="C142" s="195" t="s">
        <v>395</v>
      </c>
      <c r="D142" s="196">
        <f t="shared" si="2"/>
        <v>1120</v>
      </c>
      <c r="E142" s="196">
        <v>1770</v>
      </c>
      <c r="F142" s="196">
        <v>1840</v>
      </c>
      <c r="G142" s="196">
        <v>1490</v>
      </c>
      <c r="H142" s="196">
        <v>1630</v>
      </c>
      <c r="I142" s="196">
        <v>1640</v>
      </c>
      <c r="J142" s="196">
        <v>1930</v>
      </c>
      <c r="K142" s="196">
        <v>1770</v>
      </c>
      <c r="L142" s="196">
        <v>1680</v>
      </c>
      <c r="M142" s="196">
        <v>1280</v>
      </c>
      <c r="N142" s="196">
        <v>1120</v>
      </c>
    </row>
    <row r="143" spans="1:14" x14ac:dyDescent="0.2">
      <c r="A143" s="194" t="s">
        <v>396</v>
      </c>
      <c r="B143" s="194">
        <v>31</v>
      </c>
      <c r="C143" s="195" t="s">
        <v>397</v>
      </c>
      <c r="D143" s="196">
        <f t="shared" si="2"/>
        <v>830</v>
      </c>
      <c r="E143" s="196">
        <v>1150</v>
      </c>
      <c r="F143" s="196">
        <v>1140</v>
      </c>
      <c r="G143" s="196">
        <v>1070</v>
      </c>
      <c r="H143" s="196">
        <v>1140</v>
      </c>
      <c r="I143" s="196">
        <v>1360</v>
      </c>
      <c r="J143" s="196">
        <v>2020</v>
      </c>
      <c r="K143" s="196">
        <v>1950</v>
      </c>
      <c r="L143" s="196">
        <v>1320</v>
      </c>
      <c r="M143" s="196">
        <v>910</v>
      </c>
      <c r="N143" s="196">
        <v>830</v>
      </c>
    </row>
    <row r="144" spans="1:14" x14ac:dyDescent="0.2">
      <c r="A144" s="194" t="s">
        <v>398</v>
      </c>
      <c r="B144" s="194">
        <v>32</v>
      </c>
      <c r="C144" s="195" t="s">
        <v>399</v>
      </c>
      <c r="D144" s="196">
        <f t="shared" si="2"/>
        <v>1300</v>
      </c>
      <c r="E144" s="196">
        <v>1270</v>
      </c>
      <c r="F144" s="196">
        <v>1390</v>
      </c>
      <c r="G144" s="196">
        <v>1460</v>
      </c>
      <c r="H144" s="196">
        <v>1380</v>
      </c>
      <c r="I144" s="196">
        <v>1710</v>
      </c>
      <c r="J144" s="196">
        <v>1950</v>
      </c>
      <c r="K144" s="196">
        <v>1780</v>
      </c>
      <c r="L144" s="196">
        <v>1570</v>
      </c>
      <c r="M144" s="196">
        <v>1410</v>
      </c>
      <c r="N144" s="196">
        <v>1300</v>
      </c>
    </row>
    <row r="145" spans="1:14" x14ac:dyDescent="0.2">
      <c r="A145" s="194" t="s">
        <v>400</v>
      </c>
      <c r="B145" s="194">
        <v>33</v>
      </c>
      <c r="C145" s="195" t="s">
        <v>401</v>
      </c>
      <c r="D145" s="196">
        <f t="shared" si="2"/>
        <v>980</v>
      </c>
      <c r="E145" s="196">
        <v>1580</v>
      </c>
      <c r="F145" s="196">
        <v>1440</v>
      </c>
      <c r="G145" s="196">
        <v>1330</v>
      </c>
      <c r="H145" s="196">
        <v>1440</v>
      </c>
      <c r="I145" s="196">
        <v>1530</v>
      </c>
      <c r="J145" s="196">
        <v>1650</v>
      </c>
      <c r="K145" s="196">
        <v>2220</v>
      </c>
      <c r="L145" s="196">
        <v>2070</v>
      </c>
      <c r="M145" s="196">
        <v>1410</v>
      </c>
      <c r="N145" s="196">
        <v>980</v>
      </c>
    </row>
    <row r="146" spans="1:14" x14ac:dyDescent="0.2">
      <c r="A146" s="194" t="s">
        <v>402</v>
      </c>
      <c r="B146" s="194">
        <v>34</v>
      </c>
      <c r="C146" s="195" t="s">
        <v>403</v>
      </c>
      <c r="D146" s="196">
        <f t="shared" si="2"/>
        <v>940</v>
      </c>
      <c r="E146" s="196">
        <v>830</v>
      </c>
      <c r="F146" s="196">
        <v>700</v>
      </c>
      <c r="G146" s="196">
        <v>730</v>
      </c>
      <c r="H146" s="196">
        <v>710</v>
      </c>
      <c r="I146" s="196">
        <v>790</v>
      </c>
      <c r="J146" s="196">
        <v>1070</v>
      </c>
      <c r="K146" s="196">
        <v>1050</v>
      </c>
      <c r="L146" s="196">
        <v>1050</v>
      </c>
      <c r="M146" s="196">
        <v>1050</v>
      </c>
      <c r="N146" s="196">
        <v>940</v>
      </c>
    </row>
    <row r="147" spans="1:14" x14ac:dyDescent="0.2">
      <c r="A147" s="194" t="s">
        <v>404</v>
      </c>
      <c r="B147" s="194">
        <v>36</v>
      </c>
      <c r="C147" s="195" t="s">
        <v>405</v>
      </c>
      <c r="D147" s="196">
        <f t="shared" si="2"/>
        <v>1040</v>
      </c>
      <c r="E147" s="196">
        <v>1390</v>
      </c>
      <c r="F147" s="196">
        <v>1380</v>
      </c>
      <c r="G147" s="196">
        <v>1250</v>
      </c>
      <c r="H147" s="196">
        <v>1240</v>
      </c>
      <c r="I147" s="196">
        <v>1440</v>
      </c>
      <c r="J147" s="196">
        <v>1470</v>
      </c>
      <c r="K147" s="196">
        <v>1670</v>
      </c>
      <c r="L147" s="196">
        <v>1730</v>
      </c>
      <c r="M147" s="196">
        <v>1280</v>
      </c>
      <c r="N147" s="196">
        <v>1040</v>
      </c>
    </row>
    <row r="148" spans="1:14" x14ac:dyDescent="0.2">
      <c r="A148" s="194" t="s">
        <v>406</v>
      </c>
      <c r="B148" s="194">
        <v>37</v>
      </c>
      <c r="C148" s="195" t="s">
        <v>407</v>
      </c>
      <c r="D148" s="196">
        <f t="shared" si="2"/>
        <v>1320</v>
      </c>
      <c r="E148" s="196">
        <v>1670</v>
      </c>
      <c r="F148" s="196">
        <v>1560</v>
      </c>
      <c r="G148" s="196">
        <v>1380</v>
      </c>
      <c r="H148" s="196">
        <v>1460</v>
      </c>
      <c r="I148" s="196">
        <v>1590</v>
      </c>
      <c r="J148" s="196">
        <v>2100</v>
      </c>
      <c r="K148" s="196">
        <v>2150</v>
      </c>
      <c r="L148" s="196">
        <v>1610</v>
      </c>
      <c r="M148" s="196">
        <v>1270</v>
      </c>
      <c r="N148" s="196">
        <v>1320</v>
      </c>
    </row>
    <row r="149" spans="1:14" x14ac:dyDescent="0.2">
      <c r="A149" s="194" t="s">
        <v>408</v>
      </c>
      <c r="B149" s="194">
        <v>38</v>
      </c>
      <c r="C149" s="195" t="s">
        <v>409</v>
      </c>
      <c r="D149" s="196">
        <f t="shared" si="2"/>
        <v>420</v>
      </c>
      <c r="E149" s="196">
        <v>1620</v>
      </c>
      <c r="F149" s="196">
        <v>1440</v>
      </c>
      <c r="G149" s="196">
        <v>1400</v>
      </c>
      <c r="H149" s="196">
        <v>1340</v>
      </c>
      <c r="I149" s="196">
        <v>1450</v>
      </c>
      <c r="J149" s="196">
        <v>1780</v>
      </c>
      <c r="K149" s="196">
        <v>1590</v>
      </c>
      <c r="L149" s="196">
        <v>1420</v>
      </c>
      <c r="M149" s="196">
        <v>840</v>
      </c>
      <c r="N149" s="196">
        <v>420</v>
      </c>
    </row>
    <row r="150" spans="1:14" x14ac:dyDescent="0.2">
      <c r="A150" s="194" t="s">
        <v>410</v>
      </c>
      <c r="B150" s="194">
        <v>40</v>
      </c>
      <c r="C150" s="195" t="s">
        <v>411</v>
      </c>
      <c r="D150" s="196">
        <f t="shared" si="2"/>
        <v>810</v>
      </c>
      <c r="E150" s="196">
        <v>920</v>
      </c>
      <c r="F150" s="196">
        <v>1030</v>
      </c>
      <c r="G150" s="196">
        <v>870</v>
      </c>
      <c r="H150" s="196">
        <v>940</v>
      </c>
      <c r="I150" s="196">
        <v>1200</v>
      </c>
      <c r="J150" s="196">
        <v>1500</v>
      </c>
      <c r="K150" s="196">
        <v>1730</v>
      </c>
      <c r="L150" s="196">
        <v>1480</v>
      </c>
      <c r="M150" s="196">
        <v>1090</v>
      </c>
      <c r="N150" s="196">
        <v>810</v>
      </c>
    </row>
    <row r="151" spans="1:14" x14ac:dyDescent="0.2">
      <c r="A151" s="194" t="s">
        <v>412</v>
      </c>
      <c r="B151" s="194">
        <v>41</v>
      </c>
      <c r="C151" s="195" t="s">
        <v>413</v>
      </c>
      <c r="D151" s="196">
        <f t="shared" si="2"/>
        <v>480</v>
      </c>
      <c r="E151" s="196">
        <v>1420</v>
      </c>
      <c r="F151" s="196">
        <v>1360</v>
      </c>
      <c r="G151" s="196">
        <v>1400</v>
      </c>
      <c r="H151" s="196">
        <v>1610</v>
      </c>
      <c r="I151" s="196">
        <v>1650</v>
      </c>
      <c r="J151" s="196">
        <v>1730</v>
      </c>
      <c r="K151" s="196">
        <v>2100</v>
      </c>
      <c r="L151" s="196">
        <v>1820</v>
      </c>
      <c r="M151" s="196">
        <v>540</v>
      </c>
      <c r="N151" s="196">
        <v>480</v>
      </c>
    </row>
    <row r="152" spans="1:14" x14ac:dyDescent="0.2">
      <c r="A152" s="194" t="s">
        <v>414</v>
      </c>
      <c r="B152" s="194">
        <v>42</v>
      </c>
      <c r="C152" s="195" t="s">
        <v>415</v>
      </c>
      <c r="D152" s="196">
        <f t="shared" si="2"/>
        <v>1220</v>
      </c>
      <c r="E152" s="196">
        <v>1910</v>
      </c>
      <c r="F152" s="196">
        <v>2040</v>
      </c>
      <c r="G152" s="196">
        <v>1740</v>
      </c>
      <c r="H152" s="196">
        <v>1950</v>
      </c>
      <c r="I152" s="196">
        <v>1860</v>
      </c>
      <c r="J152" s="196">
        <v>1920</v>
      </c>
      <c r="K152" s="196">
        <v>1870</v>
      </c>
      <c r="L152" s="196">
        <v>1840</v>
      </c>
      <c r="M152" s="196">
        <v>1580</v>
      </c>
      <c r="N152" s="196">
        <v>1220</v>
      </c>
    </row>
    <row r="153" spans="1:14" x14ac:dyDescent="0.2">
      <c r="A153" s="194" t="s">
        <v>416</v>
      </c>
      <c r="B153" s="194">
        <v>43</v>
      </c>
      <c r="C153" s="195" t="s">
        <v>417</v>
      </c>
      <c r="D153" s="196">
        <f t="shared" si="2"/>
        <v>710</v>
      </c>
      <c r="E153" s="196">
        <v>1470</v>
      </c>
      <c r="F153" s="196">
        <v>1420</v>
      </c>
      <c r="G153" s="196">
        <v>1200</v>
      </c>
      <c r="H153" s="196">
        <v>1410</v>
      </c>
      <c r="I153" s="196">
        <v>1530</v>
      </c>
      <c r="J153" s="196">
        <v>1520</v>
      </c>
      <c r="K153" s="196">
        <v>1630</v>
      </c>
      <c r="L153" s="196">
        <v>1430</v>
      </c>
      <c r="M153" s="196">
        <v>870</v>
      </c>
      <c r="N153" s="196">
        <v>710</v>
      </c>
    </row>
    <row r="154" spans="1:14" x14ac:dyDescent="0.2">
      <c r="A154" s="194" t="s">
        <v>418</v>
      </c>
      <c r="B154" s="194">
        <v>44</v>
      </c>
      <c r="C154" s="195" t="s">
        <v>419</v>
      </c>
      <c r="D154" s="196">
        <f t="shared" si="2"/>
        <v>960</v>
      </c>
      <c r="E154" s="196">
        <v>1220</v>
      </c>
      <c r="F154" s="196">
        <v>1430</v>
      </c>
      <c r="G154" s="196">
        <v>1210</v>
      </c>
      <c r="H154" s="196">
        <v>1250</v>
      </c>
      <c r="I154" s="196">
        <v>1380</v>
      </c>
      <c r="J154" s="196">
        <v>1670</v>
      </c>
      <c r="K154" s="196">
        <v>2000</v>
      </c>
      <c r="L154" s="196">
        <v>1730</v>
      </c>
      <c r="M154" s="196">
        <v>1050</v>
      </c>
      <c r="N154" s="196">
        <v>960</v>
      </c>
    </row>
    <row r="155" spans="1:14" x14ac:dyDescent="0.2">
      <c r="A155" s="194" t="s">
        <v>420</v>
      </c>
      <c r="B155" s="194">
        <v>45</v>
      </c>
      <c r="C155" s="195" t="s">
        <v>421</v>
      </c>
      <c r="D155" s="196">
        <f t="shared" si="2"/>
        <v>1410</v>
      </c>
      <c r="E155" s="196">
        <v>1250</v>
      </c>
      <c r="F155" s="196">
        <v>1440</v>
      </c>
      <c r="G155" s="196">
        <v>1390</v>
      </c>
      <c r="H155" s="196">
        <v>1580</v>
      </c>
      <c r="I155" s="196">
        <v>1770</v>
      </c>
      <c r="J155" s="196">
        <v>2060</v>
      </c>
      <c r="K155" s="196">
        <v>1890</v>
      </c>
      <c r="L155" s="196">
        <v>1940</v>
      </c>
      <c r="M155" s="196">
        <v>1360</v>
      </c>
      <c r="N155" s="196">
        <v>1410</v>
      </c>
    </row>
    <row r="156" spans="1:14" x14ac:dyDescent="0.2">
      <c r="A156" s="194" t="s">
        <v>422</v>
      </c>
      <c r="B156" s="194">
        <v>47</v>
      </c>
      <c r="C156" s="195" t="s">
        <v>423</v>
      </c>
      <c r="D156" s="196">
        <f t="shared" si="2"/>
        <v>1020</v>
      </c>
      <c r="E156" s="196">
        <v>1510</v>
      </c>
      <c r="F156" s="196">
        <v>1930</v>
      </c>
      <c r="G156" s="196">
        <v>1710</v>
      </c>
      <c r="H156" s="196">
        <v>1500</v>
      </c>
      <c r="I156" s="196">
        <v>1880</v>
      </c>
      <c r="J156" s="196">
        <v>2110</v>
      </c>
      <c r="K156" s="196">
        <v>1940</v>
      </c>
      <c r="L156" s="196">
        <v>1690</v>
      </c>
      <c r="M156" s="196">
        <v>1370</v>
      </c>
      <c r="N156" s="196">
        <v>1020</v>
      </c>
    </row>
    <row r="157" spans="1:14" x14ac:dyDescent="0.2">
      <c r="A157" s="152" t="s">
        <v>489</v>
      </c>
      <c r="B157" s="152"/>
      <c r="C157" s="152" t="s">
        <v>428</v>
      </c>
      <c r="D157" s="237" t="str">
        <f>E157</f>
        <v>-</v>
      </c>
      <c r="E157" s="150" t="s">
        <v>453</v>
      </c>
      <c r="F157" s="150" t="s">
        <v>453</v>
      </c>
      <c r="G157" s="150" t="s">
        <v>453</v>
      </c>
      <c r="H157" s="150" t="s">
        <v>453</v>
      </c>
      <c r="I157" s="150" t="s">
        <v>453</v>
      </c>
      <c r="J157" s="150" t="s">
        <v>453</v>
      </c>
      <c r="K157" s="150" t="s">
        <v>453</v>
      </c>
      <c r="L157" s="150" t="s">
        <v>453</v>
      </c>
      <c r="M157" s="150" t="s">
        <v>453</v>
      </c>
      <c r="N157" s="150" t="s">
        <v>453</v>
      </c>
    </row>
    <row r="158" spans="1:14" ht="12.75" customHeight="1" x14ac:dyDescent="0.2">
      <c r="A158" s="152" t="s">
        <v>490</v>
      </c>
      <c r="B158" s="152"/>
      <c r="C158" s="152" t="s">
        <v>429</v>
      </c>
      <c r="D158" s="237" t="str">
        <f t="shared" ref="D158:D165" si="3">E158</f>
        <v>-</v>
      </c>
      <c r="E158" s="150" t="s">
        <v>453</v>
      </c>
      <c r="F158" s="150" t="s">
        <v>453</v>
      </c>
      <c r="G158" s="150" t="s">
        <v>453</v>
      </c>
      <c r="H158" s="150" t="s">
        <v>453</v>
      </c>
      <c r="I158" s="150" t="s">
        <v>453</v>
      </c>
      <c r="J158" s="150" t="s">
        <v>453</v>
      </c>
      <c r="K158" s="150" t="s">
        <v>453</v>
      </c>
      <c r="L158" s="150" t="s">
        <v>453</v>
      </c>
      <c r="M158" s="150" t="s">
        <v>453</v>
      </c>
      <c r="N158" s="150" t="s">
        <v>453</v>
      </c>
    </row>
    <row r="159" spans="1:14" ht="40.5" customHeight="1" x14ac:dyDescent="0.2">
      <c r="A159" s="152" t="s">
        <v>491</v>
      </c>
      <c r="B159" s="152"/>
      <c r="C159" s="152" t="s">
        <v>734</v>
      </c>
      <c r="D159" s="237" t="str">
        <f t="shared" si="3"/>
        <v>-</v>
      </c>
      <c r="E159" s="150" t="s">
        <v>453</v>
      </c>
      <c r="F159" s="150" t="s">
        <v>453</v>
      </c>
      <c r="G159" s="150" t="s">
        <v>453</v>
      </c>
      <c r="H159" s="150" t="s">
        <v>453</v>
      </c>
      <c r="I159" s="150" t="s">
        <v>453</v>
      </c>
      <c r="J159" s="150" t="s">
        <v>453</v>
      </c>
      <c r="K159" s="150" t="s">
        <v>453</v>
      </c>
      <c r="L159" s="150" t="s">
        <v>453</v>
      </c>
      <c r="M159" s="150" t="s">
        <v>453</v>
      </c>
      <c r="N159" s="150" t="s">
        <v>453</v>
      </c>
    </row>
    <row r="160" spans="1:14" ht="39.75" customHeight="1" x14ac:dyDescent="0.2">
      <c r="A160" s="152" t="s">
        <v>492</v>
      </c>
      <c r="B160" s="152"/>
      <c r="C160" s="152" t="s">
        <v>431</v>
      </c>
      <c r="D160" s="237" t="str">
        <f t="shared" si="3"/>
        <v>-</v>
      </c>
      <c r="E160" s="150" t="s">
        <v>453</v>
      </c>
      <c r="F160" s="150" t="s">
        <v>453</v>
      </c>
      <c r="G160" s="150" t="s">
        <v>453</v>
      </c>
      <c r="H160" s="150" t="s">
        <v>453</v>
      </c>
      <c r="I160" s="150" t="s">
        <v>453</v>
      </c>
      <c r="J160" s="150" t="s">
        <v>453</v>
      </c>
      <c r="K160" s="150" t="s">
        <v>453</v>
      </c>
      <c r="L160" s="150" t="s">
        <v>453</v>
      </c>
      <c r="M160" s="150" t="s">
        <v>453</v>
      </c>
      <c r="N160" s="150" t="s">
        <v>453</v>
      </c>
    </row>
    <row r="161" spans="1:14" ht="18.75" customHeight="1" x14ac:dyDescent="0.2">
      <c r="A161" s="152" t="s">
        <v>493</v>
      </c>
      <c r="B161" s="152"/>
      <c r="C161" s="152" t="s">
        <v>432</v>
      </c>
      <c r="D161" s="237" t="str">
        <f t="shared" si="3"/>
        <v>-</v>
      </c>
      <c r="E161" s="150" t="s">
        <v>453</v>
      </c>
      <c r="F161" s="150" t="s">
        <v>453</v>
      </c>
      <c r="G161" s="150" t="s">
        <v>453</v>
      </c>
      <c r="H161" s="150" t="s">
        <v>453</v>
      </c>
      <c r="I161" s="150" t="s">
        <v>453</v>
      </c>
      <c r="J161" s="150" t="s">
        <v>453</v>
      </c>
      <c r="K161" s="150" t="s">
        <v>453</v>
      </c>
      <c r="L161" s="150" t="s">
        <v>453</v>
      </c>
      <c r="M161" s="150" t="s">
        <v>453</v>
      </c>
      <c r="N161" s="150" t="s">
        <v>453</v>
      </c>
    </row>
    <row r="162" spans="1:14" ht="12.75" customHeight="1" x14ac:dyDescent="0.2">
      <c r="A162" s="152" t="s">
        <v>494</v>
      </c>
      <c r="B162" s="152"/>
      <c r="C162" s="152" t="s">
        <v>735</v>
      </c>
      <c r="D162" s="237" t="str">
        <f t="shared" si="3"/>
        <v>-</v>
      </c>
      <c r="E162" s="150" t="s">
        <v>453</v>
      </c>
      <c r="F162" s="150" t="s">
        <v>453</v>
      </c>
      <c r="G162" s="150" t="s">
        <v>453</v>
      </c>
      <c r="H162" s="150" t="s">
        <v>453</v>
      </c>
      <c r="I162" s="150" t="s">
        <v>453</v>
      </c>
      <c r="J162" s="150" t="s">
        <v>453</v>
      </c>
      <c r="K162" s="150" t="s">
        <v>453</v>
      </c>
      <c r="L162" s="150" t="s">
        <v>453</v>
      </c>
      <c r="M162" s="150" t="s">
        <v>453</v>
      </c>
      <c r="N162" s="150" t="s">
        <v>453</v>
      </c>
    </row>
    <row r="163" spans="1:14" x14ac:dyDescent="0.2">
      <c r="A163" s="152" t="s">
        <v>495</v>
      </c>
      <c r="B163" s="152"/>
      <c r="C163" s="152" t="s">
        <v>427</v>
      </c>
      <c r="D163" s="237" t="str">
        <f t="shared" si="3"/>
        <v>-</v>
      </c>
      <c r="E163" s="150" t="s">
        <v>453</v>
      </c>
      <c r="F163" s="150" t="s">
        <v>453</v>
      </c>
      <c r="G163" s="150" t="s">
        <v>453</v>
      </c>
      <c r="H163" s="150" t="s">
        <v>453</v>
      </c>
      <c r="I163" s="150" t="s">
        <v>453</v>
      </c>
      <c r="J163" s="150" t="s">
        <v>453</v>
      </c>
      <c r="K163" s="150" t="s">
        <v>453</v>
      </c>
      <c r="L163" s="150" t="s">
        <v>453</v>
      </c>
      <c r="M163" s="150" t="s">
        <v>453</v>
      </c>
      <c r="N163" s="150" t="s">
        <v>453</v>
      </c>
    </row>
    <row r="164" spans="1:14" x14ac:dyDescent="0.2">
      <c r="A164" s="152" t="s">
        <v>496</v>
      </c>
      <c r="B164" s="152"/>
      <c r="C164" s="152" t="s">
        <v>426</v>
      </c>
      <c r="D164" s="237" t="str">
        <f t="shared" si="3"/>
        <v>-</v>
      </c>
      <c r="E164" s="150" t="s">
        <v>453</v>
      </c>
      <c r="F164" s="150" t="s">
        <v>453</v>
      </c>
      <c r="G164" s="150" t="s">
        <v>453</v>
      </c>
      <c r="H164" s="150" t="s">
        <v>453</v>
      </c>
      <c r="I164" s="150" t="s">
        <v>453</v>
      </c>
      <c r="J164" s="150" t="s">
        <v>453</v>
      </c>
      <c r="K164" s="150" t="s">
        <v>453</v>
      </c>
      <c r="L164" s="150" t="s">
        <v>453</v>
      </c>
      <c r="M164" s="150" t="s">
        <v>453</v>
      </c>
      <c r="N164" s="150" t="s">
        <v>453</v>
      </c>
    </row>
    <row r="165" spans="1:14" x14ac:dyDescent="0.2">
      <c r="A165" s="152" t="s">
        <v>497</v>
      </c>
      <c r="B165" s="152"/>
      <c r="C165" s="152" t="s">
        <v>433</v>
      </c>
      <c r="D165" s="237" t="str">
        <f t="shared" si="3"/>
        <v>-</v>
      </c>
      <c r="E165" s="150" t="s">
        <v>453</v>
      </c>
      <c r="F165" s="150" t="s">
        <v>453</v>
      </c>
      <c r="G165" s="150" t="s">
        <v>453</v>
      </c>
      <c r="H165" s="150" t="s">
        <v>453</v>
      </c>
      <c r="I165" s="150" t="s">
        <v>453</v>
      </c>
      <c r="J165" s="150" t="s">
        <v>453</v>
      </c>
      <c r="K165" s="150" t="s">
        <v>453</v>
      </c>
      <c r="L165" s="150" t="s">
        <v>453</v>
      </c>
      <c r="M165" s="150" t="s">
        <v>453</v>
      </c>
      <c r="N165" s="150" t="s">
        <v>453</v>
      </c>
    </row>
    <row r="166" spans="1:14" x14ac:dyDescent="0.2">
      <c r="A166" s="197" t="s">
        <v>498</v>
      </c>
      <c r="B166" s="198">
        <v>64</v>
      </c>
      <c r="C166" s="199" t="s">
        <v>424</v>
      </c>
      <c r="D166" s="200">
        <f>N166</f>
        <v>1160</v>
      </c>
      <c r="E166" s="200">
        <v>1680</v>
      </c>
      <c r="F166" s="200">
        <v>1630</v>
      </c>
      <c r="G166" s="200">
        <v>1510</v>
      </c>
      <c r="H166" s="200">
        <v>1600</v>
      </c>
      <c r="I166" s="200">
        <v>1740</v>
      </c>
      <c r="J166" s="200">
        <v>1960</v>
      </c>
      <c r="K166" s="200">
        <v>2040</v>
      </c>
      <c r="L166" s="200">
        <v>1850</v>
      </c>
      <c r="M166" s="200">
        <v>1480</v>
      </c>
      <c r="N166" s="200">
        <v>1160</v>
      </c>
    </row>
    <row r="167" spans="1:14" x14ac:dyDescent="0.2">
      <c r="A167" s="146"/>
      <c r="B167" s="146"/>
      <c r="C167" s="146"/>
    </row>
    <row r="168" spans="1:14" x14ac:dyDescent="0.2">
      <c r="A168" s="609" t="s">
        <v>782</v>
      </c>
      <c r="B168" s="580"/>
      <c r="C168" s="580"/>
      <c r="D168" s="580"/>
      <c r="E168" s="580"/>
      <c r="F168" s="580"/>
      <c r="G168" s="580"/>
      <c r="H168" s="580"/>
      <c r="I168" s="580"/>
      <c r="J168" s="580"/>
      <c r="K168" s="580"/>
      <c r="L168" s="580"/>
    </row>
    <row r="169" spans="1:14" x14ac:dyDescent="0.2">
      <c r="A169" s="580" t="s">
        <v>783</v>
      </c>
      <c r="B169" s="580"/>
      <c r="C169" s="580"/>
      <c r="D169" s="580"/>
      <c r="E169" s="580"/>
      <c r="F169" s="580"/>
      <c r="G169" s="580"/>
      <c r="H169" s="580"/>
      <c r="I169" s="580"/>
      <c r="J169" s="580"/>
      <c r="K169" s="580"/>
      <c r="L169" s="580"/>
    </row>
    <row r="170" spans="1:14" x14ac:dyDescent="0.2">
      <c r="A170" s="580" t="s">
        <v>784</v>
      </c>
      <c r="B170" s="580"/>
      <c r="C170" s="580"/>
      <c r="D170" s="580"/>
      <c r="E170" s="580"/>
      <c r="F170" s="580"/>
      <c r="G170" s="580"/>
      <c r="H170" s="580"/>
      <c r="I170" s="580"/>
      <c r="J170" s="580"/>
      <c r="K170" s="580"/>
      <c r="L170" s="580"/>
    </row>
    <row r="171" spans="1:14" x14ac:dyDescent="0.2">
      <c r="A171" s="580" t="s">
        <v>785</v>
      </c>
      <c r="B171" s="580"/>
      <c r="C171" s="580"/>
      <c r="D171" s="580"/>
      <c r="E171" s="580"/>
      <c r="F171" s="580"/>
      <c r="G171" s="580"/>
      <c r="H171" s="580"/>
      <c r="I171" s="580"/>
      <c r="J171" s="580"/>
      <c r="K171" s="580"/>
      <c r="L171" s="580"/>
    </row>
    <row r="172" spans="1:14" x14ac:dyDescent="0.2">
      <c r="A172" s="580" t="s">
        <v>786</v>
      </c>
      <c r="B172" s="580"/>
      <c r="C172" s="580"/>
      <c r="D172" s="580"/>
      <c r="E172" s="580"/>
      <c r="F172" s="580"/>
      <c r="G172" s="580"/>
      <c r="H172" s="580"/>
      <c r="I172" s="580"/>
      <c r="J172" s="580"/>
      <c r="K172" s="580"/>
      <c r="L172" s="580"/>
    </row>
    <row r="173" spans="1:14" x14ac:dyDescent="0.2">
      <c r="A173" s="146"/>
      <c r="B173" s="146"/>
      <c r="C173" s="146"/>
    </row>
    <row r="174" spans="1:14" x14ac:dyDescent="0.2">
      <c r="A174" s="146"/>
      <c r="B174" s="146"/>
      <c r="C174" s="146"/>
    </row>
    <row r="175" spans="1:14" x14ac:dyDescent="0.2">
      <c r="A175" s="146"/>
      <c r="B175" s="146"/>
      <c r="C175" s="146"/>
    </row>
    <row r="176" spans="1:14" x14ac:dyDescent="0.2">
      <c r="A176" s="146"/>
      <c r="B176" s="146"/>
      <c r="C176" s="146"/>
    </row>
    <row r="177" spans="1:3" x14ac:dyDescent="0.2">
      <c r="A177" s="146"/>
      <c r="B177" s="146"/>
      <c r="C177" s="146"/>
    </row>
    <row r="208" ht="12.75" customHeight="1" x14ac:dyDescent="0.2"/>
    <row r="209" ht="12.75" customHeight="1" x14ac:dyDescent="0.2"/>
    <row r="210" ht="12.75" customHeight="1" x14ac:dyDescent="0.2"/>
    <row r="211" ht="12.75" customHeight="1" x14ac:dyDescent="0.2"/>
    <row r="212" ht="12.75" customHeight="1" x14ac:dyDescent="0.2"/>
  </sheetData>
  <mergeCells count="6">
    <mergeCell ref="A172:L172"/>
    <mergeCell ref="E3:N3"/>
    <mergeCell ref="A168:L168"/>
    <mergeCell ref="A169:L169"/>
    <mergeCell ref="A170:L170"/>
    <mergeCell ref="A171:L171"/>
  </mergeCells>
  <pageMargins left="0.75" right="0.75" top="1" bottom="1" header="0.5" footer="0.5"/>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00B050"/>
  </sheetPr>
  <dimension ref="A1:V389"/>
  <sheetViews>
    <sheetView workbookViewId="0">
      <selection activeCell="C162" sqref="C162"/>
    </sheetView>
  </sheetViews>
  <sheetFormatPr defaultRowHeight="12.75" x14ac:dyDescent="0.2"/>
  <cols>
    <col min="1" max="1" width="13.5546875" style="139" customWidth="1"/>
    <col min="2" max="2" width="13" style="139" customWidth="1"/>
    <col min="3" max="3" width="21.109375" style="139" bestFit="1" customWidth="1"/>
    <col min="4" max="4" width="8.5546875" style="139" bestFit="1" customWidth="1"/>
    <col min="5" max="5" width="8.88671875" style="139" bestFit="1" customWidth="1"/>
    <col min="6" max="6" width="8.88671875" style="139"/>
    <col min="7" max="7" width="8.88671875" style="139" customWidth="1"/>
    <col min="8" max="195" width="20.21875" style="139" bestFit="1" customWidth="1"/>
    <col min="196" max="196" width="8.21875" style="139" bestFit="1" customWidth="1"/>
    <col min="197" max="256" width="8.88671875" style="139"/>
    <col min="257" max="257" width="13.5546875" style="139" customWidth="1"/>
    <col min="258" max="258" width="13" style="139" customWidth="1"/>
    <col min="259" max="259" width="21.109375" style="139" bestFit="1" customWidth="1"/>
    <col min="260" max="260" width="8.5546875" style="139" bestFit="1" customWidth="1"/>
    <col min="261" max="261" width="8.88671875" style="139" bestFit="1" customWidth="1"/>
    <col min="262" max="262" width="8.88671875" style="139"/>
    <col min="263" max="451" width="20.21875" style="139" bestFit="1" customWidth="1"/>
    <col min="452" max="452" width="8.21875" style="139" bestFit="1" customWidth="1"/>
    <col min="453" max="512" width="8.88671875" style="139"/>
    <col min="513" max="513" width="13.5546875" style="139" customWidth="1"/>
    <col min="514" max="514" width="13" style="139" customWidth="1"/>
    <col min="515" max="515" width="21.109375" style="139" bestFit="1" customWidth="1"/>
    <col min="516" max="516" width="8.5546875" style="139" bestFit="1" customWidth="1"/>
    <col min="517" max="517" width="8.88671875" style="139" bestFit="1" customWidth="1"/>
    <col min="518" max="518" width="8.88671875" style="139"/>
    <col min="519" max="707" width="20.21875" style="139" bestFit="1" customWidth="1"/>
    <col min="708" max="708" width="8.21875" style="139" bestFit="1" customWidth="1"/>
    <col min="709" max="768" width="8.88671875" style="139"/>
    <col min="769" max="769" width="13.5546875" style="139" customWidth="1"/>
    <col min="770" max="770" width="13" style="139" customWidth="1"/>
    <col min="771" max="771" width="21.109375" style="139" bestFit="1" customWidth="1"/>
    <col min="772" max="772" width="8.5546875" style="139" bestFit="1" customWidth="1"/>
    <col min="773" max="773" width="8.88671875" style="139" bestFit="1" customWidth="1"/>
    <col min="774" max="774" width="8.88671875" style="139"/>
    <col min="775" max="963" width="20.21875" style="139" bestFit="1" customWidth="1"/>
    <col min="964" max="964" width="8.21875" style="139" bestFit="1" customWidth="1"/>
    <col min="965" max="1024" width="8.88671875" style="139"/>
    <col min="1025" max="1025" width="13.5546875" style="139" customWidth="1"/>
    <col min="1026" max="1026" width="13" style="139" customWidth="1"/>
    <col min="1027" max="1027" width="21.109375" style="139" bestFit="1" customWidth="1"/>
    <col min="1028" max="1028" width="8.5546875" style="139" bestFit="1" customWidth="1"/>
    <col min="1029" max="1029" width="8.88671875" style="139" bestFit="1" customWidth="1"/>
    <col min="1030" max="1030" width="8.88671875" style="139"/>
    <col min="1031" max="1219" width="20.21875" style="139" bestFit="1" customWidth="1"/>
    <col min="1220" max="1220" width="8.21875" style="139" bestFit="1" customWidth="1"/>
    <col min="1221" max="1280" width="8.88671875" style="139"/>
    <col min="1281" max="1281" width="13.5546875" style="139" customWidth="1"/>
    <col min="1282" max="1282" width="13" style="139" customWidth="1"/>
    <col min="1283" max="1283" width="21.109375" style="139" bestFit="1" customWidth="1"/>
    <col min="1284" max="1284" width="8.5546875" style="139" bestFit="1" customWidth="1"/>
    <col min="1285" max="1285" width="8.88671875" style="139" bestFit="1" customWidth="1"/>
    <col min="1286" max="1286" width="8.88671875" style="139"/>
    <col min="1287" max="1475" width="20.21875" style="139" bestFit="1" customWidth="1"/>
    <col min="1476" max="1476" width="8.21875" style="139" bestFit="1" customWidth="1"/>
    <col min="1477" max="1536" width="8.88671875" style="139"/>
    <col min="1537" max="1537" width="13.5546875" style="139" customWidth="1"/>
    <col min="1538" max="1538" width="13" style="139" customWidth="1"/>
    <col min="1539" max="1539" width="21.109375" style="139" bestFit="1" customWidth="1"/>
    <col min="1540" max="1540" width="8.5546875" style="139" bestFit="1" customWidth="1"/>
    <col min="1541" max="1541" width="8.88671875" style="139" bestFit="1" customWidth="1"/>
    <col min="1542" max="1542" width="8.88671875" style="139"/>
    <col min="1543" max="1731" width="20.21875" style="139" bestFit="1" customWidth="1"/>
    <col min="1732" max="1732" width="8.21875" style="139" bestFit="1" customWidth="1"/>
    <col min="1733" max="1792" width="8.88671875" style="139"/>
    <col min="1793" max="1793" width="13.5546875" style="139" customWidth="1"/>
    <col min="1794" max="1794" width="13" style="139" customWidth="1"/>
    <col min="1795" max="1795" width="21.109375" style="139" bestFit="1" customWidth="1"/>
    <col min="1796" max="1796" width="8.5546875" style="139" bestFit="1" customWidth="1"/>
    <col min="1797" max="1797" width="8.88671875" style="139" bestFit="1" customWidth="1"/>
    <col min="1798" max="1798" width="8.88671875" style="139"/>
    <col min="1799" max="1987" width="20.21875" style="139" bestFit="1" customWidth="1"/>
    <col min="1988" max="1988" width="8.21875" style="139" bestFit="1" customWidth="1"/>
    <col min="1989" max="2048" width="8.88671875" style="139"/>
    <col min="2049" max="2049" width="13.5546875" style="139" customWidth="1"/>
    <col min="2050" max="2050" width="13" style="139" customWidth="1"/>
    <col min="2051" max="2051" width="21.109375" style="139" bestFit="1" customWidth="1"/>
    <col min="2052" max="2052" width="8.5546875" style="139" bestFit="1" customWidth="1"/>
    <col min="2053" max="2053" width="8.88671875" style="139" bestFit="1" customWidth="1"/>
    <col min="2054" max="2054" width="8.88671875" style="139"/>
    <col min="2055" max="2243" width="20.21875" style="139" bestFit="1" customWidth="1"/>
    <col min="2244" max="2244" width="8.21875" style="139" bestFit="1" customWidth="1"/>
    <col min="2245" max="2304" width="8.88671875" style="139"/>
    <col min="2305" max="2305" width="13.5546875" style="139" customWidth="1"/>
    <col min="2306" max="2306" width="13" style="139" customWidth="1"/>
    <col min="2307" max="2307" width="21.109375" style="139" bestFit="1" customWidth="1"/>
    <col min="2308" max="2308" width="8.5546875" style="139" bestFit="1" customWidth="1"/>
    <col min="2309" max="2309" width="8.88671875" style="139" bestFit="1" customWidth="1"/>
    <col min="2310" max="2310" width="8.88671875" style="139"/>
    <col min="2311" max="2499" width="20.21875" style="139" bestFit="1" customWidth="1"/>
    <col min="2500" max="2500" width="8.21875" style="139" bestFit="1" customWidth="1"/>
    <col min="2501" max="2560" width="8.88671875" style="139"/>
    <col min="2561" max="2561" width="13.5546875" style="139" customWidth="1"/>
    <col min="2562" max="2562" width="13" style="139" customWidth="1"/>
    <col min="2563" max="2563" width="21.109375" style="139" bestFit="1" customWidth="1"/>
    <col min="2564" max="2564" width="8.5546875" style="139" bestFit="1" customWidth="1"/>
    <col min="2565" max="2565" width="8.88671875" style="139" bestFit="1" customWidth="1"/>
    <col min="2566" max="2566" width="8.88671875" style="139"/>
    <col min="2567" max="2755" width="20.21875" style="139" bestFit="1" customWidth="1"/>
    <col min="2756" max="2756" width="8.21875" style="139" bestFit="1" customWidth="1"/>
    <col min="2757" max="2816" width="8.88671875" style="139"/>
    <col min="2817" max="2817" width="13.5546875" style="139" customWidth="1"/>
    <col min="2818" max="2818" width="13" style="139" customWidth="1"/>
    <col min="2819" max="2819" width="21.109375" style="139" bestFit="1" customWidth="1"/>
    <col min="2820" max="2820" width="8.5546875" style="139" bestFit="1" customWidth="1"/>
    <col min="2821" max="2821" width="8.88671875" style="139" bestFit="1" customWidth="1"/>
    <col min="2822" max="2822" width="8.88671875" style="139"/>
    <col min="2823" max="3011" width="20.21875" style="139" bestFit="1" customWidth="1"/>
    <col min="3012" max="3012" width="8.21875" style="139" bestFit="1" customWidth="1"/>
    <col min="3013" max="3072" width="8.88671875" style="139"/>
    <col min="3073" max="3073" width="13.5546875" style="139" customWidth="1"/>
    <col min="3074" max="3074" width="13" style="139" customWidth="1"/>
    <col min="3075" max="3075" width="21.109375" style="139" bestFit="1" customWidth="1"/>
    <col min="3076" max="3076" width="8.5546875" style="139" bestFit="1" customWidth="1"/>
    <col min="3077" max="3077" width="8.88671875" style="139" bestFit="1" customWidth="1"/>
    <col min="3078" max="3078" width="8.88671875" style="139"/>
    <col min="3079" max="3267" width="20.21875" style="139" bestFit="1" customWidth="1"/>
    <col min="3268" max="3268" width="8.21875" style="139" bestFit="1" customWidth="1"/>
    <col min="3269" max="3328" width="8.88671875" style="139"/>
    <col min="3329" max="3329" width="13.5546875" style="139" customWidth="1"/>
    <col min="3330" max="3330" width="13" style="139" customWidth="1"/>
    <col min="3331" max="3331" width="21.109375" style="139" bestFit="1" customWidth="1"/>
    <col min="3332" max="3332" width="8.5546875" style="139" bestFit="1" customWidth="1"/>
    <col min="3333" max="3333" width="8.88671875" style="139" bestFit="1" customWidth="1"/>
    <col min="3334" max="3334" width="8.88671875" style="139"/>
    <col min="3335" max="3523" width="20.21875" style="139" bestFit="1" customWidth="1"/>
    <col min="3524" max="3524" width="8.21875" style="139" bestFit="1" customWidth="1"/>
    <col min="3525" max="3584" width="8.88671875" style="139"/>
    <col min="3585" max="3585" width="13.5546875" style="139" customWidth="1"/>
    <col min="3586" max="3586" width="13" style="139" customWidth="1"/>
    <col min="3587" max="3587" width="21.109375" style="139" bestFit="1" customWidth="1"/>
    <col min="3588" max="3588" width="8.5546875" style="139" bestFit="1" customWidth="1"/>
    <col min="3589" max="3589" width="8.88671875" style="139" bestFit="1" customWidth="1"/>
    <col min="3590" max="3590" width="8.88671875" style="139"/>
    <col min="3591" max="3779" width="20.21875" style="139" bestFit="1" customWidth="1"/>
    <col min="3780" max="3780" width="8.21875" style="139" bestFit="1" customWidth="1"/>
    <col min="3781" max="3840" width="8.88671875" style="139"/>
    <col min="3841" max="3841" width="13.5546875" style="139" customWidth="1"/>
    <col min="3842" max="3842" width="13" style="139" customWidth="1"/>
    <col min="3843" max="3843" width="21.109375" style="139" bestFit="1" customWidth="1"/>
    <col min="3844" max="3844" width="8.5546875" style="139" bestFit="1" customWidth="1"/>
    <col min="3845" max="3845" width="8.88671875" style="139" bestFit="1" customWidth="1"/>
    <col min="3846" max="3846" width="8.88671875" style="139"/>
    <col min="3847" max="4035" width="20.21875" style="139" bestFit="1" customWidth="1"/>
    <col min="4036" max="4036" width="8.21875" style="139" bestFit="1" customWidth="1"/>
    <col min="4037" max="4096" width="8.88671875" style="139"/>
    <col min="4097" max="4097" width="13.5546875" style="139" customWidth="1"/>
    <col min="4098" max="4098" width="13" style="139" customWidth="1"/>
    <col min="4099" max="4099" width="21.109375" style="139" bestFit="1" customWidth="1"/>
    <col min="4100" max="4100" width="8.5546875" style="139" bestFit="1" customWidth="1"/>
    <col min="4101" max="4101" width="8.88671875" style="139" bestFit="1" customWidth="1"/>
    <col min="4102" max="4102" width="8.88671875" style="139"/>
    <col min="4103" max="4291" width="20.21875" style="139" bestFit="1" customWidth="1"/>
    <col min="4292" max="4292" width="8.21875" style="139" bestFit="1" customWidth="1"/>
    <col min="4293" max="4352" width="8.88671875" style="139"/>
    <col min="4353" max="4353" width="13.5546875" style="139" customWidth="1"/>
    <col min="4354" max="4354" width="13" style="139" customWidth="1"/>
    <col min="4355" max="4355" width="21.109375" style="139" bestFit="1" customWidth="1"/>
    <col min="4356" max="4356" width="8.5546875" style="139" bestFit="1" customWidth="1"/>
    <col min="4357" max="4357" width="8.88671875" style="139" bestFit="1" customWidth="1"/>
    <col min="4358" max="4358" width="8.88671875" style="139"/>
    <col min="4359" max="4547" width="20.21875" style="139" bestFit="1" customWidth="1"/>
    <col min="4548" max="4548" width="8.21875" style="139" bestFit="1" customWidth="1"/>
    <col min="4549" max="4608" width="8.88671875" style="139"/>
    <col min="4609" max="4609" width="13.5546875" style="139" customWidth="1"/>
    <col min="4610" max="4610" width="13" style="139" customWidth="1"/>
    <col min="4611" max="4611" width="21.109375" style="139" bestFit="1" customWidth="1"/>
    <col min="4612" max="4612" width="8.5546875" style="139" bestFit="1" customWidth="1"/>
    <col min="4613" max="4613" width="8.88671875" style="139" bestFit="1" customWidth="1"/>
    <col min="4614" max="4614" width="8.88671875" style="139"/>
    <col min="4615" max="4803" width="20.21875" style="139" bestFit="1" customWidth="1"/>
    <col min="4804" max="4804" width="8.21875" style="139" bestFit="1" customWidth="1"/>
    <col min="4805" max="4864" width="8.88671875" style="139"/>
    <col min="4865" max="4865" width="13.5546875" style="139" customWidth="1"/>
    <col min="4866" max="4866" width="13" style="139" customWidth="1"/>
    <col min="4867" max="4867" width="21.109375" style="139" bestFit="1" customWidth="1"/>
    <col min="4868" max="4868" width="8.5546875" style="139" bestFit="1" customWidth="1"/>
    <col min="4869" max="4869" width="8.88671875" style="139" bestFit="1" customWidth="1"/>
    <col min="4870" max="4870" width="8.88671875" style="139"/>
    <col min="4871" max="5059" width="20.21875" style="139" bestFit="1" customWidth="1"/>
    <col min="5060" max="5060" width="8.21875" style="139" bestFit="1" customWidth="1"/>
    <col min="5061" max="5120" width="8.88671875" style="139"/>
    <col min="5121" max="5121" width="13.5546875" style="139" customWidth="1"/>
    <col min="5122" max="5122" width="13" style="139" customWidth="1"/>
    <col min="5123" max="5123" width="21.109375" style="139" bestFit="1" customWidth="1"/>
    <col min="5124" max="5124" width="8.5546875" style="139" bestFit="1" customWidth="1"/>
    <col min="5125" max="5125" width="8.88671875" style="139" bestFit="1" customWidth="1"/>
    <col min="5126" max="5126" width="8.88671875" style="139"/>
    <col min="5127" max="5315" width="20.21875" style="139" bestFit="1" customWidth="1"/>
    <col min="5316" max="5316" width="8.21875" style="139" bestFit="1" customWidth="1"/>
    <col min="5317" max="5376" width="8.88671875" style="139"/>
    <col min="5377" max="5377" width="13.5546875" style="139" customWidth="1"/>
    <col min="5378" max="5378" width="13" style="139" customWidth="1"/>
    <col min="5379" max="5379" width="21.109375" style="139" bestFit="1" customWidth="1"/>
    <col min="5380" max="5380" width="8.5546875" style="139" bestFit="1" customWidth="1"/>
    <col min="5381" max="5381" width="8.88671875" style="139" bestFit="1" customWidth="1"/>
    <col min="5382" max="5382" width="8.88671875" style="139"/>
    <col min="5383" max="5571" width="20.21875" style="139" bestFit="1" customWidth="1"/>
    <col min="5572" max="5572" width="8.21875" style="139" bestFit="1" customWidth="1"/>
    <col min="5573" max="5632" width="8.88671875" style="139"/>
    <col min="5633" max="5633" width="13.5546875" style="139" customWidth="1"/>
    <col min="5634" max="5634" width="13" style="139" customWidth="1"/>
    <col min="5635" max="5635" width="21.109375" style="139" bestFit="1" customWidth="1"/>
    <col min="5636" max="5636" width="8.5546875" style="139" bestFit="1" customWidth="1"/>
    <col min="5637" max="5637" width="8.88671875" style="139" bestFit="1" customWidth="1"/>
    <col min="5638" max="5638" width="8.88671875" style="139"/>
    <col min="5639" max="5827" width="20.21875" style="139" bestFit="1" customWidth="1"/>
    <col min="5828" max="5828" width="8.21875" style="139" bestFit="1" customWidth="1"/>
    <col min="5829" max="5888" width="8.88671875" style="139"/>
    <col min="5889" max="5889" width="13.5546875" style="139" customWidth="1"/>
    <col min="5890" max="5890" width="13" style="139" customWidth="1"/>
    <col min="5891" max="5891" width="21.109375" style="139" bestFit="1" customWidth="1"/>
    <col min="5892" max="5892" width="8.5546875" style="139" bestFit="1" customWidth="1"/>
    <col min="5893" max="5893" width="8.88671875" style="139" bestFit="1" customWidth="1"/>
    <col min="5894" max="5894" width="8.88671875" style="139"/>
    <col min="5895" max="6083" width="20.21875" style="139" bestFit="1" customWidth="1"/>
    <col min="6084" max="6084" width="8.21875" style="139" bestFit="1" customWidth="1"/>
    <col min="6085" max="6144" width="8.88671875" style="139"/>
    <col min="6145" max="6145" width="13.5546875" style="139" customWidth="1"/>
    <col min="6146" max="6146" width="13" style="139" customWidth="1"/>
    <col min="6147" max="6147" width="21.109375" style="139" bestFit="1" customWidth="1"/>
    <col min="6148" max="6148" width="8.5546875" style="139" bestFit="1" customWidth="1"/>
    <col min="6149" max="6149" width="8.88671875" style="139" bestFit="1" customWidth="1"/>
    <col min="6150" max="6150" width="8.88671875" style="139"/>
    <col min="6151" max="6339" width="20.21875" style="139" bestFit="1" customWidth="1"/>
    <col min="6340" max="6340" width="8.21875" style="139" bestFit="1" customWidth="1"/>
    <col min="6341" max="6400" width="8.88671875" style="139"/>
    <col min="6401" max="6401" width="13.5546875" style="139" customWidth="1"/>
    <col min="6402" max="6402" width="13" style="139" customWidth="1"/>
    <col min="6403" max="6403" width="21.109375" style="139" bestFit="1" customWidth="1"/>
    <col min="6404" max="6404" width="8.5546875" style="139" bestFit="1" customWidth="1"/>
    <col min="6405" max="6405" width="8.88671875" style="139" bestFit="1" customWidth="1"/>
    <col min="6406" max="6406" width="8.88671875" style="139"/>
    <col min="6407" max="6595" width="20.21875" style="139" bestFit="1" customWidth="1"/>
    <col min="6596" max="6596" width="8.21875" style="139" bestFit="1" customWidth="1"/>
    <col min="6597" max="6656" width="8.88671875" style="139"/>
    <col min="6657" max="6657" width="13.5546875" style="139" customWidth="1"/>
    <col min="6658" max="6658" width="13" style="139" customWidth="1"/>
    <col min="6659" max="6659" width="21.109375" style="139" bestFit="1" customWidth="1"/>
    <col min="6660" max="6660" width="8.5546875" style="139" bestFit="1" customWidth="1"/>
    <col min="6661" max="6661" width="8.88671875" style="139" bestFit="1" customWidth="1"/>
    <col min="6662" max="6662" width="8.88671875" style="139"/>
    <col min="6663" max="6851" width="20.21875" style="139" bestFit="1" customWidth="1"/>
    <col min="6852" max="6852" width="8.21875" style="139" bestFit="1" customWidth="1"/>
    <col min="6853" max="6912" width="8.88671875" style="139"/>
    <col min="6913" max="6913" width="13.5546875" style="139" customWidth="1"/>
    <col min="6914" max="6914" width="13" style="139" customWidth="1"/>
    <col min="6915" max="6915" width="21.109375" style="139" bestFit="1" customWidth="1"/>
    <col min="6916" max="6916" width="8.5546875" style="139" bestFit="1" customWidth="1"/>
    <col min="6917" max="6917" width="8.88671875" style="139" bestFit="1" customWidth="1"/>
    <col min="6918" max="6918" width="8.88671875" style="139"/>
    <col min="6919" max="7107" width="20.21875" style="139" bestFit="1" customWidth="1"/>
    <col min="7108" max="7108" width="8.21875" style="139" bestFit="1" customWidth="1"/>
    <col min="7109" max="7168" width="8.88671875" style="139"/>
    <col min="7169" max="7169" width="13.5546875" style="139" customWidth="1"/>
    <col min="7170" max="7170" width="13" style="139" customWidth="1"/>
    <col min="7171" max="7171" width="21.109375" style="139" bestFit="1" customWidth="1"/>
    <col min="7172" max="7172" width="8.5546875" style="139" bestFit="1" customWidth="1"/>
    <col min="7173" max="7173" width="8.88671875" style="139" bestFit="1" customWidth="1"/>
    <col min="7174" max="7174" width="8.88671875" style="139"/>
    <col min="7175" max="7363" width="20.21875" style="139" bestFit="1" customWidth="1"/>
    <col min="7364" max="7364" width="8.21875" style="139" bestFit="1" customWidth="1"/>
    <col min="7365" max="7424" width="8.88671875" style="139"/>
    <col min="7425" max="7425" width="13.5546875" style="139" customWidth="1"/>
    <col min="7426" max="7426" width="13" style="139" customWidth="1"/>
    <col min="7427" max="7427" width="21.109375" style="139" bestFit="1" customWidth="1"/>
    <col min="7428" max="7428" width="8.5546875" style="139" bestFit="1" customWidth="1"/>
    <col min="7429" max="7429" width="8.88671875" style="139" bestFit="1" customWidth="1"/>
    <col min="7430" max="7430" width="8.88671875" style="139"/>
    <col min="7431" max="7619" width="20.21875" style="139" bestFit="1" customWidth="1"/>
    <col min="7620" max="7620" width="8.21875" style="139" bestFit="1" customWidth="1"/>
    <col min="7621" max="7680" width="8.88671875" style="139"/>
    <col min="7681" max="7681" width="13.5546875" style="139" customWidth="1"/>
    <col min="7682" max="7682" width="13" style="139" customWidth="1"/>
    <col min="7683" max="7683" width="21.109375" style="139" bestFit="1" customWidth="1"/>
    <col min="7684" max="7684" width="8.5546875" style="139" bestFit="1" customWidth="1"/>
    <col min="7685" max="7685" width="8.88671875" style="139" bestFit="1" customWidth="1"/>
    <col min="7686" max="7686" width="8.88671875" style="139"/>
    <col min="7687" max="7875" width="20.21875" style="139" bestFit="1" customWidth="1"/>
    <col min="7876" max="7876" width="8.21875" style="139" bestFit="1" customWidth="1"/>
    <col min="7877" max="7936" width="8.88671875" style="139"/>
    <col min="7937" max="7937" width="13.5546875" style="139" customWidth="1"/>
    <col min="7938" max="7938" width="13" style="139" customWidth="1"/>
    <col min="7939" max="7939" width="21.109375" style="139" bestFit="1" customWidth="1"/>
    <col min="7940" max="7940" width="8.5546875" style="139" bestFit="1" customWidth="1"/>
    <col min="7941" max="7941" width="8.88671875" style="139" bestFit="1" customWidth="1"/>
    <col min="7942" max="7942" width="8.88671875" style="139"/>
    <col min="7943" max="8131" width="20.21875" style="139" bestFit="1" customWidth="1"/>
    <col min="8132" max="8132" width="8.21875" style="139" bestFit="1" customWidth="1"/>
    <col min="8133" max="8192" width="8.88671875" style="139"/>
    <col min="8193" max="8193" width="13.5546875" style="139" customWidth="1"/>
    <col min="8194" max="8194" width="13" style="139" customWidth="1"/>
    <col min="8195" max="8195" width="21.109375" style="139" bestFit="1" customWidth="1"/>
    <col min="8196" max="8196" width="8.5546875" style="139" bestFit="1" customWidth="1"/>
    <col min="8197" max="8197" width="8.88671875" style="139" bestFit="1" customWidth="1"/>
    <col min="8198" max="8198" width="8.88671875" style="139"/>
    <col min="8199" max="8387" width="20.21875" style="139" bestFit="1" customWidth="1"/>
    <col min="8388" max="8388" width="8.21875" style="139" bestFit="1" customWidth="1"/>
    <col min="8389" max="8448" width="8.88671875" style="139"/>
    <col min="8449" max="8449" width="13.5546875" style="139" customWidth="1"/>
    <col min="8450" max="8450" width="13" style="139" customWidth="1"/>
    <col min="8451" max="8451" width="21.109375" style="139" bestFit="1" customWidth="1"/>
    <col min="8452" max="8452" width="8.5546875" style="139" bestFit="1" customWidth="1"/>
    <col min="8453" max="8453" width="8.88671875" style="139" bestFit="1" customWidth="1"/>
    <col min="8454" max="8454" width="8.88671875" style="139"/>
    <col min="8455" max="8643" width="20.21875" style="139" bestFit="1" customWidth="1"/>
    <col min="8644" max="8644" width="8.21875" style="139" bestFit="1" customWidth="1"/>
    <col min="8645" max="8704" width="8.88671875" style="139"/>
    <col min="8705" max="8705" width="13.5546875" style="139" customWidth="1"/>
    <col min="8706" max="8706" width="13" style="139" customWidth="1"/>
    <col min="8707" max="8707" width="21.109375" style="139" bestFit="1" customWidth="1"/>
    <col min="8708" max="8708" width="8.5546875" style="139" bestFit="1" customWidth="1"/>
    <col min="8709" max="8709" width="8.88671875" style="139" bestFit="1" customWidth="1"/>
    <col min="8710" max="8710" width="8.88671875" style="139"/>
    <col min="8711" max="8899" width="20.21875" style="139" bestFit="1" customWidth="1"/>
    <col min="8900" max="8900" width="8.21875" style="139" bestFit="1" customWidth="1"/>
    <col min="8901" max="8960" width="8.88671875" style="139"/>
    <col min="8961" max="8961" width="13.5546875" style="139" customWidth="1"/>
    <col min="8962" max="8962" width="13" style="139" customWidth="1"/>
    <col min="8963" max="8963" width="21.109375" style="139" bestFit="1" customWidth="1"/>
    <col min="8964" max="8964" width="8.5546875" style="139" bestFit="1" customWidth="1"/>
    <col min="8965" max="8965" width="8.88671875" style="139" bestFit="1" customWidth="1"/>
    <col min="8966" max="8966" width="8.88671875" style="139"/>
    <col min="8967" max="9155" width="20.21875" style="139" bestFit="1" customWidth="1"/>
    <col min="9156" max="9156" width="8.21875" style="139" bestFit="1" customWidth="1"/>
    <col min="9157" max="9216" width="8.88671875" style="139"/>
    <col min="9217" max="9217" width="13.5546875" style="139" customWidth="1"/>
    <col min="9218" max="9218" width="13" style="139" customWidth="1"/>
    <col min="9219" max="9219" width="21.109375" style="139" bestFit="1" customWidth="1"/>
    <col min="9220" max="9220" width="8.5546875" style="139" bestFit="1" customWidth="1"/>
    <col min="9221" max="9221" width="8.88671875" style="139" bestFit="1" customWidth="1"/>
    <col min="9222" max="9222" width="8.88671875" style="139"/>
    <col min="9223" max="9411" width="20.21875" style="139" bestFit="1" customWidth="1"/>
    <col min="9412" max="9412" width="8.21875" style="139" bestFit="1" customWidth="1"/>
    <col min="9413" max="9472" width="8.88671875" style="139"/>
    <col min="9473" max="9473" width="13.5546875" style="139" customWidth="1"/>
    <col min="9474" max="9474" width="13" style="139" customWidth="1"/>
    <col min="9475" max="9475" width="21.109375" style="139" bestFit="1" customWidth="1"/>
    <col min="9476" max="9476" width="8.5546875" style="139" bestFit="1" customWidth="1"/>
    <col min="9477" max="9477" width="8.88671875" style="139" bestFit="1" customWidth="1"/>
    <col min="9478" max="9478" width="8.88671875" style="139"/>
    <col min="9479" max="9667" width="20.21875" style="139" bestFit="1" customWidth="1"/>
    <col min="9668" max="9668" width="8.21875" style="139" bestFit="1" customWidth="1"/>
    <col min="9669" max="9728" width="8.88671875" style="139"/>
    <col min="9729" max="9729" width="13.5546875" style="139" customWidth="1"/>
    <col min="9730" max="9730" width="13" style="139" customWidth="1"/>
    <col min="9731" max="9731" width="21.109375" style="139" bestFit="1" customWidth="1"/>
    <col min="9732" max="9732" width="8.5546875" style="139" bestFit="1" customWidth="1"/>
    <col min="9733" max="9733" width="8.88671875" style="139" bestFit="1" customWidth="1"/>
    <col min="9734" max="9734" width="8.88671875" style="139"/>
    <col min="9735" max="9923" width="20.21875" style="139" bestFit="1" customWidth="1"/>
    <col min="9924" max="9924" width="8.21875" style="139" bestFit="1" customWidth="1"/>
    <col min="9925" max="9984" width="8.88671875" style="139"/>
    <col min="9985" max="9985" width="13.5546875" style="139" customWidth="1"/>
    <col min="9986" max="9986" width="13" style="139" customWidth="1"/>
    <col min="9987" max="9987" width="21.109375" style="139" bestFit="1" customWidth="1"/>
    <col min="9988" max="9988" width="8.5546875" style="139" bestFit="1" customWidth="1"/>
    <col min="9989" max="9989" width="8.88671875" style="139" bestFit="1" customWidth="1"/>
    <col min="9990" max="9990" width="8.88671875" style="139"/>
    <col min="9991" max="10179" width="20.21875" style="139" bestFit="1" customWidth="1"/>
    <col min="10180" max="10180" width="8.21875" style="139" bestFit="1" customWidth="1"/>
    <col min="10181" max="10240" width="8.88671875" style="139"/>
    <col min="10241" max="10241" width="13.5546875" style="139" customWidth="1"/>
    <col min="10242" max="10242" width="13" style="139" customWidth="1"/>
    <col min="10243" max="10243" width="21.109375" style="139" bestFit="1" customWidth="1"/>
    <col min="10244" max="10244" width="8.5546875" style="139" bestFit="1" customWidth="1"/>
    <col min="10245" max="10245" width="8.88671875" style="139" bestFit="1" customWidth="1"/>
    <col min="10246" max="10246" width="8.88671875" style="139"/>
    <col min="10247" max="10435" width="20.21875" style="139" bestFit="1" customWidth="1"/>
    <col min="10436" max="10436" width="8.21875" style="139" bestFit="1" customWidth="1"/>
    <col min="10437" max="10496" width="8.88671875" style="139"/>
    <col min="10497" max="10497" width="13.5546875" style="139" customWidth="1"/>
    <col min="10498" max="10498" width="13" style="139" customWidth="1"/>
    <col min="10499" max="10499" width="21.109375" style="139" bestFit="1" customWidth="1"/>
    <col min="10500" max="10500" width="8.5546875" style="139" bestFit="1" customWidth="1"/>
    <col min="10501" max="10501" width="8.88671875" style="139" bestFit="1" customWidth="1"/>
    <col min="10502" max="10502" width="8.88671875" style="139"/>
    <col min="10503" max="10691" width="20.21875" style="139" bestFit="1" customWidth="1"/>
    <col min="10692" max="10692" width="8.21875" style="139" bestFit="1" customWidth="1"/>
    <col min="10693" max="10752" width="8.88671875" style="139"/>
    <col min="10753" max="10753" width="13.5546875" style="139" customWidth="1"/>
    <col min="10754" max="10754" width="13" style="139" customWidth="1"/>
    <col min="10755" max="10755" width="21.109375" style="139" bestFit="1" customWidth="1"/>
    <col min="10756" max="10756" width="8.5546875" style="139" bestFit="1" customWidth="1"/>
    <col min="10757" max="10757" width="8.88671875" style="139" bestFit="1" customWidth="1"/>
    <col min="10758" max="10758" width="8.88671875" style="139"/>
    <col min="10759" max="10947" width="20.21875" style="139" bestFit="1" customWidth="1"/>
    <col min="10948" max="10948" width="8.21875" style="139" bestFit="1" customWidth="1"/>
    <col min="10949" max="11008" width="8.88671875" style="139"/>
    <col min="11009" max="11009" width="13.5546875" style="139" customWidth="1"/>
    <col min="11010" max="11010" width="13" style="139" customWidth="1"/>
    <col min="11011" max="11011" width="21.109375" style="139" bestFit="1" customWidth="1"/>
    <col min="11012" max="11012" width="8.5546875" style="139" bestFit="1" customWidth="1"/>
    <col min="11013" max="11013" width="8.88671875" style="139" bestFit="1" customWidth="1"/>
    <col min="11014" max="11014" width="8.88671875" style="139"/>
    <col min="11015" max="11203" width="20.21875" style="139" bestFit="1" customWidth="1"/>
    <col min="11204" max="11204" width="8.21875" style="139" bestFit="1" customWidth="1"/>
    <col min="11205" max="11264" width="8.88671875" style="139"/>
    <col min="11265" max="11265" width="13.5546875" style="139" customWidth="1"/>
    <col min="11266" max="11266" width="13" style="139" customWidth="1"/>
    <col min="11267" max="11267" width="21.109375" style="139" bestFit="1" customWidth="1"/>
    <col min="11268" max="11268" width="8.5546875" style="139" bestFit="1" customWidth="1"/>
    <col min="11269" max="11269" width="8.88671875" style="139" bestFit="1" customWidth="1"/>
    <col min="11270" max="11270" width="8.88671875" style="139"/>
    <col min="11271" max="11459" width="20.21875" style="139" bestFit="1" customWidth="1"/>
    <col min="11460" max="11460" width="8.21875" style="139" bestFit="1" customWidth="1"/>
    <col min="11461" max="11520" width="8.88671875" style="139"/>
    <col min="11521" max="11521" width="13.5546875" style="139" customWidth="1"/>
    <col min="11522" max="11522" width="13" style="139" customWidth="1"/>
    <col min="11523" max="11523" width="21.109375" style="139" bestFit="1" customWidth="1"/>
    <col min="11524" max="11524" width="8.5546875" style="139" bestFit="1" customWidth="1"/>
    <col min="11525" max="11525" width="8.88671875" style="139" bestFit="1" customWidth="1"/>
    <col min="11526" max="11526" width="8.88671875" style="139"/>
    <col min="11527" max="11715" width="20.21875" style="139" bestFit="1" customWidth="1"/>
    <col min="11716" max="11716" width="8.21875" style="139" bestFit="1" customWidth="1"/>
    <col min="11717" max="11776" width="8.88671875" style="139"/>
    <col min="11777" max="11777" width="13.5546875" style="139" customWidth="1"/>
    <col min="11778" max="11778" width="13" style="139" customWidth="1"/>
    <col min="11779" max="11779" width="21.109375" style="139" bestFit="1" customWidth="1"/>
    <col min="11780" max="11780" width="8.5546875" style="139" bestFit="1" customWidth="1"/>
    <col min="11781" max="11781" width="8.88671875" style="139" bestFit="1" customWidth="1"/>
    <col min="11782" max="11782" width="8.88671875" style="139"/>
    <col min="11783" max="11971" width="20.21875" style="139" bestFit="1" customWidth="1"/>
    <col min="11972" max="11972" width="8.21875" style="139" bestFit="1" customWidth="1"/>
    <col min="11973" max="12032" width="8.88671875" style="139"/>
    <col min="12033" max="12033" width="13.5546875" style="139" customWidth="1"/>
    <col min="12034" max="12034" width="13" style="139" customWidth="1"/>
    <col min="12035" max="12035" width="21.109375" style="139" bestFit="1" customWidth="1"/>
    <col min="12036" max="12036" width="8.5546875" style="139" bestFit="1" customWidth="1"/>
    <col min="12037" max="12037" width="8.88671875" style="139" bestFit="1" customWidth="1"/>
    <col min="12038" max="12038" width="8.88671875" style="139"/>
    <col min="12039" max="12227" width="20.21875" style="139" bestFit="1" customWidth="1"/>
    <col min="12228" max="12228" width="8.21875" style="139" bestFit="1" customWidth="1"/>
    <col min="12229" max="12288" width="8.88671875" style="139"/>
    <col min="12289" max="12289" width="13.5546875" style="139" customWidth="1"/>
    <col min="12290" max="12290" width="13" style="139" customWidth="1"/>
    <col min="12291" max="12291" width="21.109375" style="139" bestFit="1" customWidth="1"/>
    <col min="12292" max="12292" width="8.5546875" style="139" bestFit="1" customWidth="1"/>
    <col min="12293" max="12293" width="8.88671875" style="139" bestFit="1" customWidth="1"/>
    <col min="12294" max="12294" width="8.88671875" style="139"/>
    <col min="12295" max="12483" width="20.21875" style="139" bestFit="1" customWidth="1"/>
    <col min="12484" max="12484" width="8.21875" style="139" bestFit="1" customWidth="1"/>
    <col min="12485" max="12544" width="8.88671875" style="139"/>
    <col min="12545" max="12545" width="13.5546875" style="139" customWidth="1"/>
    <col min="12546" max="12546" width="13" style="139" customWidth="1"/>
    <col min="12547" max="12547" width="21.109375" style="139" bestFit="1" customWidth="1"/>
    <col min="12548" max="12548" width="8.5546875" style="139" bestFit="1" customWidth="1"/>
    <col min="12549" max="12549" width="8.88671875" style="139" bestFit="1" customWidth="1"/>
    <col min="12550" max="12550" width="8.88671875" style="139"/>
    <col min="12551" max="12739" width="20.21875" style="139" bestFit="1" customWidth="1"/>
    <col min="12740" max="12740" width="8.21875" style="139" bestFit="1" customWidth="1"/>
    <col min="12741" max="12800" width="8.88671875" style="139"/>
    <col min="12801" max="12801" width="13.5546875" style="139" customWidth="1"/>
    <col min="12802" max="12802" width="13" style="139" customWidth="1"/>
    <col min="12803" max="12803" width="21.109375" style="139" bestFit="1" customWidth="1"/>
    <col min="12804" max="12804" width="8.5546875" style="139" bestFit="1" customWidth="1"/>
    <col min="12805" max="12805" width="8.88671875" style="139" bestFit="1" customWidth="1"/>
    <col min="12806" max="12806" width="8.88671875" style="139"/>
    <col min="12807" max="12995" width="20.21875" style="139" bestFit="1" customWidth="1"/>
    <col min="12996" max="12996" width="8.21875" style="139" bestFit="1" customWidth="1"/>
    <col min="12997" max="13056" width="8.88671875" style="139"/>
    <col min="13057" max="13057" width="13.5546875" style="139" customWidth="1"/>
    <col min="13058" max="13058" width="13" style="139" customWidth="1"/>
    <col min="13059" max="13059" width="21.109375" style="139" bestFit="1" customWidth="1"/>
    <col min="13060" max="13060" width="8.5546875" style="139" bestFit="1" customWidth="1"/>
    <col min="13061" max="13061" width="8.88671875" style="139" bestFit="1" customWidth="1"/>
    <col min="13062" max="13062" width="8.88671875" style="139"/>
    <col min="13063" max="13251" width="20.21875" style="139" bestFit="1" customWidth="1"/>
    <col min="13252" max="13252" width="8.21875" style="139" bestFit="1" customWidth="1"/>
    <col min="13253" max="13312" width="8.88671875" style="139"/>
    <col min="13313" max="13313" width="13.5546875" style="139" customWidth="1"/>
    <col min="13314" max="13314" width="13" style="139" customWidth="1"/>
    <col min="13315" max="13315" width="21.109375" style="139" bestFit="1" customWidth="1"/>
    <col min="13316" max="13316" width="8.5546875" style="139" bestFit="1" customWidth="1"/>
    <col min="13317" max="13317" width="8.88671875" style="139" bestFit="1" customWidth="1"/>
    <col min="13318" max="13318" width="8.88671875" style="139"/>
    <col min="13319" max="13507" width="20.21875" style="139" bestFit="1" customWidth="1"/>
    <col min="13508" max="13508" width="8.21875" style="139" bestFit="1" customWidth="1"/>
    <col min="13509" max="13568" width="8.88671875" style="139"/>
    <col min="13569" max="13569" width="13.5546875" style="139" customWidth="1"/>
    <col min="13570" max="13570" width="13" style="139" customWidth="1"/>
    <col min="13571" max="13571" width="21.109375" style="139" bestFit="1" customWidth="1"/>
    <col min="13572" max="13572" width="8.5546875" style="139" bestFit="1" customWidth="1"/>
    <col min="13573" max="13573" width="8.88671875" style="139" bestFit="1" customWidth="1"/>
    <col min="13574" max="13574" width="8.88671875" style="139"/>
    <col min="13575" max="13763" width="20.21875" style="139" bestFit="1" customWidth="1"/>
    <col min="13764" max="13764" width="8.21875" style="139" bestFit="1" customWidth="1"/>
    <col min="13765" max="13824" width="8.88671875" style="139"/>
    <col min="13825" max="13825" width="13.5546875" style="139" customWidth="1"/>
    <col min="13826" max="13826" width="13" style="139" customWidth="1"/>
    <col min="13827" max="13827" width="21.109375" style="139" bestFit="1" customWidth="1"/>
    <col min="13828" max="13828" width="8.5546875" style="139" bestFit="1" customWidth="1"/>
    <col min="13829" max="13829" width="8.88671875" style="139" bestFit="1" customWidth="1"/>
    <col min="13830" max="13830" width="8.88671875" style="139"/>
    <col min="13831" max="14019" width="20.21875" style="139" bestFit="1" customWidth="1"/>
    <col min="14020" max="14020" width="8.21875" style="139" bestFit="1" customWidth="1"/>
    <col min="14021" max="14080" width="8.88671875" style="139"/>
    <col min="14081" max="14081" width="13.5546875" style="139" customWidth="1"/>
    <col min="14082" max="14082" width="13" style="139" customWidth="1"/>
    <col min="14083" max="14083" width="21.109375" style="139" bestFit="1" customWidth="1"/>
    <col min="14084" max="14084" width="8.5546875" style="139" bestFit="1" customWidth="1"/>
    <col min="14085" max="14085" width="8.88671875" style="139" bestFit="1" customWidth="1"/>
    <col min="14086" max="14086" width="8.88671875" style="139"/>
    <col min="14087" max="14275" width="20.21875" style="139" bestFit="1" customWidth="1"/>
    <col min="14276" max="14276" width="8.21875" style="139" bestFit="1" customWidth="1"/>
    <col min="14277" max="14336" width="8.88671875" style="139"/>
    <col min="14337" max="14337" width="13.5546875" style="139" customWidth="1"/>
    <col min="14338" max="14338" width="13" style="139" customWidth="1"/>
    <col min="14339" max="14339" width="21.109375" style="139" bestFit="1" customWidth="1"/>
    <col min="14340" max="14340" width="8.5546875" style="139" bestFit="1" customWidth="1"/>
    <col min="14341" max="14341" width="8.88671875" style="139" bestFit="1" customWidth="1"/>
    <col min="14342" max="14342" width="8.88671875" style="139"/>
    <col min="14343" max="14531" width="20.21875" style="139" bestFit="1" customWidth="1"/>
    <col min="14532" max="14532" width="8.21875" style="139" bestFit="1" customWidth="1"/>
    <col min="14533" max="14592" width="8.88671875" style="139"/>
    <col min="14593" max="14593" width="13.5546875" style="139" customWidth="1"/>
    <col min="14594" max="14594" width="13" style="139" customWidth="1"/>
    <col min="14595" max="14595" width="21.109375" style="139" bestFit="1" customWidth="1"/>
    <col min="14596" max="14596" width="8.5546875" style="139" bestFit="1" customWidth="1"/>
    <col min="14597" max="14597" width="8.88671875" style="139" bestFit="1" customWidth="1"/>
    <col min="14598" max="14598" width="8.88671875" style="139"/>
    <col min="14599" max="14787" width="20.21875" style="139" bestFit="1" customWidth="1"/>
    <col min="14788" max="14788" width="8.21875" style="139" bestFit="1" customWidth="1"/>
    <col min="14789" max="14848" width="8.88671875" style="139"/>
    <col min="14849" max="14849" width="13.5546875" style="139" customWidth="1"/>
    <col min="14850" max="14850" width="13" style="139" customWidth="1"/>
    <col min="14851" max="14851" width="21.109375" style="139" bestFit="1" customWidth="1"/>
    <col min="14852" max="14852" width="8.5546875" style="139" bestFit="1" customWidth="1"/>
    <col min="14853" max="14853" width="8.88671875" style="139" bestFit="1" customWidth="1"/>
    <col min="14854" max="14854" width="8.88671875" style="139"/>
    <col min="14855" max="15043" width="20.21875" style="139" bestFit="1" customWidth="1"/>
    <col min="15044" max="15044" width="8.21875" style="139" bestFit="1" customWidth="1"/>
    <col min="15045" max="15104" width="8.88671875" style="139"/>
    <col min="15105" max="15105" width="13.5546875" style="139" customWidth="1"/>
    <col min="15106" max="15106" width="13" style="139" customWidth="1"/>
    <col min="15107" max="15107" width="21.109375" style="139" bestFit="1" customWidth="1"/>
    <col min="15108" max="15108" width="8.5546875" style="139" bestFit="1" customWidth="1"/>
    <col min="15109" max="15109" width="8.88671875" style="139" bestFit="1" customWidth="1"/>
    <col min="15110" max="15110" width="8.88671875" style="139"/>
    <col min="15111" max="15299" width="20.21875" style="139" bestFit="1" customWidth="1"/>
    <col min="15300" max="15300" width="8.21875" style="139" bestFit="1" customWidth="1"/>
    <col min="15301" max="15360" width="8.88671875" style="139"/>
    <col min="15361" max="15361" width="13.5546875" style="139" customWidth="1"/>
    <col min="15362" max="15362" width="13" style="139" customWidth="1"/>
    <col min="15363" max="15363" width="21.109375" style="139" bestFit="1" customWidth="1"/>
    <col min="15364" max="15364" width="8.5546875" style="139" bestFit="1" customWidth="1"/>
    <col min="15365" max="15365" width="8.88671875" style="139" bestFit="1" customWidth="1"/>
    <col min="15366" max="15366" width="8.88671875" style="139"/>
    <col min="15367" max="15555" width="20.21875" style="139" bestFit="1" customWidth="1"/>
    <col min="15556" max="15556" width="8.21875" style="139" bestFit="1" customWidth="1"/>
    <col min="15557" max="15616" width="8.88671875" style="139"/>
    <col min="15617" max="15617" width="13.5546875" style="139" customWidth="1"/>
    <col min="15618" max="15618" width="13" style="139" customWidth="1"/>
    <col min="15619" max="15619" width="21.109375" style="139" bestFit="1" customWidth="1"/>
    <col min="15620" max="15620" width="8.5546875" style="139" bestFit="1" customWidth="1"/>
    <col min="15621" max="15621" width="8.88671875" style="139" bestFit="1" customWidth="1"/>
    <col min="15622" max="15622" width="8.88671875" style="139"/>
    <col min="15623" max="15811" width="20.21875" style="139" bestFit="1" customWidth="1"/>
    <col min="15812" max="15812" width="8.21875" style="139" bestFit="1" customWidth="1"/>
    <col min="15813" max="15872" width="8.88671875" style="139"/>
    <col min="15873" max="15873" width="13.5546875" style="139" customWidth="1"/>
    <col min="15874" max="15874" width="13" style="139" customWidth="1"/>
    <col min="15875" max="15875" width="21.109375" style="139" bestFit="1" customWidth="1"/>
    <col min="15876" max="15876" width="8.5546875" style="139" bestFit="1" customWidth="1"/>
    <col min="15877" max="15877" width="8.88671875" style="139" bestFit="1" customWidth="1"/>
    <col min="15878" max="15878" width="8.88671875" style="139"/>
    <col min="15879" max="16067" width="20.21875" style="139" bestFit="1" customWidth="1"/>
    <col min="16068" max="16068" width="8.21875" style="139" bestFit="1" customWidth="1"/>
    <col min="16069" max="16128" width="8.88671875" style="139"/>
    <col min="16129" max="16129" width="13.5546875" style="139" customWidth="1"/>
    <col min="16130" max="16130" width="13" style="139" customWidth="1"/>
    <col min="16131" max="16131" width="21.109375" style="139" bestFit="1" customWidth="1"/>
    <col min="16132" max="16132" width="8.5546875" style="139" bestFit="1" customWidth="1"/>
    <col min="16133" max="16133" width="8.88671875" style="139" bestFit="1" customWidth="1"/>
    <col min="16134" max="16134" width="8.88671875" style="139"/>
    <col min="16135" max="16323" width="20.21875" style="139" bestFit="1" customWidth="1"/>
    <col min="16324" max="16324" width="8.21875" style="139" bestFit="1" customWidth="1"/>
    <col min="16325" max="16384" width="8.88671875" style="139"/>
  </cols>
  <sheetData>
    <row r="1" spans="1:7" ht="15.75" x14ac:dyDescent="0.25">
      <c r="A1" s="135" t="s">
        <v>874</v>
      </c>
    </row>
    <row r="2" spans="1:7" ht="15.75" x14ac:dyDescent="0.25">
      <c r="A2" s="135"/>
      <c r="C2" s="139">
        <v>1</v>
      </c>
      <c r="D2" s="139">
        <v>2</v>
      </c>
      <c r="E2" s="139">
        <v>3</v>
      </c>
      <c r="F2" s="139">
        <v>4</v>
      </c>
      <c r="G2" s="139">
        <v>5</v>
      </c>
    </row>
    <row r="3" spans="1:7" x14ac:dyDescent="0.2">
      <c r="E3" s="600" t="s">
        <v>737</v>
      </c>
      <c r="F3" s="600"/>
      <c r="G3" s="600"/>
    </row>
    <row r="4" spans="1:7" x14ac:dyDescent="0.2">
      <c r="A4" s="193" t="s">
        <v>0</v>
      </c>
      <c r="B4" s="193" t="s">
        <v>1</v>
      </c>
      <c r="C4" s="193" t="s">
        <v>2</v>
      </c>
      <c r="D4" s="193" t="s">
        <v>769</v>
      </c>
      <c r="E4" s="234">
        <v>40695</v>
      </c>
      <c r="F4" s="234">
        <v>41061</v>
      </c>
      <c r="G4" s="234">
        <v>41426</v>
      </c>
    </row>
    <row r="5" spans="1:7" x14ac:dyDescent="0.2">
      <c r="A5" s="194" t="s">
        <v>4</v>
      </c>
      <c r="B5" s="194" t="s">
        <v>5</v>
      </c>
      <c r="C5" s="195" t="s">
        <v>6</v>
      </c>
      <c r="D5" s="235">
        <f t="shared" ref="D5:D68" si="0">E5</f>
        <v>0</v>
      </c>
      <c r="E5" s="236">
        <v>0</v>
      </c>
      <c r="F5" s="236">
        <v>0.1</v>
      </c>
      <c r="G5" s="236">
        <v>0.1</v>
      </c>
    </row>
    <row r="6" spans="1:7" x14ac:dyDescent="0.2">
      <c r="A6" s="194" t="s">
        <v>7</v>
      </c>
      <c r="B6" s="194" t="s">
        <v>8</v>
      </c>
      <c r="C6" s="195" t="s">
        <v>9</v>
      </c>
      <c r="D6" s="235">
        <f>E6</f>
        <v>-0.2</v>
      </c>
      <c r="E6" s="236">
        <v>-0.2</v>
      </c>
      <c r="F6" s="236">
        <v>-0.3</v>
      </c>
      <c r="G6" s="236">
        <v>-0.2</v>
      </c>
    </row>
    <row r="7" spans="1:7" x14ac:dyDescent="0.2">
      <c r="A7" s="194" t="s">
        <v>10</v>
      </c>
      <c r="B7" s="194" t="s">
        <v>11</v>
      </c>
      <c r="C7" s="195" t="s">
        <v>12</v>
      </c>
      <c r="D7" s="235">
        <f t="shared" si="0"/>
        <v>0</v>
      </c>
      <c r="E7" s="236">
        <v>0</v>
      </c>
      <c r="F7" s="236">
        <v>0</v>
      </c>
      <c r="G7" s="236">
        <v>0</v>
      </c>
    </row>
    <row r="8" spans="1:7" x14ac:dyDescent="0.2">
      <c r="A8" s="194" t="s">
        <v>13</v>
      </c>
      <c r="B8" s="194" t="s">
        <v>14</v>
      </c>
      <c r="C8" s="195" t="s">
        <v>15</v>
      </c>
      <c r="D8" s="235">
        <f t="shared" si="0"/>
        <v>0.1</v>
      </c>
      <c r="E8" s="236">
        <v>0.1</v>
      </c>
      <c r="F8" s="236">
        <v>0</v>
      </c>
      <c r="G8" s="236">
        <v>0.1</v>
      </c>
    </row>
    <row r="9" spans="1:7" x14ac:dyDescent="0.2">
      <c r="A9" s="194" t="s">
        <v>16</v>
      </c>
      <c r="B9" s="194" t="s">
        <v>17</v>
      </c>
      <c r="C9" s="195" t="s">
        <v>18</v>
      </c>
      <c r="D9" s="235">
        <f t="shared" si="0"/>
        <v>-0.1</v>
      </c>
      <c r="E9" s="236">
        <v>-0.1</v>
      </c>
      <c r="F9" s="236">
        <v>-0.1</v>
      </c>
      <c r="G9" s="236">
        <v>0</v>
      </c>
    </row>
    <row r="10" spans="1:7" x14ac:dyDescent="0.2">
      <c r="A10" s="194" t="s">
        <v>19</v>
      </c>
      <c r="B10" s="194" t="s">
        <v>20</v>
      </c>
      <c r="C10" s="195" t="s">
        <v>21</v>
      </c>
      <c r="D10" s="235">
        <f t="shared" si="0"/>
        <v>-0.2</v>
      </c>
      <c r="E10" s="236">
        <v>-0.2</v>
      </c>
      <c r="F10" s="236">
        <v>0</v>
      </c>
      <c r="G10" s="236">
        <v>0.1</v>
      </c>
    </row>
    <row r="11" spans="1:7" x14ac:dyDescent="0.2">
      <c r="A11" s="194" t="s">
        <v>22</v>
      </c>
      <c r="B11" s="194" t="s">
        <v>23</v>
      </c>
      <c r="C11" s="195" t="s">
        <v>24</v>
      </c>
      <c r="D11" s="235">
        <f t="shared" si="0"/>
        <v>0.2</v>
      </c>
      <c r="E11" s="236">
        <v>0.2</v>
      </c>
      <c r="F11" s="236">
        <v>0.2</v>
      </c>
      <c r="G11" s="236">
        <v>0.3</v>
      </c>
    </row>
    <row r="12" spans="1:7" x14ac:dyDescent="0.2">
      <c r="A12" s="194" t="s">
        <v>25</v>
      </c>
      <c r="B12" s="194" t="s">
        <v>26</v>
      </c>
      <c r="C12" s="195" t="s">
        <v>27</v>
      </c>
      <c r="D12" s="235">
        <f t="shared" si="0"/>
        <v>-0.3</v>
      </c>
      <c r="E12" s="236">
        <v>-0.3</v>
      </c>
      <c r="F12" s="236">
        <v>-0.2</v>
      </c>
      <c r="G12" s="236">
        <v>-0.2</v>
      </c>
    </row>
    <row r="13" spans="1:7" x14ac:dyDescent="0.2">
      <c r="A13" s="194" t="s">
        <v>28</v>
      </c>
      <c r="B13" s="194" t="s">
        <v>29</v>
      </c>
      <c r="C13" s="195" t="s">
        <v>30</v>
      </c>
      <c r="D13" s="235">
        <f t="shared" si="0"/>
        <v>-0.1</v>
      </c>
      <c r="E13" s="236">
        <v>-0.1</v>
      </c>
      <c r="F13" s="236">
        <v>0.1</v>
      </c>
      <c r="G13" s="236">
        <v>-0.2</v>
      </c>
    </row>
    <row r="14" spans="1:7" x14ac:dyDescent="0.2">
      <c r="A14" s="194" t="s">
        <v>31</v>
      </c>
      <c r="B14" s="194" t="s">
        <v>32</v>
      </c>
      <c r="C14" s="195" t="s">
        <v>33</v>
      </c>
      <c r="D14" s="235">
        <f t="shared" si="0"/>
        <v>-0.5</v>
      </c>
      <c r="E14" s="236">
        <v>-0.5</v>
      </c>
      <c r="F14" s="236">
        <v>-0.6</v>
      </c>
      <c r="G14" s="236">
        <v>-0.5</v>
      </c>
    </row>
    <row r="15" spans="1:7" x14ac:dyDescent="0.2">
      <c r="A15" s="194" t="s">
        <v>34</v>
      </c>
      <c r="B15" s="194" t="s">
        <v>35</v>
      </c>
      <c r="C15" s="195" t="s">
        <v>36</v>
      </c>
      <c r="D15" s="235">
        <f t="shared" si="0"/>
        <v>0.5</v>
      </c>
      <c r="E15" s="236">
        <v>0.5</v>
      </c>
      <c r="F15" s="236">
        <v>0.8</v>
      </c>
      <c r="G15" s="236">
        <v>0.4</v>
      </c>
    </row>
    <row r="16" spans="1:7" x14ac:dyDescent="0.2">
      <c r="A16" s="194" t="s">
        <v>37</v>
      </c>
      <c r="B16" s="194" t="s">
        <v>38</v>
      </c>
      <c r="C16" s="195" t="s">
        <v>39</v>
      </c>
      <c r="D16" s="235">
        <f t="shared" si="0"/>
        <v>-0.1</v>
      </c>
      <c r="E16" s="236">
        <v>-0.1</v>
      </c>
      <c r="F16" s="236">
        <v>0.1</v>
      </c>
      <c r="G16" s="236">
        <v>0.1</v>
      </c>
    </row>
    <row r="17" spans="1:7" x14ac:dyDescent="0.2">
      <c r="A17" s="194" t="s">
        <v>40</v>
      </c>
      <c r="B17" s="194" t="s">
        <v>41</v>
      </c>
      <c r="C17" s="195" t="s">
        <v>42</v>
      </c>
      <c r="D17" s="235">
        <f t="shared" si="0"/>
        <v>-0.1</v>
      </c>
      <c r="E17" s="236">
        <v>-0.1</v>
      </c>
      <c r="F17" s="236">
        <v>0.1</v>
      </c>
      <c r="G17" s="236">
        <v>0</v>
      </c>
    </row>
    <row r="18" spans="1:7" x14ac:dyDescent="0.2">
      <c r="A18" s="194" t="s">
        <v>43</v>
      </c>
      <c r="B18" s="194" t="s">
        <v>44</v>
      </c>
      <c r="C18" s="195" t="s">
        <v>45</v>
      </c>
      <c r="D18" s="235">
        <f t="shared" si="0"/>
        <v>0</v>
      </c>
      <c r="E18" s="236">
        <v>0</v>
      </c>
      <c r="F18" s="236">
        <v>0</v>
      </c>
      <c r="G18" s="236">
        <v>0</v>
      </c>
    </row>
    <row r="19" spans="1:7" x14ac:dyDescent="0.2">
      <c r="A19" s="194" t="s">
        <v>46</v>
      </c>
      <c r="B19" s="194" t="s">
        <v>47</v>
      </c>
      <c r="C19" s="195" t="s">
        <v>48</v>
      </c>
      <c r="D19" s="235">
        <f t="shared" si="0"/>
        <v>-0.2</v>
      </c>
      <c r="E19" s="236">
        <v>-0.2</v>
      </c>
      <c r="F19" s="236">
        <v>-0.3</v>
      </c>
      <c r="G19" s="236">
        <v>-0.3</v>
      </c>
    </row>
    <row r="20" spans="1:7" x14ac:dyDescent="0.2">
      <c r="A20" s="194" t="s">
        <v>49</v>
      </c>
      <c r="B20" s="194" t="s">
        <v>50</v>
      </c>
      <c r="C20" s="195" t="s">
        <v>51</v>
      </c>
      <c r="D20" s="235">
        <f t="shared" si="0"/>
        <v>-0.9</v>
      </c>
      <c r="E20" s="236">
        <v>-0.9</v>
      </c>
      <c r="F20" s="236">
        <v>-0.7</v>
      </c>
      <c r="G20" s="236">
        <v>-0.5</v>
      </c>
    </row>
    <row r="21" spans="1:7" x14ac:dyDescent="0.2">
      <c r="A21" s="194" t="s">
        <v>52</v>
      </c>
      <c r="B21" s="194" t="s">
        <v>53</v>
      </c>
      <c r="C21" s="195" t="s">
        <v>54</v>
      </c>
      <c r="D21" s="235">
        <f t="shared" si="0"/>
        <v>0.3</v>
      </c>
      <c r="E21" s="236">
        <v>0.3</v>
      </c>
      <c r="F21" s="236">
        <v>0.2</v>
      </c>
      <c r="G21" s="236">
        <v>0.2</v>
      </c>
    </row>
    <row r="22" spans="1:7" x14ac:dyDescent="0.2">
      <c r="A22" s="194" t="s">
        <v>55</v>
      </c>
      <c r="B22" s="194" t="s">
        <v>56</v>
      </c>
      <c r="C22" s="195" t="s">
        <v>57</v>
      </c>
      <c r="D22" s="235">
        <f t="shared" si="0"/>
        <v>-0.6</v>
      </c>
      <c r="E22" s="236">
        <v>-0.6</v>
      </c>
      <c r="F22" s="236">
        <v>-0.9</v>
      </c>
      <c r="G22" s="236">
        <v>-0.7</v>
      </c>
    </row>
    <row r="23" spans="1:7" x14ac:dyDescent="0.2">
      <c r="A23" s="194" t="s">
        <v>447</v>
      </c>
      <c r="B23" s="194" t="s">
        <v>448</v>
      </c>
      <c r="C23" s="195" t="s">
        <v>449</v>
      </c>
      <c r="D23" s="235">
        <f t="shared" si="0"/>
        <v>0</v>
      </c>
      <c r="E23" s="236">
        <v>0</v>
      </c>
      <c r="F23" s="236">
        <v>0.3</v>
      </c>
      <c r="G23" s="236">
        <v>0.2</v>
      </c>
    </row>
    <row r="24" spans="1:7" x14ac:dyDescent="0.2">
      <c r="A24" s="194" t="s">
        <v>58</v>
      </c>
      <c r="B24" s="194" t="s">
        <v>59</v>
      </c>
      <c r="C24" s="195" t="s">
        <v>60</v>
      </c>
      <c r="D24" s="235">
        <f t="shared" si="0"/>
        <v>0.1</v>
      </c>
      <c r="E24" s="236">
        <v>0.1</v>
      </c>
      <c r="F24" s="236">
        <v>0.1</v>
      </c>
      <c r="G24" s="236">
        <v>0</v>
      </c>
    </row>
    <row r="25" spans="1:7" x14ac:dyDescent="0.2">
      <c r="A25" s="194" t="s">
        <v>61</v>
      </c>
      <c r="B25" s="194" t="s">
        <v>62</v>
      </c>
      <c r="C25" s="195" t="s">
        <v>63</v>
      </c>
      <c r="D25" s="235">
        <f t="shared" si="0"/>
        <v>-0.5</v>
      </c>
      <c r="E25" s="236">
        <v>-0.5</v>
      </c>
      <c r="F25" s="236">
        <v>-0.5</v>
      </c>
      <c r="G25" s="236">
        <v>-0.4</v>
      </c>
    </row>
    <row r="26" spans="1:7" x14ac:dyDescent="0.2">
      <c r="A26" s="194" t="s">
        <v>64</v>
      </c>
      <c r="B26" s="194" t="s">
        <v>65</v>
      </c>
      <c r="C26" s="195" t="s">
        <v>66</v>
      </c>
      <c r="D26" s="235">
        <f t="shared" si="0"/>
        <v>0.2</v>
      </c>
      <c r="E26" s="236">
        <v>0.2</v>
      </c>
      <c r="F26" s="236">
        <v>0.3</v>
      </c>
      <c r="G26" s="236">
        <v>0.2</v>
      </c>
    </row>
    <row r="27" spans="1:7" x14ac:dyDescent="0.2">
      <c r="A27" s="194" t="s">
        <v>67</v>
      </c>
      <c r="B27" s="194" t="s">
        <v>68</v>
      </c>
      <c r="C27" s="195" t="s">
        <v>69</v>
      </c>
      <c r="D27" s="235">
        <f t="shared" si="0"/>
        <v>-1.1000000000000001</v>
      </c>
      <c r="E27" s="236">
        <v>-1.1000000000000001</v>
      </c>
      <c r="F27" s="236">
        <v>-0.9</v>
      </c>
      <c r="G27" s="236">
        <v>-1.4</v>
      </c>
    </row>
    <row r="28" spans="1:7" x14ac:dyDescent="0.2">
      <c r="A28" s="194" t="s">
        <v>70</v>
      </c>
      <c r="B28" s="194" t="s">
        <v>71</v>
      </c>
      <c r="C28" s="195" t="s">
        <v>72</v>
      </c>
      <c r="D28" s="235">
        <f t="shared" si="0"/>
        <v>0.3</v>
      </c>
      <c r="E28" s="236">
        <v>0.3</v>
      </c>
      <c r="F28" s="236">
        <v>0.2</v>
      </c>
      <c r="G28" s="236">
        <v>0.4</v>
      </c>
    </row>
    <row r="29" spans="1:7" x14ac:dyDescent="0.2">
      <c r="A29" s="194" t="s">
        <v>73</v>
      </c>
      <c r="B29" s="194" t="s">
        <v>74</v>
      </c>
      <c r="C29" s="195" t="s">
        <v>75</v>
      </c>
      <c r="D29" s="235">
        <f t="shared" si="0"/>
        <v>0.3</v>
      </c>
      <c r="E29" s="236">
        <v>0.3</v>
      </c>
      <c r="F29" s="236">
        <v>0.2</v>
      </c>
      <c r="G29" s="236">
        <v>0.2</v>
      </c>
    </row>
    <row r="30" spans="1:7" x14ac:dyDescent="0.2">
      <c r="A30" s="194" t="s">
        <v>76</v>
      </c>
      <c r="B30" s="194" t="s">
        <v>77</v>
      </c>
      <c r="C30" s="195" t="s">
        <v>78</v>
      </c>
      <c r="D30" s="235">
        <f t="shared" si="0"/>
        <v>-0.2</v>
      </c>
      <c r="E30" s="236">
        <v>-0.2</v>
      </c>
      <c r="F30" s="236">
        <v>-0.5</v>
      </c>
      <c r="G30" s="236">
        <v>-0.3</v>
      </c>
    </row>
    <row r="31" spans="1:7" x14ac:dyDescent="0.2">
      <c r="A31" s="194" t="s">
        <v>79</v>
      </c>
      <c r="B31" s="194" t="s">
        <v>80</v>
      </c>
      <c r="C31" s="195" t="s">
        <v>81</v>
      </c>
      <c r="D31" s="235">
        <f t="shared" si="0"/>
        <v>0.1</v>
      </c>
      <c r="E31" s="236">
        <v>0.1</v>
      </c>
      <c r="F31" s="236">
        <v>0</v>
      </c>
      <c r="G31" s="236">
        <v>0.1</v>
      </c>
    </row>
    <row r="32" spans="1:7" x14ac:dyDescent="0.2">
      <c r="A32" s="194" t="s">
        <v>82</v>
      </c>
      <c r="B32" s="194" t="s">
        <v>83</v>
      </c>
      <c r="C32" s="195" t="s">
        <v>84</v>
      </c>
      <c r="D32" s="235">
        <f t="shared" si="0"/>
        <v>-0.1</v>
      </c>
      <c r="E32" s="236">
        <v>-0.1</v>
      </c>
      <c r="F32" s="236">
        <v>-0.2</v>
      </c>
      <c r="G32" s="236">
        <v>-0.2</v>
      </c>
    </row>
    <row r="33" spans="1:7" x14ac:dyDescent="0.2">
      <c r="A33" s="194" t="s">
        <v>85</v>
      </c>
      <c r="B33" s="194" t="s">
        <v>86</v>
      </c>
      <c r="C33" s="195" t="s">
        <v>87</v>
      </c>
      <c r="D33" s="235">
        <f t="shared" si="0"/>
        <v>0</v>
      </c>
      <c r="E33" s="236">
        <v>0</v>
      </c>
      <c r="F33" s="236">
        <v>0.1</v>
      </c>
      <c r="G33" s="236">
        <v>0</v>
      </c>
    </row>
    <row r="34" spans="1:7" x14ac:dyDescent="0.2">
      <c r="A34" s="194" t="s">
        <v>88</v>
      </c>
      <c r="B34" s="194" t="s">
        <v>89</v>
      </c>
      <c r="C34" s="195" t="s">
        <v>90</v>
      </c>
      <c r="D34" s="235">
        <f t="shared" si="0"/>
        <v>0</v>
      </c>
      <c r="E34" s="236">
        <v>0</v>
      </c>
      <c r="F34" s="236">
        <v>0.1</v>
      </c>
      <c r="G34" s="236">
        <v>0</v>
      </c>
    </row>
    <row r="35" spans="1:7" x14ac:dyDescent="0.2">
      <c r="A35" s="194" t="s">
        <v>91</v>
      </c>
      <c r="B35" s="194" t="s">
        <v>92</v>
      </c>
      <c r="C35" s="195" t="s">
        <v>93</v>
      </c>
      <c r="D35" s="235">
        <f t="shared" si="0"/>
        <v>-0.3</v>
      </c>
      <c r="E35" s="236">
        <v>-0.3</v>
      </c>
      <c r="F35" s="236">
        <v>-0.2</v>
      </c>
      <c r="G35" s="236">
        <v>-0.4</v>
      </c>
    </row>
    <row r="36" spans="1:7" x14ac:dyDescent="0.2">
      <c r="A36" s="194" t="s">
        <v>94</v>
      </c>
      <c r="B36" s="194" t="s">
        <v>95</v>
      </c>
      <c r="C36" s="195" t="s">
        <v>96</v>
      </c>
      <c r="D36" s="235">
        <f t="shared" si="0"/>
        <v>-0.4</v>
      </c>
      <c r="E36" s="236">
        <v>-0.4</v>
      </c>
      <c r="F36" s="236">
        <v>-0.7</v>
      </c>
      <c r="G36" s="236">
        <v>-0.4</v>
      </c>
    </row>
    <row r="37" spans="1:7" x14ac:dyDescent="0.2">
      <c r="A37" s="194" t="s">
        <v>97</v>
      </c>
      <c r="B37" s="194" t="s">
        <v>98</v>
      </c>
      <c r="C37" s="195" t="s">
        <v>99</v>
      </c>
      <c r="D37" s="235">
        <f t="shared" si="0"/>
        <v>0.1</v>
      </c>
      <c r="E37" s="236">
        <v>0.1</v>
      </c>
      <c r="F37" s="236">
        <v>-0.1</v>
      </c>
      <c r="G37" s="236">
        <v>0</v>
      </c>
    </row>
    <row r="38" spans="1:7" x14ac:dyDescent="0.2">
      <c r="A38" s="194" t="s">
        <v>100</v>
      </c>
      <c r="B38" s="194" t="s">
        <v>101</v>
      </c>
      <c r="C38" s="195" t="s">
        <v>102</v>
      </c>
      <c r="D38" s="235">
        <f t="shared" si="0"/>
        <v>0.1</v>
      </c>
      <c r="E38" s="236">
        <v>0.1</v>
      </c>
      <c r="F38" s="236">
        <v>0.1</v>
      </c>
      <c r="G38" s="236">
        <v>0.1</v>
      </c>
    </row>
    <row r="39" spans="1:7" x14ac:dyDescent="0.2">
      <c r="A39" s="194" t="s">
        <v>103</v>
      </c>
      <c r="B39" s="194" t="s">
        <v>104</v>
      </c>
      <c r="C39" s="195" t="s">
        <v>105</v>
      </c>
      <c r="D39" s="235">
        <f t="shared" si="0"/>
        <v>0.1</v>
      </c>
      <c r="E39" s="236">
        <v>0.1</v>
      </c>
      <c r="F39" s="236">
        <v>0.4</v>
      </c>
      <c r="G39" s="236">
        <v>0.2</v>
      </c>
    </row>
    <row r="40" spans="1:7" x14ac:dyDescent="0.2">
      <c r="A40" s="194" t="s">
        <v>106</v>
      </c>
      <c r="B40" s="194" t="s">
        <v>107</v>
      </c>
      <c r="C40" s="195" t="s">
        <v>108</v>
      </c>
      <c r="D40" s="235">
        <f t="shared" si="0"/>
        <v>0.3</v>
      </c>
      <c r="E40" s="236">
        <v>0.3</v>
      </c>
      <c r="F40" s="236">
        <v>0.2</v>
      </c>
      <c r="G40" s="236">
        <v>0.3</v>
      </c>
    </row>
    <row r="41" spans="1:7" x14ac:dyDescent="0.2">
      <c r="A41" s="194" t="s">
        <v>109</v>
      </c>
      <c r="B41" s="194" t="s">
        <v>110</v>
      </c>
      <c r="C41" s="195" t="s">
        <v>111</v>
      </c>
      <c r="D41" s="235">
        <f t="shared" si="0"/>
        <v>0.3</v>
      </c>
      <c r="E41" s="236">
        <v>0.3</v>
      </c>
      <c r="F41" s="236">
        <v>0.2</v>
      </c>
      <c r="G41" s="236">
        <v>0.5</v>
      </c>
    </row>
    <row r="42" spans="1:7" x14ac:dyDescent="0.2">
      <c r="A42" s="194" t="s">
        <v>112</v>
      </c>
      <c r="B42" s="194" t="s">
        <v>113</v>
      </c>
      <c r="C42" s="195" t="s">
        <v>114</v>
      </c>
      <c r="D42" s="235">
        <f t="shared" si="0"/>
        <v>-0.7</v>
      </c>
      <c r="E42" s="236">
        <v>-0.7</v>
      </c>
      <c r="F42" s="236">
        <v>-0.5</v>
      </c>
      <c r="G42" s="236">
        <v>-0.6</v>
      </c>
    </row>
    <row r="43" spans="1:7" x14ac:dyDescent="0.2">
      <c r="A43" s="194" t="s">
        <v>115</v>
      </c>
      <c r="B43" s="194" t="s">
        <v>116</v>
      </c>
      <c r="C43" s="195" t="s">
        <v>117</v>
      </c>
      <c r="D43" s="235">
        <f t="shared" si="0"/>
        <v>0</v>
      </c>
      <c r="E43" s="236">
        <v>0</v>
      </c>
      <c r="F43" s="236">
        <v>-0.2</v>
      </c>
      <c r="G43" s="236">
        <v>-0.3</v>
      </c>
    </row>
    <row r="44" spans="1:7" x14ac:dyDescent="0.2">
      <c r="A44" s="194" t="s">
        <v>118</v>
      </c>
      <c r="B44" s="194" t="s">
        <v>119</v>
      </c>
      <c r="C44" s="195" t="s">
        <v>120</v>
      </c>
      <c r="D44" s="235">
        <f t="shared" si="0"/>
        <v>0.5</v>
      </c>
      <c r="E44" s="236">
        <v>0.5</v>
      </c>
      <c r="F44" s="236">
        <v>0.3</v>
      </c>
      <c r="G44" s="236">
        <v>0.2</v>
      </c>
    </row>
    <row r="45" spans="1:7" x14ac:dyDescent="0.2">
      <c r="A45" s="194" t="s">
        <v>121</v>
      </c>
      <c r="B45" s="194" t="s">
        <v>122</v>
      </c>
      <c r="C45" s="195" t="s">
        <v>123</v>
      </c>
      <c r="D45" s="235">
        <f t="shared" si="0"/>
        <v>0.5</v>
      </c>
      <c r="E45" s="236">
        <v>0.5</v>
      </c>
      <c r="F45" s="236">
        <v>0.4</v>
      </c>
      <c r="G45" s="236">
        <v>0.5</v>
      </c>
    </row>
    <row r="46" spans="1:7" x14ac:dyDescent="0.2">
      <c r="A46" s="194" t="s">
        <v>124</v>
      </c>
      <c r="B46" s="194" t="s">
        <v>125</v>
      </c>
      <c r="C46" s="195" t="s">
        <v>126</v>
      </c>
      <c r="D46" s="235">
        <f t="shared" si="0"/>
        <v>0.3</v>
      </c>
      <c r="E46" s="236">
        <v>0.3</v>
      </c>
      <c r="F46" s="236">
        <v>0.2</v>
      </c>
      <c r="G46" s="236">
        <v>0.4</v>
      </c>
    </row>
    <row r="47" spans="1:7" x14ac:dyDescent="0.2">
      <c r="A47" s="194" t="s">
        <v>127</v>
      </c>
      <c r="B47" s="194" t="s">
        <v>128</v>
      </c>
      <c r="C47" s="195" t="s">
        <v>129</v>
      </c>
      <c r="D47" s="235">
        <f t="shared" si="0"/>
        <v>-0.4</v>
      </c>
      <c r="E47" s="236">
        <v>-0.4</v>
      </c>
      <c r="F47" s="236">
        <v>-0.6</v>
      </c>
      <c r="G47" s="236">
        <v>-0.3</v>
      </c>
    </row>
    <row r="48" spans="1:7" x14ac:dyDescent="0.2">
      <c r="A48" s="194" t="s">
        <v>130</v>
      </c>
      <c r="B48" s="194" t="s">
        <v>131</v>
      </c>
      <c r="C48" s="195" t="s">
        <v>132</v>
      </c>
      <c r="D48" s="235">
        <f t="shared" si="0"/>
        <v>-0.2</v>
      </c>
      <c r="E48" s="236">
        <v>-0.2</v>
      </c>
      <c r="F48" s="236">
        <v>-0.6</v>
      </c>
      <c r="G48" s="236">
        <v>-0.3</v>
      </c>
    </row>
    <row r="49" spans="1:7" x14ac:dyDescent="0.2">
      <c r="A49" s="194" t="s">
        <v>133</v>
      </c>
      <c r="B49" s="194" t="s">
        <v>134</v>
      </c>
      <c r="C49" s="195" t="s">
        <v>135</v>
      </c>
      <c r="D49" s="235">
        <f t="shared" si="0"/>
        <v>-0.4</v>
      </c>
      <c r="E49" s="236">
        <v>-0.4</v>
      </c>
      <c r="F49" s="236">
        <v>-0.7</v>
      </c>
      <c r="G49" s="236">
        <v>-0.5</v>
      </c>
    </row>
    <row r="50" spans="1:7" x14ac:dyDescent="0.2">
      <c r="A50" s="194" t="s">
        <v>136</v>
      </c>
      <c r="B50" s="194" t="s">
        <v>137</v>
      </c>
      <c r="C50" s="195" t="s">
        <v>138</v>
      </c>
      <c r="D50" s="235">
        <f t="shared" si="0"/>
        <v>0.2</v>
      </c>
      <c r="E50" s="236">
        <v>0.2</v>
      </c>
      <c r="F50" s="236">
        <v>0.2</v>
      </c>
      <c r="G50" s="236">
        <v>0.2</v>
      </c>
    </row>
    <row r="51" spans="1:7" x14ac:dyDescent="0.2">
      <c r="A51" s="194" t="s">
        <v>139</v>
      </c>
      <c r="B51" s="194" t="s">
        <v>140</v>
      </c>
      <c r="C51" s="195" t="s">
        <v>141</v>
      </c>
      <c r="D51" s="235">
        <f t="shared" si="0"/>
        <v>0.2</v>
      </c>
      <c r="E51" s="236">
        <v>0.2</v>
      </c>
      <c r="F51" s="236">
        <v>0.3</v>
      </c>
      <c r="G51" s="236">
        <v>0.1</v>
      </c>
    </row>
    <row r="52" spans="1:7" x14ac:dyDescent="0.2">
      <c r="A52" s="194" t="s">
        <v>142</v>
      </c>
      <c r="B52" s="194" t="s">
        <v>143</v>
      </c>
      <c r="C52" s="195" t="s">
        <v>144</v>
      </c>
      <c r="D52" s="235">
        <f t="shared" si="0"/>
        <v>0.2</v>
      </c>
      <c r="E52" s="236">
        <v>0.2</v>
      </c>
      <c r="F52" s="236">
        <v>0.4</v>
      </c>
      <c r="G52" s="236">
        <v>0.2</v>
      </c>
    </row>
    <row r="53" spans="1:7" x14ac:dyDescent="0.2">
      <c r="A53" s="194" t="s">
        <v>145</v>
      </c>
      <c r="B53" s="194" t="s">
        <v>146</v>
      </c>
      <c r="C53" s="195" t="s">
        <v>147</v>
      </c>
      <c r="D53" s="235">
        <f t="shared" si="0"/>
        <v>0.4</v>
      </c>
      <c r="E53" s="236">
        <v>0.4</v>
      </c>
      <c r="F53" s="236">
        <v>0.5</v>
      </c>
      <c r="G53" s="236">
        <v>0.4</v>
      </c>
    </row>
    <row r="54" spans="1:7" x14ac:dyDescent="0.2">
      <c r="A54" s="194" t="s">
        <v>148</v>
      </c>
      <c r="B54" s="194" t="s">
        <v>149</v>
      </c>
      <c r="C54" s="195" t="s">
        <v>150</v>
      </c>
      <c r="D54" s="235">
        <f t="shared" si="0"/>
        <v>0.1</v>
      </c>
      <c r="E54" s="236">
        <v>0.1</v>
      </c>
      <c r="F54" s="236">
        <v>0.2</v>
      </c>
      <c r="G54" s="236">
        <v>0.2</v>
      </c>
    </row>
    <row r="55" spans="1:7" x14ac:dyDescent="0.2">
      <c r="A55" s="194" t="s">
        <v>151</v>
      </c>
      <c r="B55" s="194" t="s">
        <v>152</v>
      </c>
      <c r="C55" s="195" t="s">
        <v>153</v>
      </c>
      <c r="D55" s="235">
        <f t="shared" si="0"/>
        <v>0.6</v>
      </c>
      <c r="E55" s="236">
        <v>0.6</v>
      </c>
      <c r="F55" s="236">
        <v>0.5</v>
      </c>
      <c r="G55" s="236">
        <v>0.5</v>
      </c>
    </row>
    <row r="56" spans="1:7" x14ac:dyDescent="0.2">
      <c r="A56" s="194" t="s">
        <v>154</v>
      </c>
      <c r="B56" s="194" t="s">
        <v>155</v>
      </c>
      <c r="C56" s="195" t="s">
        <v>156</v>
      </c>
      <c r="D56" s="235">
        <f t="shared" si="0"/>
        <v>0.9</v>
      </c>
      <c r="E56" s="236">
        <v>0.9</v>
      </c>
      <c r="F56" s="236">
        <v>1.1000000000000001</v>
      </c>
      <c r="G56" s="236">
        <v>1</v>
      </c>
    </row>
    <row r="57" spans="1:7" x14ac:dyDescent="0.2">
      <c r="A57" s="194" t="s">
        <v>450</v>
      </c>
      <c r="B57" s="194" t="s">
        <v>451</v>
      </c>
      <c r="C57" s="195" t="s">
        <v>452</v>
      </c>
      <c r="D57" s="235">
        <f t="shared" si="0"/>
        <v>0</v>
      </c>
      <c r="E57" s="236">
        <v>0</v>
      </c>
      <c r="F57" s="236">
        <v>0</v>
      </c>
      <c r="G57" s="236">
        <v>0</v>
      </c>
    </row>
    <row r="58" spans="1:7" x14ac:dyDescent="0.2">
      <c r="A58" s="194" t="s">
        <v>157</v>
      </c>
      <c r="B58" s="194" t="s">
        <v>158</v>
      </c>
      <c r="C58" s="195" t="s">
        <v>159</v>
      </c>
      <c r="D58" s="235">
        <f t="shared" si="0"/>
        <v>0.5</v>
      </c>
      <c r="E58" s="236">
        <v>0.5</v>
      </c>
      <c r="F58" s="236">
        <v>0.6</v>
      </c>
      <c r="G58" s="236">
        <v>0.5</v>
      </c>
    </row>
    <row r="59" spans="1:7" x14ac:dyDescent="0.2">
      <c r="A59" s="194" t="s">
        <v>160</v>
      </c>
      <c r="B59" s="194" t="s">
        <v>161</v>
      </c>
      <c r="C59" s="195" t="s">
        <v>162</v>
      </c>
      <c r="D59" s="235">
        <f t="shared" si="0"/>
        <v>0.3</v>
      </c>
      <c r="E59" s="236">
        <v>0.3</v>
      </c>
      <c r="F59" s="236">
        <v>0.2</v>
      </c>
      <c r="G59" s="236">
        <v>0.3</v>
      </c>
    </row>
    <row r="60" spans="1:7" x14ac:dyDescent="0.2">
      <c r="A60" s="194" t="s">
        <v>163</v>
      </c>
      <c r="B60" s="194" t="s">
        <v>164</v>
      </c>
      <c r="C60" s="195" t="s">
        <v>165</v>
      </c>
      <c r="D60" s="235">
        <f t="shared" si="0"/>
        <v>0.3</v>
      </c>
      <c r="E60" s="236">
        <v>0.3</v>
      </c>
      <c r="F60" s="236">
        <v>0.6</v>
      </c>
      <c r="G60" s="236">
        <v>0.5</v>
      </c>
    </row>
    <row r="61" spans="1:7" x14ac:dyDescent="0.2">
      <c r="A61" s="194" t="s">
        <v>166</v>
      </c>
      <c r="B61" s="194" t="s">
        <v>167</v>
      </c>
      <c r="C61" s="195" t="s">
        <v>168</v>
      </c>
      <c r="D61" s="235">
        <f t="shared" si="0"/>
        <v>-0.1</v>
      </c>
      <c r="E61" s="236">
        <v>-0.1</v>
      </c>
      <c r="F61" s="236">
        <v>0.2</v>
      </c>
      <c r="G61" s="236">
        <v>0.1</v>
      </c>
    </row>
    <row r="62" spans="1:7" x14ac:dyDescent="0.2">
      <c r="A62" s="194" t="s">
        <v>169</v>
      </c>
      <c r="B62" s="194" t="s">
        <v>170</v>
      </c>
      <c r="C62" s="195" t="s">
        <v>171</v>
      </c>
      <c r="D62" s="235">
        <f t="shared" si="0"/>
        <v>0.1</v>
      </c>
      <c r="E62" s="236">
        <v>0.1</v>
      </c>
      <c r="F62" s="236">
        <v>0.1</v>
      </c>
      <c r="G62" s="236">
        <v>-0.1</v>
      </c>
    </row>
    <row r="63" spans="1:7" x14ac:dyDescent="0.2">
      <c r="A63" s="194" t="s">
        <v>172</v>
      </c>
      <c r="B63" s="194" t="s">
        <v>173</v>
      </c>
      <c r="C63" s="195" t="s">
        <v>174</v>
      </c>
      <c r="D63" s="235">
        <f t="shared" si="0"/>
        <v>-1.2</v>
      </c>
      <c r="E63" s="236">
        <v>-1.2</v>
      </c>
      <c r="F63" s="236">
        <v>-1.4</v>
      </c>
      <c r="G63" s="236">
        <v>-1.4</v>
      </c>
    </row>
    <row r="64" spans="1:7" x14ac:dyDescent="0.2">
      <c r="A64" s="194" t="s">
        <v>175</v>
      </c>
      <c r="B64" s="194" t="s">
        <v>176</v>
      </c>
      <c r="C64" s="195" t="s">
        <v>177</v>
      </c>
      <c r="D64" s="235">
        <f t="shared" si="0"/>
        <v>-0.2</v>
      </c>
      <c r="E64" s="236">
        <v>-0.2</v>
      </c>
      <c r="F64" s="236">
        <v>-0.1</v>
      </c>
      <c r="G64" s="236">
        <v>0.1</v>
      </c>
    </row>
    <row r="65" spans="1:7" x14ac:dyDescent="0.2">
      <c r="A65" s="194" t="s">
        <v>178</v>
      </c>
      <c r="B65" s="194" t="s">
        <v>179</v>
      </c>
      <c r="C65" s="195" t="s">
        <v>180</v>
      </c>
      <c r="D65" s="235">
        <f t="shared" si="0"/>
        <v>-0.3</v>
      </c>
      <c r="E65" s="236">
        <v>-0.3</v>
      </c>
      <c r="F65" s="236">
        <v>-0.2</v>
      </c>
      <c r="G65" s="236">
        <v>-0.2</v>
      </c>
    </row>
    <row r="66" spans="1:7" x14ac:dyDescent="0.2">
      <c r="A66" s="194" t="s">
        <v>181</v>
      </c>
      <c r="B66" s="194" t="s">
        <v>182</v>
      </c>
      <c r="C66" s="195" t="s">
        <v>183</v>
      </c>
      <c r="D66" s="235">
        <f t="shared" si="0"/>
        <v>-0.3</v>
      </c>
      <c r="E66" s="236">
        <v>-0.3</v>
      </c>
      <c r="F66" s="236">
        <v>-0.3</v>
      </c>
      <c r="G66" s="236">
        <v>-0.5</v>
      </c>
    </row>
    <row r="67" spans="1:7" x14ac:dyDescent="0.2">
      <c r="A67" s="194" t="s">
        <v>184</v>
      </c>
      <c r="B67" s="194" t="s">
        <v>185</v>
      </c>
      <c r="C67" s="195" t="s">
        <v>186</v>
      </c>
      <c r="D67" s="235">
        <f t="shared" si="0"/>
        <v>0.3</v>
      </c>
      <c r="E67" s="236">
        <v>0.3</v>
      </c>
      <c r="F67" s="236">
        <v>0.3</v>
      </c>
      <c r="G67" s="236">
        <v>0.3</v>
      </c>
    </row>
    <row r="68" spans="1:7" x14ac:dyDescent="0.2">
      <c r="A68" s="194" t="s">
        <v>187</v>
      </c>
      <c r="B68" s="194" t="s">
        <v>188</v>
      </c>
      <c r="C68" s="195" t="s">
        <v>189</v>
      </c>
      <c r="D68" s="235">
        <f t="shared" si="0"/>
        <v>-0.2</v>
      </c>
      <c r="E68" s="236">
        <v>-0.2</v>
      </c>
      <c r="F68" s="236">
        <v>-0.2</v>
      </c>
      <c r="G68" s="236">
        <v>-0.1</v>
      </c>
    </row>
    <row r="69" spans="1:7" x14ac:dyDescent="0.2">
      <c r="A69" s="194" t="s">
        <v>190</v>
      </c>
      <c r="B69" s="194" t="s">
        <v>191</v>
      </c>
      <c r="C69" s="195" t="s">
        <v>192</v>
      </c>
      <c r="D69" s="235">
        <f t="shared" ref="D69:D132" si="1">E69</f>
        <v>0.4</v>
      </c>
      <c r="E69" s="236">
        <v>0.4</v>
      </c>
      <c r="F69" s="236">
        <v>0.5</v>
      </c>
      <c r="G69" s="236">
        <v>0.7</v>
      </c>
    </row>
    <row r="70" spans="1:7" x14ac:dyDescent="0.2">
      <c r="A70" s="194" t="s">
        <v>193</v>
      </c>
      <c r="B70" s="194" t="s">
        <v>194</v>
      </c>
      <c r="C70" s="195" t="s">
        <v>195</v>
      </c>
      <c r="D70" s="235">
        <f t="shared" si="1"/>
        <v>0</v>
      </c>
      <c r="E70" s="236">
        <v>0</v>
      </c>
      <c r="F70" s="236">
        <v>-0.2</v>
      </c>
      <c r="G70" s="236">
        <v>0.1</v>
      </c>
    </row>
    <row r="71" spans="1:7" x14ac:dyDescent="0.2">
      <c r="A71" s="194" t="s">
        <v>196</v>
      </c>
      <c r="B71" s="194" t="s">
        <v>197</v>
      </c>
      <c r="C71" s="195" t="s">
        <v>198</v>
      </c>
      <c r="D71" s="235">
        <f t="shared" si="1"/>
        <v>0</v>
      </c>
      <c r="E71" s="236">
        <v>0</v>
      </c>
      <c r="F71" s="236">
        <v>-0.1</v>
      </c>
      <c r="G71" s="236">
        <v>0.1</v>
      </c>
    </row>
    <row r="72" spans="1:7" x14ac:dyDescent="0.2">
      <c r="A72" s="194" t="s">
        <v>199</v>
      </c>
      <c r="B72" s="194" t="s">
        <v>200</v>
      </c>
      <c r="C72" s="195" t="s">
        <v>201</v>
      </c>
      <c r="D72" s="235">
        <f t="shared" si="1"/>
        <v>-0.8</v>
      </c>
      <c r="E72" s="236">
        <v>-0.8</v>
      </c>
      <c r="F72" s="236">
        <v>-0.4</v>
      </c>
      <c r="G72" s="236">
        <v>-0.6</v>
      </c>
    </row>
    <row r="73" spans="1:7" x14ac:dyDescent="0.2">
      <c r="A73" s="194" t="s">
        <v>202</v>
      </c>
      <c r="B73" s="194" t="s">
        <v>203</v>
      </c>
      <c r="C73" s="195" t="s">
        <v>204</v>
      </c>
      <c r="D73" s="235">
        <f t="shared" si="1"/>
        <v>0.1</v>
      </c>
      <c r="E73" s="236">
        <v>0.1</v>
      </c>
      <c r="F73" s="236">
        <v>0.1</v>
      </c>
      <c r="G73" s="236">
        <v>0</v>
      </c>
    </row>
    <row r="74" spans="1:7" x14ac:dyDescent="0.2">
      <c r="A74" s="194" t="s">
        <v>205</v>
      </c>
      <c r="B74" s="194" t="s">
        <v>206</v>
      </c>
      <c r="C74" s="195" t="s">
        <v>207</v>
      </c>
      <c r="D74" s="235">
        <f t="shared" si="1"/>
        <v>0.3</v>
      </c>
      <c r="E74" s="236">
        <v>0.3</v>
      </c>
      <c r="F74" s="236">
        <v>0.3</v>
      </c>
      <c r="G74" s="236">
        <v>0.3</v>
      </c>
    </row>
    <row r="75" spans="1:7" x14ac:dyDescent="0.2">
      <c r="A75" s="194" t="s">
        <v>208</v>
      </c>
      <c r="B75" s="194" t="s">
        <v>209</v>
      </c>
      <c r="C75" s="195" t="s">
        <v>210</v>
      </c>
      <c r="D75" s="235">
        <f t="shared" si="1"/>
        <v>0.1</v>
      </c>
      <c r="E75" s="236">
        <v>0.1</v>
      </c>
      <c r="F75" s="236">
        <v>0.4</v>
      </c>
      <c r="G75" s="236">
        <v>0.2</v>
      </c>
    </row>
    <row r="76" spans="1:7" x14ac:dyDescent="0.2">
      <c r="A76" s="194" t="s">
        <v>211</v>
      </c>
      <c r="B76" s="194" t="s">
        <v>212</v>
      </c>
      <c r="C76" s="195" t="s">
        <v>213</v>
      </c>
      <c r="D76" s="235">
        <f t="shared" si="1"/>
        <v>0</v>
      </c>
      <c r="E76" s="236">
        <v>0</v>
      </c>
      <c r="F76" s="236">
        <v>0.2</v>
      </c>
      <c r="G76" s="236">
        <v>0.1</v>
      </c>
    </row>
    <row r="77" spans="1:7" x14ac:dyDescent="0.2">
      <c r="A77" s="194" t="s">
        <v>214</v>
      </c>
      <c r="B77" s="194" t="s">
        <v>215</v>
      </c>
      <c r="C77" s="195" t="s">
        <v>216</v>
      </c>
      <c r="D77" s="235">
        <f t="shared" si="1"/>
        <v>-0.1</v>
      </c>
      <c r="E77" s="236">
        <v>-0.1</v>
      </c>
      <c r="F77" s="236">
        <v>-0.2</v>
      </c>
      <c r="G77" s="236">
        <v>0</v>
      </c>
    </row>
    <row r="78" spans="1:7" x14ac:dyDescent="0.2">
      <c r="A78" s="194" t="s">
        <v>217</v>
      </c>
      <c r="B78" s="194" t="s">
        <v>218</v>
      </c>
      <c r="C78" s="195" t="s">
        <v>219</v>
      </c>
      <c r="D78" s="235">
        <f t="shared" si="1"/>
        <v>0.2</v>
      </c>
      <c r="E78" s="236">
        <v>0.2</v>
      </c>
      <c r="F78" s="236">
        <v>0.2</v>
      </c>
      <c r="G78" s="236">
        <v>0.1</v>
      </c>
    </row>
    <row r="79" spans="1:7" x14ac:dyDescent="0.2">
      <c r="A79" s="194" t="s">
        <v>220</v>
      </c>
      <c r="B79" s="194" t="s">
        <v>221</v>
      </c>
      <c r="C79" s="195" t="s">
        <v>222</v>
      </c>
      <c r="D79" s="235">
        <f t="shared" si="1"/>
        <v>-0.4</v>
      </c>
      <c r="E79" s="236">
        <v>-0.4</v>
      </c>
      <c r="F79" s="236">
        <v>-0.4</v>
      </c>
      <c r="G79" s="236">
        <v>-0.5</v>
      </c>
    </row>
    <row r="80" spans="1:7" x14ac:dyDescent="0.2">
      <c r="A80" s="194" t="s">
        <v>223</v>
      </c>
      <c r="B80" s="194" t="s">
        <v>224</v>
      </c>
      <c r="C80" s="195" t="s">
        <v>225</v>
      </c>
      <c r="D80" s="235">
        <f t="shared" si="1"/>
        <v>0</v>
      </c>
      <c r="E80" s="236">
        <v>0</v>
      </c>
      <c r="F80" s="236">
        <v>-0.2</v>
      </c>
      <c r="G80" s="236">
        <v>-0.3</v>
      </c>
    </row>
    <row r="81" spans="1:7" x14ac:dyDescent="0.2">
      <c r="A81" s="194" t="s">
        <v>226</v>
      </c>
      <c r="B81" s="194" t="s">
        <v>227</v>
      </c>
      <c r="C81" s="195" t="s">
        <v>228</v>
      </c>
      <c r="D81" s="235">
        <f t="shared" si="1"/>
        <v>-0.2</v>
      </c>
      <c r="E81" s="236">
        <v>-0.2</v>
      </c>
      <c r="F81" s="236">
        <v>-0.2</v>
      </c>
      <c r="G81" s="236">
        <v>-0.1</v>
      </c>
    </row>
    <row r="82" spans="1:7" x14ac:dyDescent="0.2">
      <c r="A82" s="194" t="s">
        <v>229</v>
      </c>
      <c r="B82" s="194" t="s">
        <v>230</v>
      </c>
      <c r="C82" s="195" t="s">
        <v>231</v>
      </c>
      <c r="D82" s="235">
        <f t="shared" si="1"/>
        <v>0.1</v>
      </c>
      <c r="E82" s="236">
        <v>0.1</v>
      </c>
      <c r="F82" s="236">
        <v>-0.1</v>
      </c>
      <c r="G82" s="236">
        <v>0</v>
      </c>
    </row>
    <row r="83" spans="1:7" x14ac:dyDescent="0.2">
      <c r="A83" s="194" t="s">
        <v>232</v>
      </c>
      <c r="B83" s="194" t="s">
        <v>233</v>
      </c>
      <c r="C83" s="195" t="s">
        <v>234</v>
      </c>
      <c r="D83" s="235">
        <f t="shared" si="1"/>
        <v>-0.1</v>
      </c>
      <c r="E83" s="236">
        <v>-0.1</v>
      </c>
      <c r="F83" s="236">
        <v>0</v>
      </c>
      <c r="G83" s="236">
        <v>0.1</v>
      </c>
    </row>
    <row r="84" spans="1:7" x14ac:dyDescent="0.2">
      <c r="A84" s="194" t="s">
        <v>235</v>
      </c>
      <c r="B84" s="194" t="s">
        <v>236</v>
      </c>
      <c r="C84" s="195" t="s">
        <v>237</v>
      </c>
      <c r="D84" s="235">
        <f t="shared" si="1"/>
        <v>-0.1</v>
      </c>
      <c r="E84" s="236">
        <v>-0.1</v>
      </c>
      <c r="F84" s="236">
        <v>0</v>
      </c>
      <c r="G84" s="236">
        <v>0</v>
      </c>
    </row>
    <row r="85" spans="1:7" x14ac:dyDescent="0.2">
      <c r="A85" s="194" t="s">
        <v>238</v>
      </c>
      <c r="B85" s="194" t="s">
        <v>239</v>
      </c>
      <c r="C85" s="195" t="s">
        <v>240</v>
      </c>
      <c r="D85" s="235">
        <f t="shared" si="1"/>
        <v>-1.3</v>
      </c>
      <c r="E85" s="236">
        <v>-1.3</v>
      </c>
      <c r="F85" s="236">
        <v>-0.8</v>
      </c>
      <c r="G85" s="236">
        <v>-0.9</v>
      </c>
    </row>
    <row r="86" spans="1:7" x14ac:dyDescent="0.2">
      <c r="A86" s="194" t="s">
        <v>241</v>
      </c>
      <c r="B86" s="194" t="s">
        <v>242</v>
      </c>
      <c r="C86" s="195" t="s">
        <v>243</v>
      </c>
      <c r="D86" s="235">
        <f t="shared" si="1"/>
        <v>-0.6</v>
      </c>
      <c r="E86" s="236">
        <v>-0.6</v>
      </c>
      <c r="F86" s="236">
        <v>-0.3</v>
      </c>
      <c r="G86" s="236">
        <v>-0.2</v>
      </c>
    </row>
    <row r="87" spans="1:7" x14ac:dyDescent="0.2">
      <c r="A87" s="194" t="s">
        <v>244</v>
      </c>
      <c r="B87" s="194" t="s">
        <v>245</v>
      </c>
      <c r="C87" s="195" t="s">
        <v>246</v>
      </c>
      <c r="D87" s="235">
        <f t="shared" si="1"/>
        <v>-0.2</v>
      </c>
      <c r="E87" s="236">
        <v>-0.2</v>
      </c>
      <c r="F87" s="236">
        <v>0</v>
      </c>
      <c r="G87" s="236">
        <v>0.3</v>
      </c>
    </row>
    <row r="88" spans="1:7" x14ac:dyDescent="0.2">
      <c r="A88" s="194" t="s">
        <v>247</v>
      </c>
      <c r="B88" s="194" t="s">
        <v>248</v>
      </c>
      <c r="C88" s="195" t="s">
        <v>249</v>
      </c>
      <c r="D88" s="235">
        <f t="shared" si="1"/>
        <v>-0.2</v>
      </c>
      <c r="E88" s="236">
        <v>-0.2</v>
      </c>
      <c r="F88" s="236">
        <v>-0.3</v>
      </c>
      <c r="G88" s="236">
        <v>0</v>
      </c>
    </row>
    <row r="89" spans="1:7" x14ac:dyDescent="0.2">
      <c r="A89" s="194" t="s">
        <v>250</v>
      </c>
      <c r="B89" s="194" t="s">
        <v>251</v>
      </c>
      <c r="C89" s="195" t="s">
        <v>252</v>
      </c>
      <c r="D89" s="235">
        <f t="shared" si="1"/>
        <v>0.6</v>
      </c>
      <c r="E89" s="236">
        <v>0.6</v>
      </c>
      <c r="F89" s="236">
        <v>0.7</v>
      </c>
      <c r="G89" s="236">
        <v>0.7</v>
      </c>
    </row>
    <row r="90" spans="1:7" x14ac:dyDescent="0.2">
      <c r="A90" s="194" t="s">
        <v>253</v>
      </c>
      <c r="B90" s="194" t="s">
        <v>254</v>
      </c>
      <c r="C90" s="195" t="s">
        <v>255</v>
      </c>
      <c r="D90" s="235">
        <f t="shared" si="1"/>
        <v>0.1</v>
      </c>
      <c r="E90" s="236">
        <v>0.1</v>
      </c>
      <c r="F90" s="236">
        <v>0</v>
      </c>
      <c r="G90" s="236">
        <v>0.2</v>
      </c>
    </row>
    <row r="91" spans="1:7" x14ac:dyDescent="0.2">
      <c r="A91" s="194" t="s">
        <v>256</v>
      </c>
      <c r="B91" s="194" t="s">
        <v>257</v>
      </c>
      <c r="C91" s="195" t="s">
        <v>258</v>
      </c>
      <c r="D91" s="235">
        <f t="shared" si="1"/>
        <v>-0.3</v>
      </c>
      <c r="E91" s="236">
        <v>-0.3</v>
      </c>
      <c r="F91" s="236">
        <v>-0.1</v>
      </c>
      <c r="G91" s="236">
        <v>0</v>
      </c>
    </row>
    <row r="92" spans="1:7" x14ac:dyDescent="0.2">
      <c r="A92" s="194" t="s">
        <v>259</v>
      </c>
      <c r="B92" s="194" t="s">
        <v>260</v>
      </c>
      <c r="C92" s="195" t="s">
        <v>261</v>
      </c>
      <c r="D92" s="235">
        <f t="shared" si="1"/>
        <v>-0.9</v>
      </c>
      <c r="E92" s="236">
        <v>-0.9</v>
      </c>
      <c r="F92" s="236">
        <v>-0.6</v>
      </c>
      <c r="G92" s="236">
        <v>-0.5</v>
      </c>
    </row>
    <row r="93" spans="1:7" x14ac:dyDescent="0.2">
      <c r="A93" s="194" t="s">
        <v>262</v>
      </c>
      <c r="B93" s="194" t="s">
        <v>263</v>
      </c>
      <c r="C93" s="195" t="s">
        <v>264</v>
      </c>
      <c r="D93" s="235">
        <f t="shared" si="1"/>
        <v>0.2</v>
      </c>
      <c r="E93" s="236">
        <v>0.2</v>
      </c>
      <c r="F93" s="236">
        <v>0.1</v>
      </c>
      <c r="G93" s="236">
        <v>-0.1</v>
      </c>
    </row>
    <row r="94" spans="1:7" x14ac:dyDescent="0.2">
      <c r="A94" s="194" t="s">
        <v>265</v>
      </c>
      <c r="B94" s="194" t="s">
        <v>266</v>
      </c>
      <c r="C94" s="195" t="s">
        <v>267</v>
      </c>
      <c r="D94" s="235">
        <f t="shared" si="1"/>
        <v>0</v>
      </c>
      <c r="E94" s="236">
        <v>0</v>
      </c>
      <c r="F94" s="236">
        <v>0</v>
      </c>
      <c r="G94" s="236">
        <v>-0.2</v>
      </c>
    </row>
    <row r="95" spans="1:7" x14ac:dyDescent="0.2">
      <c r="A95" s="194" t="s">
        <v>268</v>
      </c>
      <c r="B95" s="194" t="s">
        <v>269</v>
      </c>
      <c r="C95" s="195" t="s">
        <v>270</v>
      </c>
      <c r="D95" s="235">
        <f t="shared" si="1"/>
        <v>-0.5</v>
      </c>
      <c r="E95" s="236">
        <v>-0.5</v>
      </c>
      <c r="F95" s="236">
        <v>-0.3</v>
      </c>
      <c r="G95" s="236">
        <v>-0.3</v>
      </c>
    </row>
    <row r="96" spans="1:7" x14ac:dyDescent="0.2">
      <c r="A96" s="194" t="s">
        <v>271</v>
      </c>
      <c r="B96" s="194" t="s">
        <v>272</v>
      </c>
      <c r="C96" s="195" t="s">
        <v>273</v>
      </c>
      <c r="D96" s="235">
        <f t="shared" si="1"/>
        <v>0</v>
      </c>
      <c r="E96" s="236">
        <v>0</v>
      </c>
      <c r="F96" s="236">
        <v>0.1</v>
      </c>
      <c r="G96" s="236">
        <v>0.2</v>
      </c>
    </row>
    <row r="97" spans="1:7" x14ac:dyDescent="0.2">
      <c r="A97" s="194" t="s">
        <v>444</v>
      </c>
      <c r="B97" s="194" t="s">
        <v>445</v>
      </c>
      <c r="C97" s="195" t="s">
        <v>446</v>
      </c>
      <c r="D97" s="235">
        <f t="shared" si="1"/>
        <v>0</v>
      </c>
      <c r="E97" s="236">
        <v>0</v>
      </c>
      <c r="F97" s="236">
        <v>0</v>
      </c>
      <c r="G97" s="236">
        <v>0</v>
      </c>
    </row>
    <row r="98" spans="1:7" x14ac:dyDescent="0.2">
      <c r="A98" s="194" t="s">
        <v>274</v>
      </c>
      <c r="B98" s="194" t="s">
        <v>275</v>
      </c>
      <c r="C98" s="195" t="s">
        <v>276</v>
      </c>
      <c r="D98" s="235">
        <f t="shared" si="1"/>
        <v>-0.2</v>
      </c>
      <c r="E98" s="236">
        <v>-0.2</v>
      </c>
      <c r="F98" s="236">
        <v>0.3</v>
      </c>
      <c r="G98" s="236">
        <v>0.2</v>
      </c>
    </row>
    <row r="99" spans="1:7" x14ac:dyDescent="0.2">
      <c r="A99" s="194" t="s">
        <v>277</v>
      </c>
      <c r="B99" s="194" t="s">
        <v>278</v>
      </c>
      <c r="C99" s="195" t="s">
        <v>279</v>
      </c>
      <c r="D99" s="235">
        <f t="shared" si="1"/>
        <v>-0.3</v>
      </c>
      <c r="E99" s="236">
        <v>-0.3</v>
      </c>
      <c r="F99" s="236">
        <v>0</v>
      </c>
      <c r="G99" s="236">
        <v>-0.5</v>
      </c>
    </row>
    <row r="100" spans="1:7" x14ac:dyDescent="0.2">
      <c r="A100" s="194" t="s">
        <v>280</v>
      </c>
      <c r="B100" s="194" t="s">
        <v>281</v>
      </c>
      <c r="C100" s="195" t="s">
        <v>282</v>
      </c>
      <c r="D100" s="235">
        <f t="shared" si="1"/>
        <v>0.5</v>
      </c>
      <c r="E100" s="236">
        <v>0.5</v>
      </c>
      <c r="F100" s="236">
        <v>0.4</v>
      </c>
      <c r="G100" s="236">
        <v>0.5</v>
      </c>
    </row>
    <row r="101" spans="1:7" x14ac:dyDescent="0.2">
      <c r="A101" s="194" t="s">
        <v>283</v>
      </c>
      <c r="B101" s="194" t="s">
        <v>284</v>
      </c>
      <c r="C101" s="195" t="s">
        <v>285</v>
      </c>
      <c r="D101" s="235">
        <f t="shared" si="1"/>
        <v>-0.9</v>
      </c>
      <c r="E101" s="236">
        <v>-0.9</v>
      </c>
      <c r="F101" s="236">
        <v>-1.3</v>
      </c>
      <c r="G101" s="236">
        <v>-1.6</v>
      </c>
    </row>
    <row r="102" spans="1:7" x14ac:dyDescent="0.2">
      <c r="A102" s="194" t="s">
        <v>286</v>
      </c>
      <c r="B102" s="194" t="s">
        <v>287</v>
      </c>
      <c r="C102" s="195" t="s">
        <v>288</v>
      </c>
      <c r="D102" s="235">
        <f t="shared" si="1"/>
        <v>0.4</v>
      </c>
      <c r="E102" s="236">
        <v>0.4</v>
      </c>
      <c r="F102" s="236">
        <v>0.6</v>
      </c>
      <c r="G102" s="236">
        <v>0.5</v>
      </c>
    </row>
    <row r="103" spans="1:7" x14ac:dyDescent="0.2">
      <c r="A103" s="194" t="s">
        <v>289</v>
      </c>
      <c r="B103" s="194" t="s">
        <v>290</v>
      </c>
      <c r="C103" s="195" t="s">
        <v>291</v>
      </c>
      <c r="D103" s="235">
        <f t="shared" si="1"/>
        <v>-1.1000000000000001</v>
      </c>
      <c r="E103" s="236">
        <v>-1.1000000000000001</v>
      </c>
      <c r="F103" s="236">
        <v>-1.1000000000000001</v>
      </c>
      <c r="G103" s="236">
        <v>-0.9</v>
      </c>
    </row>
    <row r="104" spans="1:7" x14ac:dyDescent="0.2">
      <c r="A104" s="194" t="s">
        <v>292</v>
      </c>
      <c r="B104" s="194" t="s">
        <v>293</v>
      </c>
      <c r="C104" s="195" t="s">
        <v>294</v>
      </c>
      <c r="D104" s="235">
        <f t="shared" si="1"/>
        <v>0.2</v>
      </c>
      <c r="E104" s="236">
        <v>0.2</v>
      </c>
      <c r="F104" s="236">
        <v>0</v>
      </c>
      <c r="G104" s="236">
        <v>-0.5</v>
      </c>
    </row>
    <row r="105" spans="1:7" x14ac:dyDescent="0.2">
      <c r="A105" s="194" t="s">
        <v>295</v>
      </c>
      <c r="B105" s="194" t="s">
        <v>296</v>
      </c>
      <c r="C105" s="195" t="s">
        <v>297</v>
      </c>
      <c r="D105" s="235">
        <f t="shared" si="1"/>
        <v>-1.2</v>
      </c>
      <c r="E105" s="236">
        <v>-1.2</v>
      </c>
      <c r="F105" s="236">
        <v>-1.3</v>
      </c>
      <c r="G105" s="236">
        <v>-1.4</v>
      </c>
    </row>
    <row r="106" spans="1:7" x14ac:dyDescent="0.2">
      <c r="A106" s="194" t="s">
        <v>298</v>
      </c>
      <c r="B106" s="194" t="s">
        <v>299</v>
      </c>
      <c r="C106" s="195" t="s">
        <v>300</v>
      </c>
      <c r="D106" s="235">
        <f t="shared" si="1"/>
        <v>0.2</v>
      </c>
      <c r="E106" s="236">
        <v>0.2</v>
      </c>
      <c r="F106" s="236">
        <v>0</v>
      </c>
      <c r="G106" s="236">
        <v>-0.3</v>
      </c>
    </row>
    <row r="107" spans="1:7" x14ac:dyDescent="0.2">
      <c r="A107" s="194" t="s">
        <v>301</v>
      </c>
      <c r="B107" s="194" t="s">
        <v>302</v>
      </c>
      <c r="C107" s="195" t="s">
        <v>303</v>
      </c>
      <c r="D107" s="235">
        <f t="shared" si="1"/>
        <v>-0.9</v>
      </c>
      <c r="E107" s="236">
        <v>-0.9</v>
      </c>
      <c r="F107" s="236">
        <v>-1</v>
      </c>
      <c r="G107" s="236">
        <v>-0.9</v>
      </c>
    </row>
    <row r="108" spans="1:7" x14ac:dyDescent="0.2">
      <c r="A108" s="194" t="s">
        <v>304</v>
      </c>
      <c r="B108" s="194" t="s">
        <v>305</v>
      </c>
      <c r="C108" s="195" t="s">
        <v>306</v>
      </c>
      <c r="D108" s="235">
        <f t="shared" si="1"/>
        <v>-1.2</v>
      </c>
      <c r="E108" s="236">
        <v>-1.2</v>
      </c>
      <c r="F108" s="236">
        <v>-1</v>
      </c>
      <c r="G108" s="236">
        <v>-1.1000000000000001</v>
      </c>
    </row>
    <row r="109" spans="1:7" x14ac:dyDescent="0.2">
      <c r="A109" s="194" t="s">
        <v>307</v>
      </c>
      <c r="B109" s="194" t="s">
        <v>308</v>
      </c>
      <c r="C109" s="195" t="s">
        <v>309</v>
      </c>
      <c r="D109" s="235">
        <f t="shared" si="1"/>
        <v>-1.1000000000000001</v>
      </c>
      <c r="E109" s="236">
        <v>-1.1000000000000001</v>
      </c>
      <c r="F109" s="236">
        <v>-1.3</v>
      </c>
      <c r="G109" s="236">
        <v>-1.3</v>
      </c>
    </row>
    <row r="110" spans="1:7" x14ac:dyDescent="0.2">
      <c r="A110" s="194" t="s">
        <v>310</v>
      </c>
      <c r="B110" s="194" t="s">
        <v>311</v>
      </c>
      <c r="C110" s="195" t="s">
        <v>312</v>
      </c>
      <c r="D110" s="235">
        <f t="shared" si="1"/>
        <v>-1.8</v>
      </c>
      <c r="E110" s="236">
        <v>-1.8</v>
      </c>
      <c r="F110" s="236">
        <v>-1.6</v>
      </c>
      <c r="G110" s="236">
        <v>-1.6</v>
      </c>
    </row>
    <row r="111" spans="1:7" x14ac:dyDescent="0.2">
      <c r="A111" s="194" t="s">
        <v>313</v>
      </c>
      <c r="B111" s="194" t="s">
        <v>314</v>
      </c>
      <c r="C111" s="195" t="s">
        <v>315</v>
      </c>
      <c r="D111" s="235">
        <f t="shared" si="1"/>
        <v>0</v>
      </c>
      <c r="E111" s="236">
        <v>0</v>
      </c>
      <c r="F111" s="236">
        <v>-0.1</v>
      </c>
      <c r="G111" s="236">
        <v>-0.2</v>
      </c>
    </row>
    <row r="112" spans="1:7" x14ac:dyDescent="0.2">
      <c r="A112" s="194" t="s">
        <v>316</v>
      </c>
      <c r="B112" s="194" t="s">
        <v>317</v>
      </c>
      <c r="C112" s="195" t="s">
        <v>318</v>
      </c>
      <c r="D112" s="235">
        <f t="shared" si="1"/>
        <v>0.5</v>
      </c>
      <c r="E112" s="236">
        <v>0.5</v>
      </c>
      <c r="F112" s="236">
        <v>0.6</v>
      </c>
      <c r="G112" s="236">
        <v>0.8</v>
      </c>
    </row>
    <row r="113" spans="1:7" x14ac:dyDescent="0.2">
      <c r="A113" s="194" t="s">
        <v>319</v>
      </c>
      <c r="B113" s="194" t="s">
        <v>320</v>
      </c>
      <c r="C113" s="195" t="s">
        <v>321</v>
      </c>
      <c r="D113" s="235">
        <f t="shared" si="1"/>
        <v>0</v>
      </c>
      <c r="E113" s="236">
        <v>0</v>
      </c>
      <c r="F113" s="236">
        <v>0</v>
      </c>
      <c r="G113" s="236">
        <v>0</v>
      </c>
    </row>
    <row r="114" spans="1:7" x14ac:dyDescent="0.2">
      <c r="A114" s="194" t="s">
        <v>322</v>
      </c>
      <c r="B114" s="194" t="s">
        <v>323</v>
      </c>
      <c r="C114" s="195" t="s">
        <v>324</v>
      </c>
      <c r="D114" s="235">
        <f t="shared" si="1"/>
        <v>-0.7</v>
      </c>
      <c r="E114" s="236">
        <v>-0.7</v>
      </c>
      <c r="F114" s="236">
        <v>-0.8</v>
      </c>
      <c r="G114" s="236">
        <v>-1</v>
      </c>
    </row>
    <row r="115" spans="1:7" x14ac:dyDescent="0.2">
      <c r="A115" s="194" t="s">
        <v>325</v>
      </c>
      <c r="B115" s="194" t="s">
        <v>326</v>
      </c>
      <c r="C115" s="195" t="s">
        <v>327</v>
      </c>
      <c r="D115" s="235">
        <f t="shared" si="1"/>
        <v>-1.1000000000000001</v>
      </c>
      <c r="E115" s="236">
        <v>-1.1000000000000001</v>
      </c>
      <c r="F115" s="236">
        <v>-1.3</v>
      </c>
      <c r="G115" s="236">
        <v>-0.8</v>
      </c>
    </row>
    <row r="116" spans="1:7" x14ac:dyDescent="0.2">
      <c r="A116" s="194" t="s">
        <v>328</v>
      </c>
      <c r="B116" s="194" t="s">
        <v>329</v>
      </c>
      <c r="C116" s="195" t="s">
        <v>330</v>
      </c>
      <c r="D116" s="235">
        <f t="shared" si="1"/>
        <v>-1</v>
      </c>
      <c r="E116" s="236">
        <v>-1</v>
      </c>
      <c r="F116" s="236">
        <v>-1</v>
      </c>
      <c r="G116" s="236">
        <v>-1</v>
      </c>
    </row>
    <row r="117" spans="1:7" x14ac:dyDescent="0.2">
      <c r="A117" s="194" t="s">
        <v>331</v>
      </c>
      <c r="B117" s="194" t="s">
        <v>332</v>
      </c>
      <c r="C117" s="195" t="s">
        <v>333</v>
      </c>
      <c r="D117" s="235">
        <f t="shared" si="1"/>
        <v>-0.2</v>
      </c>
      <c r="E117" s="236">
        <v>-0.2</v>
      </c>
      <c r="F117" s="236">
        <v>-0.1</v>
      </c>
      <c r="G117" s="236">
        <v>-0.1</v>
      </c>
    </row>
    <row r="118" spans="1:7" x14ac:dyDescent="0.2">
      <c r="A118" s="194" t="s">
        <v>334</v>
      </c>
      <c r="B118" s="194" t="s">
        <v>335</v>
      </c>
      <c r="C118" s="195" t="s">
        <v>336</v>
      </c>
      <c r="D118" s="235">
        <f t="shared" si="1"/>
        <v>-1.7</v>
      </c>
      <c r="E118" s="236">
        <v>-1.7</v>
      </c>
      <c r="F118" s="236">
        <v>-2</v>
      </c>
      <c r="G118" s="236">
        <v>-2.1</v>
      </c>
    </row>
    <row r="119" spans="1:7" x14ac:dyDescent="0.2">
      <c r="A119" s="194" t="s">
        <v>337</v>
      </c>
      <c r="B119" s="194" t="s">
        <v>338</v>
      </c>
      <c r="C119" s="195" t="s">
        <v>339</v>
      </c>
      <c r="D119" s="235">
        <f t="shared" si="1"/>
        <v>-1.1000000000000001</v>
      </c>
      <c r="E119" s="236">
        <v>-1.1000000000000001</v>
      </c>
      <c r="F119" s="236">
        <v>-1.5</v>
      </c>
      <c r="G119" s="236">
        <v>-1.2</v>
      </c>
    </row>
    <row r="120" spans="1:7" x14ac:dyDescent="0.2">
      <c r="A120" s="194" t="s">
        <v>340</v>
      </c>
      <c r="B120" s="194" t="s">
        <v>341</v>
      </c>
      <c r="C120" s="195" t="s">
        <v>342</v>
      </c>
      <c r="D120" s="235">
        <f t="shared" si="1"/>
        <v>-0.7</v>
      </c>
      <c r="E120" s="236">
        <v>-0.7</v>
      </c>
      <c r="F120" s="236">
        <v>-0.6</v>
      </c>
      <c r="G120" s="236">
        <v>-1</v>
      </c>
    </row>
    <row r="121" spans="1:7" x14ac:dyDescent="0.2">
      <c r="A121" s="194" t="s">
        <v>343</v>
      </c>
      <c r="B121" s="194" t="s">
        <v>344</v>
      </c>
      <c r="C121" s="195" t="s">
        <v>345</v>
      </c>
      <c r="D121" s="235">
        <f t="shared" si="1"/>
        <v>-1.9</v>
      </c>
      <c r="E121" s="236">
        <v>-1.9</v>
      </c>
      <c r="F121" s="236">
        <v>-2.4</v>
      </c>
      <c r="G121" s="236">
        <v>-2.4</v>
      </c>
    </row>
    <row r="122" spans="1:7" x14ac:dyDescent="0.2">
      <c r="A122" s="194" t="s">
        <v>346</v>
      </c>
      <c r="B122" s="194" t="s">
        <v>347</v>
      </c>
      <c r="C122" s="195" t="s">
        <v>348</v>
      </c>
      <c r="D122" s="235">
        <f t="shared" si="1"/>
        <v>0.3</v>
      </c>
      <c r="E122" s="236">
        <v>0.3</v>
      </c>
      <c r="F122" s="236">
        <v>-0.5</v>
      </c>
      <c r="G122" s="236">
        <v>-0.2</v>
      </c>
    </row>
    <row r="123" spans="1:7" x14ac:dyDescent="0.2">
      <c r="A123" s="194" t="s">
        <v>349</v>
      </c>
      <c r="B123" s="194" t="s">
        <v>350</v>
      </c>
      <c r="C123" s="195" t="s">
        <v>351</v>
      </c>
      <c r="D123" s="235">
        <f t="shared" si="1"/>
        <v>-0.3</v>
      </c>
      <c r="E123" s="236">
        <v>-0.3</v>
      </c>
      <c r="F123" s="236">
        <v>-0.3</v>
      </c>
      <c r="G123" s="236">
        <v>-0.2</v>
      </c>
    </row>
    <row r="124" spans="1:7" x14ac:dyDescent="0.2">
      <c r="A124" s="194" t="s">
        <v>352</v>
      </c>
      <c r="B124" s="194" t="s">
        <v>353</v>
      </c>
      <c r="C124" s="195" t="s">
        <v>354</v>
      </c>
      <c r="D124" s="235">
        <f t="shared" si="1"/>
        <v>-1.7</v>
      </c>
      <c r="E124" s="236">
        <v>-1.7</v>
      </c>
      <c r="F124" s="236">
        <v>-1.8</v>
      </c>
      <c r="G124" s="236">
        <v>-2.1</v>
      </c>
    </row>
    <row r="125" spans="1:7" x14ac:dyDescent="0.2">
      <c r="A125" s="194" t="s">
        <v>355</v>
      </c>
      <c r="B125" s="194" t="s">
        <v>356</v>
      </c>
      <c r="C125" s="195" t="s">
        <v>357</v>
      </c>
      <c r="D125" s="235">
        <f t="shared" si="1"/>
        <v>0.1</v>
      </c>
      <c r="E125" s="236">
        <v>0.1</v>
      </c>
      <c r="F125" s="236">
        <v>0.3</v>
      </c>
      <c r="G125" s="236">
        <v>0.3</v>
      </c>
    </row>
    <row r="126" spans="1:7" x14ac:dyDescent="0.2">
      <c r="A126" s="194" t="s">
        <v>358</v>
      </c>
      <c r="B126" s="194" t="s">
        <v>359</v>
      </c>
      <c r="C126" s="195" t="s">
        <v>360</v>
      </c>
      <c r="D126" s="235">
        <f t="shared" si="1"/>
        <v>-1.2</v>
      </c>
      <c r="E126" s="236">
        <v>-1.2</v>
      </c>
      <c r="F126" s="236">
        <v>-1.3</v>
      </c>
      <c r="G126" s="236">
        <v>-1.2</v>
      </c>
    </row>
    <row r="127" spans="1:7" x14ac:dyDescent="0.2">
      <c r="A127" s="194" t="s">
        <v>361</v>
      </c>
      <c r="B127" s="194" t="s">
        <v>362</v>
      </c>
      <c r="C127" s="195" t="s">
        <v>363</v>
      </c>
      <c r="D127" s="235">
        <f t="shared" si="1"/>
        <v>-1.1000000000000001</v>
      </c>
      <c r="E127" s="236">
        <v>-1.1000000000000001</v>
      </c>
      <c r="F127" s="236">
        <v>-1.4</v>
      </c>
      <c r="G127" s="236">
        <v>-1.5</v>
      </c>
    </row>
    <row r="128" spans="1:7" x14ac:dyDescent="0.2">
      <c r="A128" s="194" t="s">
        <v>364</v>
      </c>
      <c r="B128" s="194" t="s">
        <v>365</v>
      </c>
      <c r="C128" s="195" t="s">
        <v>366</v>
      </c>
      <c r="D128" s="235">
        <f t="shared" si="1"/>
        <v>-2.2000000000000002</v>
      </c>
      <c r="E128" s="236">
        <v>-2.2000000000000002</v>
      </c>
      <c r="F128" s="236">
        <v>-2.5</v>
      </c>
      <c r="G128" s="236">
        <v>-2.4</v>
      </c>
    </row>
    <row r="129" spans="1:7" x14ac:dyDescent="0.2">
      <c r="A129" s="194" t="s">
        <v>367</v>
      </c>
      <c r="B129" s="194" t="s">
        <v>368</v>
      </c>
      <c r="C129" s="195" t="s">
        <v>369</v>
      </c>
      <c r="D129" s="235">
        <f t="shared" si="1"/>
        <v>-0.7</v>
      </c>
      <c r="E129" s="236">
        <v>-0.7</v>
      </c>
      <c r="F129" s="236">
        <v>-1.5</v>
      </c>
      <c r="G129" s="236">
        <v>-1.6</v>
      </c>
    </row>
    <row r="130" spans="1:7" x14ac:dyDescent="0.2">
      <c r="A130" s="194" t="s">
        <v>370</v>
      </c>
      <c r="B130" s="194">
        <v>11</v>
      </c>
      <c r="C130" s="195" t="s">
        <v>371</v>
      </c>
      <c r="D130" s="235" t="str">
        <f t="shared" si="1"/>
        <v>-</v>
      </c>
      <c r="E130" s="236" t="s">
        <v>453</v>
      </c>
      <c r="F130" s="236" t="s">
        <v>453</v>
      </c>
      <c r="G130" s="236" t="s">
        <v>453</v>
      </c>
    </row>
    <row r="131" spans="1:7" x14ac:dyDescent="0.2">
      <c r="A131" s="194" t="s">
        <v>372</v>
      </c>
      <c r="B131" s="194">
        <v>12</v>
      </c>
      <c r="C131" s="195" t="s">
        <v>373</v>
      </c>
      <c r="D131" s="235" t="str">
        <f t="shared" si="1"/>
        <v>-</v>
      </c>
      <c r="E131" s="236" t="s">
        <v>453</v>
      </c>
      <c r="F131" s="236" t="s">
        <v>453</v>
      </c>
      <c r="G131" s="236" t="s">
        <v>453</v>
      </c>
    </row>
    <row r="132" spans="1:7" x14ac:dyDescent="0.2">
      <c r="A132" s="194" t="s">
        <v>374</v>
      </c>
      <c r="B132" s="194">
        <v>16</v>
      </c>
      <c r="C132" s="195" t="s">
        <v>375</v>
      </c>
      <c r="D132" s="235" t="str">
        <f t="shared" si="1"/>
        <v>-</v>
      </c>
      <c r="E132" s="236" t="s">
        <v>453</v>
      </c>
      <c r="F132" s="236" t="s">
        <v>453</v>
      </c>
      <c r="G132" s="236" t="s">
        <v>453</v>
      </c>
    </row>
    <row r="133" spans="1:7" x14ac:dyDescent="0.2">
      <c r="A133" s="194" t="s">
        <v>376</v>
      </c>
      <c r="B133" s="194">
        <v>17</v>
      </c>
      <c r="C133" s="195" t="s">
        <v>377</v>
      </c>
      <c r="D133" s="235" t="str">
        <f t="shared" ref="D133:D165" si="2">E133</f>
        <v>-</v>
      </c>
      <c r="E133" s="236" t="s">
        <v>453</v>
      </c>
      <c r="F133" s="236" t="s">
        <v>453</v>
      </c>
      <c r="G133" s="236" t="s">
        <v>453</v>
      </c>
    </row>
    <row r="134" spans="1:7" x14ac:dyDescent="0.2">
      <c r="A134" s="194" t="s">
        <v>378</v>
      </c>
      <c r="B134" s="194">
        <v>18</v>
      </c>
      <c r="C134" s="195" t="s">
        <v>379</v>
      </c>
      <c r="D134" s="235" t="str">
        <f t="shared" si="2"/>
        <v>-</v>
      </c>
      <c r="E134" s="236" t="s">
        <v>453</v>
      </c>
      <c r="F134" s="236" t="s">
        <v>453</v>
      </c>
      <c r="G134" s="236" t="s">
        <v>453</v>
      </c>
    </row>
    <row r="135" spans="1:7" x14ac:dyDescent="0.2">
      <c r="A135" s="194" t="s">
        <v>380</v>
      </c>
      <c r="B135" s="194">
        <v>19</v>
      </c>
      <c r="C135" s="195" t="s">
        <v>381</v>
      </c>
      <c r="D135" s="235" t="str">
        <f t="shared" si="2"/>
        <v>-</v>
      </c>
      <c r="E135" s="236" t="s">
        <v>453</v>
      </c>
      <c r="F135" s="236" t="s">
        <v>453</v>
      </c>
      <c r="G135" s="236" t="s">
        <v>453</v>
      </c>
    </row>
    <row r="136" spans="1:7" x14ac:dyDescent="0.2">
      <c r="A136" s="194" t="s">
        <v>382</v>
      </c>
      <c r="B136" s="194">
        <v>21</v>
      </c>
      <c r="C136" s="195" t="s">
        <v>383</v>
      </c>
      <c r="D136" s="235" t="str">
        <f t="shared" si="2"/>
        <v>-</v>
      </c>
      <c r="E136" s="236" t="s">
        <v>453</v>
      </c>
      <c r="F136" s="236" t="s">
        <v>453</v>
      </c>
      <c r="G136" s="236" t="s">
        <v>453</v>
      </c>
    </row>
    <row r="137" spans="1:7" x14ac:dyDescent="0.2">
      <c r="A137" s="194" t="s">
        <v>384</v>
      </c>
      <c r="B137" s="194">
        <v>22</v>
      </c>
      <c r="C137" s="195" t="s">
        <v>385</v>
      </c>
      <c r="D137" s="235" t="str">
        <f t="shared" si="2"/>
        <v>-</v>
      </c>
      <c r="E137" s="236" t="s">
        <v>453</v>
      </c>
      <c r="F137" s="236" t="s">
        <v>453</v>
      </c>
      <c r="G137" s="236" t="s">
        <v>453</v>
      </c>
    </row>
    <row r="138" spans="1:7" x14ac:dyDescent="0.2">
      <c r="A138" s="194" t="s">
        <v>386</v>
      </c>
      <c r="B138" s="194">
        <v>23</v>
      </c>
      <c r="C138" s="195" t="s">
        <v>387</v>
      </c>
      <c r="D138" s="235" t="str">
        <f t="shared" si="2"/>
        <v>-</v>
      </c>
      <c r="E138" s="236" t="s">
        <v>453</v>
      </c>
      <c r="F138" s="236" t="s">
        <v>453</v>
      </c>
      <c r="G138" s="236" t="s">
        <v>453</v>
      </c>
    </row>
    <row r="139" spans="1:7" x14ac:dyDescent="0.2">
      <c r="A139" s="194" t="s">
        <v>388</v>
      </c>
      <c r="B139" s="194">
        <v>24</v>
      </c>
      <c r="C139" s="195" t="s">
        <v>389</v>
      </c>
      <c r="D139" s="235" t="str">
        <f t="shared" si="2"/>
        <v>-</v>
      </c>
      <c r="E139" s="236" t="s">
        <v>453</v>
      </c>
      <c r="F139" s="236" t="s">
        <v>453</v>
      </c>
      <c r="G139" s="236" t="s">
        <v>453</v>
      </c>
    </row>
    <row r="140" spans="1:7" x14ac:dyDescent="0.2">
      <c r="A140" s="194" t="s">
        <v>390</v>
      </c>
      <c r="B140" s="194">
        <v>26</v>
      </c>
      <c r="C140" s="195" t="s">
        <v>391</v>
      </c>
      <c r="D140" s="235" t="str">
        <f t="shared" si="2"/>
        <v>-</v>
      </c>
      <c r="E140" s="236" t="s">
        <v>453</v>
      </c>
      <c r="F140" s="236" t="s">
        <v>453</v>
      </c>
      <c r="G140" s="236" t="s">
        <v>453</v>
      </c>
    </row>
    <row r="141" spans="1:7" x14ac:dyDescent="0.2">
      <c r="A141" s="194" t="s">
        <v>392</v>
      </c>
      <c r="B141" s="194">
        <v>29</v>
      </c>
      <c r="C141" s="195" t="s">
        <v>393</v>
      </c>
      <c r="D141" s="235" t="str">
        <f t="shared" si="2"/>
        <v>-</v>
      </c>
      <c r="E141" s="236" t="s">
        <v>453</v>
      </c>
      <c r="F141" s="236" t="s">
        <v>453</v>
      </c>
      <c r="G141" s="236" t="s">
        <v>453</v>
      </c>
    </row>
    <row r="142" spans="1:7" x14ac:dyDescent="0.2">
      <c r="A142" s="194" t="s">
        <v>394</v>
      </c>
      <c r="B142" s="194">
        <v>30</v>
      </c>
      <c r="C142" s="195" t="s">
        <v>395</v>
      </c>
      <c r="D142" s="235" t="str">
        <f t="shared" si="2"/>
        <v>-</v>
      </c>
      <c r="E142" s="236" t="s">
        <v>453</v>
      </c>
      <c r="F142" s="236" t="s">
        <v>453</v>
      </c>
      <c r="G142" s="236" t="s">
        <v>453</v>
      </c>
    </row>
    <row r="143" spans="1:7" x14ac:dyDescent="0.2">
      <c r="A143" s="194" t="s">
        <v>396</v>
      </c>
      <c r="B143" s="194">
        <v>31</v>
      </c>
      <c r="C143" s="195" t="s">
        <v>397</v>
      </c>
      <c r="D143" s="235" t="str">
        <f t="shared" si="2"/>
        <v>-</v>
      </c>
      <c r="E143" s="236" t="s">
        <v>453</v>
      </c>
      <c r="F143" s="236" t="s">
        <v>453</v>
      </c>
      <c r="G143" s="236" t="s">
        <v>453</v>
      </c>
    </row>
    <row r="144" spans="1:7" x14ac:dyDescent="0.2">
      <c r="A144" s="194" t="s">
        <v>398</v>
      </c>
      <c r="B144" s="194">
        <v>32</v>
      </c>
      <c r="C144" s="195" t="s">
        <v>399</v>
      </c>
      <c r="D144" s="235" t="str">
        <f t="shared" si="2"/>
        <v>-</v>
      </c>
      <c r="E144" s="236" t="s">
        <v>453</v>
      </c>
      <c r="F144" s="236" t="s">
        <v>453</v>
      </c>
      <c r="G144" s="236" t="s">
        <v>453</v>
      </c>
    </row>
    <row r="145" spans="1:22" x14ac:dyDescent="0.2">
      <c r="A145" s="194" t="s">
        <v>400</v>
      </c>
      <c r="B145" s="194">
        <v>33</v>
      </c>
      <c r="C145" s="195" t="s">
        <v>401</v>
      </c>
      <c r="D145" s="235" t="str">
        <f t="shared" si="2"/>
        <v>-</v>
      </c>
      <c r="E145" s="236" t="s">
        <v>453</v>
      </c>
      <c r="F145" s="236" t="s">
        <v>453</v>
      </c>
      <c r="G145" s="236" t="s">
        <v>453</v>
      </c>
    </row>
    <row r="146" spans="1:22" x14ac:dyDescent="0.2">
      <c r="A146" s="194" t="s">
        <v>402</v>
      </c>
      <c r="B146" s="194">
        <v>34</v>
      </c>
      <c r="C146" s="195" t="s">
        <v>403</v>
      </c>
      <c r="D146" s="235" t="str">
        <f t="shared" si="2"/>
        <v>-</v>
      </c>
      <c r="E146" s="236" t="s">
        <v>453</v>
      </c>
      <c r="F146" s="236" t="s">
        <v>453</v>
      </c>
      <c r="G146" s="236" t="s">
        <v>453</v>
      </c>
    </row>
    <row r="147" spans="1:22" x14ac:dyDescent="0.2">
      <c r="A147" s="194" t="s">
        <v>404</v>
      </c>
      <c r="B147" s="194">
        <v>36</v>
      </c>
      <c r="C147" s="195" t="s">
        <v>405</v>
      </c>
      <c r="D147" s="235" t="str">
        <f t="shared" si="2"/>
        <v>-</v>
      </c>
      <c r="E147" s="236" t="s">
        <v>453</v>
      </c>
      <c r="F147" s="236" t="s">
        <v>453</v>
      </c>
      <c r="G147" s="236" t="s">
        <v>453</v>
      </c>
    </row>
    <row r="148" spans="1:22" x14ac:dyDescent="0.2">
      <c r="A148" s="194" t="s">
        <v>406</v>
      </c>
      <c r="B148" s="194">
        <v>37</v>
      </c>
      <c r="C148" s="195" t="s">
        <v>407</v>
      </c>
      <c r="D148" s="235" t="str">
        <f t="shared" si="2"/>
        <v>-</v>
      </c>
      <c r="E148" s="236" t="s">
        <v>453</v>
      </c>
      <c r="F148" s="236" t="s">
        <v>453</v>
      </c>
      <c r="G148" s="236" t="s">
        <v>453</v>
      </c>
    </row>
    <row r="149" spans="1:22" x14ac:dyDescent="0.2">
      <c r="A149" s="194" t="s">
        <v>408</v>
      </c>
      <c r="B149" s="194">
        <v>38</v>
      </c>
      <c r="C149" s="195" t="s">
        <v>409</v>
      </c>
      <c r="D149" s="235" t="str">
        <f t="shared" si="2"/>
        <v>-</v>
      </c>
      <c r="E149" s="236" t="s">
        <v>453</v>
      </c>
      <c r="F149" s="236" t="s">
        <v>453</v>
      </c>
      <c r="G149" s="236" t="s">
        <v>453</v>
      </c>
    </row>
    <row r="150" spans="1:22" x14ac:dyDescent="0.2">
      <c r="A150" s="194" t="s">
        <v>410</v>
      </c>
      <c r="B150" s="194">
        <v>40</v>
      </c>
      <c r="C150" s="195" t="s">
        <v>411</v>
      </c>
      <c r="D150" s="235" t="str">
        <f t="shared" si="2"/>
        <v>-</v>
      </c>
      <c r="E150" s="236" t="s">
        <v>453</v>
      </c>
      <c r="F150" s="236" t="s">
        <v>453</v>
      </c>
      <c r="G150" s="236" t="s">
        <v>453</v>
      </c>
    </row>
    <row r="151" spans="1:22" x14ac:dyDescent="0.2">
      <c r="A151" s="194" t="s">
        <v>412</v>
      </c>
      <c r="B151" s="194">
        <v>41</v>
      </c>
      <c r="C151" s="195" t="s">
        <v>413</v>
      </c>
      <c r="D151" s="235" t="str">
        <f t="shared" si="2"/>
        <v>-</v>
      </c>
      <c r="E151" s="236" t="s">
        <v>453</v>
      </c>
      <c r="F151" s="236" t="s">
        <v>453</v>
      </c>
      <c r="G151" s="236" t="s">
        <v>453</v>
      </c>
    </row>
    <row r="152" spans="1:22" x14ac:dyDescent="0.2">
      <c r="A152" s="194" t="s">
        <v>414</v>
      </c>
      <c r="B152" s="194">
        <v>42</v>
      </c>
      <c r="C152" s="195" t="s">
        <v>415</v>
      </c>
      <c r="D152" s="235" t="str">
        <f t="shared" si="2"/>
        <v>-</v>
      </c>
      <c r="E152" s="236" t="s">
        <v>453</v>
      </c>
      <c r="F152" s="236" t="s">
        <v>453</v>
      </c>
      <c r="G152" s="236" t="s">
        <v>453</v>
      </c>
    </row>
    <row r="153" spans="1:22" x14ac:dyDescent="0.2">
      <c r="A153" s="194" t="s">
        <v>416</v>
      </c>
      <c r="B153" s="194">
        <v>43</v>
      </c>
      <c r="C153" s="195" t="s">
        <v>417</v>
      </c>
      <c r="D153" s="235" t="str">
        <f t="shared" si="2"/>
        <v>-</v>
      </c>
      <c r="E153" s="236" t="s">
        <v>453</v>
      </c>
      <c r="F153" s="236" t="s">
        <v>453</v>
      </c>
      <c r="G153" s="236" t="s">
        <v>453</v>
      </c>
    </row>
    <row r="154" spans="1:22" x14ac:dyDescent="0.2">
      <c r="A154" s="194" t="s">
        <v>418</v>
      </c>
      <c r="B154" s="194">
        <v>44</v>
      </c>
      <c r="C154" s="195" t="s">
        <v>419</v>
      </c>
      <c r="D154" s="235" t="str">
        <f t="shared" si="2"/>
        <v>-</v>
      </c>
      <c r="E154" s="236" t="s">
        <v>453</v>
      </c>
      <c r="F154" s="236" t="s">
        <v>453</v>
      </c>
      <c r="G154" s="236" t="s">
        <v>453</v>
      </c>
    </row>
    <row r="155" spans="1:22" x14ac:dyDescent="0.2">
      <c r="A155" s="194" t="s">
        <v>420</v>
      </c>
      <c r="B155" s="194">
        <v>45</v>
      </c>
      <c r="C155" s="195" t="s">
        <v>421</v>
      </c>
      <c r="D155" s="235" t="str">
        <f t="shared" si="2"/>
        <v>-</v>
      </c>
      <c r="E155" s="236" t="s">
        <v>453</v>
      </c>
      <c r="F155" s="236" t="s">
        <v>453</v>
      </c>
      <c r="G155" s="236" t="s">
        <v>453</v>
      </c>
    </row>
    <row r="156" spans="1:22" x14ac:dyDescent="0.2">
      <c r="A156" s="194" t="s">
        <v>422</v>
      </c>
      <c r="B156" s="194">
        <v>47</v>
      </c>
      <c r="C156" s="195" t="s">
        <v>423</v>
      </c>
      <c r="D156" s="235" t="str">
        <f t="shared" si="2"/>
        <v>-</v>
      </c>
      <c r="E156" s="236" t="s">
        <v>453</v>
      </c>
      <c r="F156" s="236" t="s">
        <v>453</v>
      </c>
      <c r="G156" s="236" t="s">
        <v>453</v>
      </c>
    </row>
    <row r="157" spans="1:22" x14ac:dyDescent="0.2">
      <c r="A157" s="152" t="s">
        <v>489</v>
      </c>
      <c r="B157" s="152"/>
      <c r="C157" s="152" t="s">
        <v>428</v>
      </c>
      <c r="D157" s="235">
        <f t="shared" si="2"/>
        <v>0.1</v>
      </c>
      <c r="E157" s="236">
        <v>0.1</v>
      </c>
      <c r="F157" s="236">
        <v>-0.1</v>
      </c>
      <c r="G157" s="236">
        <v>0.1</v>
      </c>
    </row>
    <row r="158" spans="1:22" x14ac:dyDescent="0.2">
      <c r="A158" s="152" t="s">
        <v>490</v>
      </c>
      <c r="B158" s="152"/>
      <c r="C158" s="152" t="s">
        <v>429</v>
      </c>
      <c r="D158" s="235">
        <f t="shared" si="2"/>
        <v>-0.6</v>
      </c>
      <c r="E158" s="236">
        <v>-0.6</v>
      </c>
      <c r="F158" s="236">
        <v>0.6</v>
      </c>
      <c r="G158" s="236">
        <v>0.6</v>
      </c>
    </row>
    <row r="159" spans="1:22" x14ac:dyDescent="0.2">
      <c r="A159" s="152" t="s">
        <v>491</v>
      </c>
      <c r="B159" s="152"/>
      <c r="C159" s="152" t="s">
        <v>734</v>
      </c>
      <c r="D159" s="235">
        <f t="shared" si="2"/>
        <v>-0.8</v>
      </c>
      <c r="E159" s="236">
        <v>-0.8</v>
      </c>
      <c r="F159" s="236">
        <v>0.1</v>
      </c>
      <c r="G159" s="236">
        <v>0</v>
      </c>
      <c r="H159" s="401"/>
      <c r="I159" s="401"/>
      <c r="J159" s="401"/>
      <c r="K159" s="401"/>
      <c r="L159" s="401"/>
      <c r="M159" s="401"/>
      <c r="N159" s="401"/>
      <c r="O159" s="401"/>
      <c r="P159" s="401"/>
      <c r="Q159" s="401"/>
      <c r="R159" s="401"/>
      <c r="S159" s="401"/>
      <c r="T159" s="401"/>
      <c r="U159" s="401"/>
      <c r="V159" s="401"/>
    </row>
    <row r="160" spans="1:22" x14ac:dyDescent="0.2">
      <c r="A160" s="152" t="s">
        <v>492</v>
      </c>
      <c r="B160" s="152"/>
      <c r="C160" s="152" t="s">
        <v>431</v>
      </c>
      <c r="D160" s="235">
        <f t="shared" si="2"/>
        <v>2.4</v>
      </c>
      <c r="E160" s="236">
        <v>2.4</v>
      </c>
      <c r="F160" s="236">
        <v>2.7</v>
      </c>
      <c r="G160" s="236">
        <v>3.1</v>
      </c>
      <c r="H160" s="401"/>
      <c r="I160" s="401"/>
      <c r="J160" s="401"/>
      <c r="K160" s="401"/>
      <c r="L160" s="401"/>
      <c r="M160" s="401"/>
      <c r="N160" s="401"/>
      <c r="O160" s="401"/>
      <c r="P160" s="401"/>
      <c r="Q160" s="401"/>
      <c r="R160" s="401"/>
      <c r="S160" s="401"/>
      <c r="T160" s="401"/>
      <c r="U160" s="401"/>
      <c r="V160" s="401"/>
    </row>
    <row r="161" spans="1:22" x14ac:dyDescent="0.2">
      <c r="A161" s="152" t="s">
        <v>493</v>
      </c>
      <c r="B161" s="152"/>
      <c r="C161" s="152" t="s">
        <v>432</v>
      </c>
      <c r="D161" s="235">
        <f t="shared" si="2"/>
        <v>0.2</v>
      </c>
      <c r="E161" s="236">
        <v>0.2</v>
      </c>
      <c r="F161" s="236">
        <v>1</v>
      </c>
      <c r="G161" s="236">
        <v>2.2000000000000002</v>
      </c>
      <c r="H161" s="401"/>
      <c r="I161" s="401"/>
      <c r="J161" s="401"/>
      <c r="K161" s="401"/>
      <c r="L161" s="401"/>
      <c r="M161" s="401"/>
      <c r="N161" s="401"/>
      <c r="O161" s="401"/>
      <c r="P161" s="401"/>
      <c r="Q161" s="401"/>
      <c r="R161" s="401"/>
      <c r="S161" s="401"/>
      <c r="T161" s="401"/>
      <c r="U161" s="401"/>
      <c r="V161" s="401"/>
    </row>
    <row r="162" spans="1:22" x14ac:dyDescent="0.2">
      <c r="A162" s="152" t="s">
        <v>494</v>
      </c>
      <c r="B162" s="152"/>
      <c r="C162" s="152" t="s">
        <v>735</v>
      </c>
      <c r="D162" s="235">
        <f t="shared" si="2"/>
        <v>5.2</v>
      </c>
      <c r="E162" s="236">
        <v>5.2</v>
      </c>
      <c r="F162" s="236">
        <v>5.4</v>
      </c>
      <c r="G162" s="236">
        <v>4.8</v>
      </c>
      <c r="H162" s="401"/>
      <c r="I162" s="401"/>
      <c r="J162" s="401"/>
      <c r="K162" s="401"/>
      <c r="L162" s="401"/>
      <c r="M162" s="401"/>
      <c r="N162" s="401"/>
      <c r="O162" s="401"/>
      <c r="P162" s="401"/>
      <c r="Q162" s="401"/>
      <c r="R162" s="401"/>
      <c r="S162" s="401"/>
      <c r="T162" s="401"/>
      <c r="U162" s="401"/>
      <c r="V162" s="401"/>
    </row>
    <row r="163" spans="1:22" x14ac:dyDescent="0.2">
      <c r="A163" s="152" t="s">
        <v>495</v>
      </c>
      <c r="B163" s="152"/>
      <c r="C163" s="152" t="s">
        <v>427</v>
      </c>
      <c r="D163" s="235">
        <f t="shared" si="2"/>
        <v>-22.4</v>
      </c>
      <c r="E163" s="236">
        <v>-22.4</v>
      </c>
      <c r="F163" s="236">
        <v>-25.2</v>
      </c>
      <c r="G163" s="236">
        <v>-26.7</v>
      </c>
      <c r="H163" s="268"/>
      <c r="I163" s="268"/>
      <c r="J163" s="268"/>
      <c r="K163" s="268"/>
      <c r="L163" s="268"/>
      <c r="M163" s="268"/>
      <c r="N163" s="268"/>
      <c r="O163" s="268"/>
      <c r="P163" s="268"/>
      <c r="Q163" s="268"/>
      <c r="R163" s="268"/>
      <c r="S163" s="268"/>
      <c r="T163" s="268"/>
      <c r="U163" s="268"/>
      <c r="V163" s="268"/>
    </row>
    <row r="164" spans="1:22" x14ac:dyDescent="0.2">
      <c r="A164" s="152" t="s">
        <v>496</v>
      </c>
      <c r="B164" s="152"/>
      <c r="C164" s="152" t="s">
        <v>426</v>
      </c>
      <c r="D164" s="235">
        <f t="shared" si="2"/>
        <v>8.8000000000000007</v>
      </c>
      <c r="E164" s="236">
        <v>8.8000000000000007</v>
      </c>
      <c r="F164" s="236">
        <v>9.4</v>
      </c>
      <c r="G164" s="236">
        <v>9</v>
      </c>
    </row>
    <row r="165" spans="1:22" x14ac:dyDescent="0.2">
      <c r="A165" s="152" t="s">
        <v>497</v>
      </c>
      <c r="B165" s="152"/>
      <c r="C165" s="152" t="s">
        <v>433</v>
      </c>
      <c r="D165" s="235">
        <f t="shared" si="2"/>
        <v>5.7</v>
      </c>
      <c r="E165" s="236">
        <v>5.7</v>
      </c>
      <c r="F165" s="236">
        <v>5.4</v>
      </c>
      <c r="G165" s="236">
        <v>4.7</v>
      </c>
    </row>
    <row r="166" spans="1:22" x14ac:dyDescent="0.2">
      <c r="A166" s="197" t="s">
        <v>498</v>
      </c>
      <c r="B166" s="198">
        <v>64</v>
      </c>
      <c r="C166" s="199" t="s">
        <v>424</v>
      </c>
      <c r="D166" s="235" t="str">
        <f>E166</f>
        <v>-</v>
      </c>
      <c r="E166" s="236" t="s">
        <v>453</v>
      </c>
      <c r="F166" s="236" t="s">
        <v>453</v>
      </c>
      <c r="G166" s="236" t="s">
        <v>453</v>
      </c>
    </row>
    <row r="167" spans="1:22" x14ac:dyDescent="0.2">
      <c r="A167" s="400" t="s">
        <v>875</v>
      </c>
      <c r="B167" s="401"/>
      <c r="C167" s="401"/>
      <c r="D167" s="401"/>
      <c r="E167" s="401"/>
      <c r="F167" s="401"/>
    </row>
    <row r="168" spans="1:22" x14ac:dyDescent="0.2">
      <c r="A168" s="401" t="s">
        <v>876</v>
      </c>
      <c r="B168" s="401"/>
      <c r="C168" s="401"/>
      <c r="D168" s="401"/>
      <c r="E168" s="401"/>
      <c r="F168" s="401"/>
    </row>
    <row r="169" spans="1:22" x14ac:dyDescent="0.2">
      <c r="A169" s="401"/>
      <c r="B169" s="401"/>
      <c r="C169" s="401"/>
      <c r="D169" s="401"/>
      <c r="E169" s="401"/>
      <c r="F169" s="401"/>
    </row>
    <row r="170" spans="1:22" x14ac:dyDescent="0.2">
      <c r="A170" s="402" t="s">
        <v>877</v>
      </c>
      <c r="B170" s="401"/>
      <c r="C170" s="401"/>
      <c r="D170" s="401"/>
      <c r="E170" s="401"/>
      <c r="F170" s="401"/>
    </row>
    <row r="171" spans="1:22" x14ac:dyDescent="0.2">
      <c r="A171" s="401" t="s">
        <v>878</v>
      </c>
      <c r="B171" s="403"/>
      <c r="C171" s="403"/>
      <c r="D171" s="403"/>
      <c r="E171" s="403"/>
      <c r="F171" s="268"/>
    </row>
    <row r="172" spans="1:22" x14ac:dyDescent="0.2">
      <c r="A172" s="238"/>
      <c r="B172" s="239"/>
      <c r="C172" s="239"/>
      <c r="D172" s="239"/>
      <c r="E172" s="239"/>
    </row>
    <row r="389" ht="12.75" customHeight="1" x14ac:dyDescent="0.2"/>
  </sheetData>
  <mergeCells count="1">
    <mergeCell ref="E3:G3"/>
  </mergeCells>
  <pageMargins left="0.75" right="0.75" top="1" bottom="1" header="0.5" footer="0.5"/>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00B050"/>
  </sheetPr>
  <dimension ref="A1:F205"/>
  <sheetViews>
    <sheetView workbookViewId="0">
      <selection activeCell="C162" sqref="C162"/>
    </sheetView>
  </sheetViews>
  <sheetFormatPr defaultRowHeight="12.75" x14ac:dyDescent="0.2"/>
  <cols>
    <col min="1" max="1" width="13.5546875" style="139" customWidth="1"/>
    <col min="2" max="2" width="13" style="139" customWidth="1"/>
    <col min="3" max="3" width="21" style="139" bestFit="1" customWidth="1"/>
    <col min="4" max="4" width="8.5546875" style="139" bestFit="1" customWidth="1"/>
    <col min="5" max="5" width="8.88671875" style="139" customWidth="1"/>
    <col min="6" max="256" width="8.88671875" style="139"/>
    <col min="257" max="257" width="13.5546875" style="139" customWidth="1"/>
    <col min="258" max="258" width="13" style="139" customWidth="1"/>
    <col min="259" max="259" width="21" style="139" bestFit="1" customWidth="1"/>
    <col min="260" max="260" width="8.5546875" style="139" bestFit="1" customWidth="1"/>
    <col min="261" max="261" width="21.44140625" style="139" customWidth="1"/>
    <col min="262" max="512" width="8.88671875" style="139"/>
    <col min="513" max="513" width="13.5546875" style="139" customWidth="1"/>
    <col min="514" max="514" width="13" style="139" customWidth="1"/>
    <col min="515" max="515" width="21" style="139" bestFit="1" customWidth="1"/>
    <col min="516" max="516" width="8.5546875" style="139" bestFit="1" customWidth="1"/>
    <col min="517" max="517" width="21.44140625" style="139" customWidth="1"/>
    <col min="518" max="768" width="8.88671875" style="139"/>
    <col min="769" max="769" width="13.5546875" style="139" customWidth="1"/>
    <col min="770" max="770" width="13" style="139" customWidth="1"/>
    <col min="771" max="771" width="21" style="139" bestFit="1" customWidth="1"/>
    <col min="772" max="772" width="8.5546875" style="139" bestFit="1" customWidth="1"/>
    <col min="773" max="773" width="21.44140625" style="139" customWidth="1"/>
    <col min="774" max="1024" width="8.88671875" style="139"/>
    <col min="1025" max="1025" width="13.5546875" style="139" customWidth="1"/>
    <col min="1026" max="1026" width="13" style="139" customWidth="1"/>
    <col min="1027" max="1027" width="21" style="139" bestFit="1" customWidth="1"/>
    <col min="1028" max="1028" width="8.5546875" style="139" bestFit="1" customWidth="1"/>
    <col min="1029" max="1029" width="21.44140625" style="139" customWidth="1"/>
    <col min="1030" max="1280" width="8.88671875" style="139"/>
    <col min="1281" max="1281" width="13.5546875" style="139" customWidth="1"/>
    <col min="1282" max="1282" width="13" style="139" customWidth="1"/>
    <col min="1283" max="1283" width="21" style="139" bestFit="1" customWidth="1"/>
    <col min="1284" max="1284" width="8.5546875" style="139" bestFit="1" customWidth="1"/>
    <col min="1285" max="1285" width="21.44140625" style="139" customWidth="1"/>
    <col min="1286" max="1536" width="8.88671875" style="139"/>
    <col min="1537" max="1537" width="13.5546875" style="139" customWidth="1"/>
    <col min="1538" max="1538" width="13" style="139" customWidth="1"/>
    <col min="1539" max="1539" width="21" style="139" bestFit="1" customWidth="1"/>
    <col min="1540" max="1540" width="8.5546875" style="139" bestFit="1" customWidth="1"/>
    <col min="1541" max="1541" width="21.44140625" style="139" customWidth="1"/>
    <col min="1542" max="1792" width="8.88671875" style="139"/>
    <col min="1793" max="1793" width="13.5546875" style="139" customWidth="1"/>
    <col min="1794" max="1794" width="13" style="139" customWidth="1"/>
    <col min="1795" max="1795" width="21" style="139" bestFit="1" customWidth="1"/>
    <col min="1796" max="1796" width="8.5546875" style="139" bestFit="1" customWidth="1"/>
    <col min="1797" max="1797" width="21.44140625" style="139" customWidth="1"/>
    <col min="1798" max="2048" width="8.88671875" style="139"/>
    <col min="2049" max="2049" width="13.5546875" style="139" customWidth="1"/>
    <col min="2050" max="2050" width="13" style="139" customWidth="1"/>
    <col min="2051" max="2051" width="21" style="139" bestFit="1" customWidth="1"/>
    <col min="2052" max="2052" width="8.5546875" style="139" bestFit="1" customWidth="1"/>
    <col min="2053" max="2053" width="21.44140625" style="139" customWidth="1"/>
    <col min="2054" max="2304" width="8.88671875" style="139"/>
    <col min="2305" max="2305" width="13.5546875" style="139" customWidth="1"/>
    <col min="2306" max="2306" width="13" style="139" customWidth="1"/>
    <col min="2307" max="2307" width="21" style="139" bestFit="1" customWidth="1"/>
    <col min="2308" max="2308" width="8.5546875" style="139" bestFit="1" customWidth="1"/>
    <col min="2309" max="2309" width="21.44140625" style="139" customWidth="1"/>
    <col min="2310" max="2560" width="8.88671875" style="139"/>
    <col min="2561" max="2561" width="13.5546875" style="139" customWidth="1"/>
    <col min="2562" max="2562" width="13" style="139" customWidth="1"/>
    <col min="2563" max="2563" width="21" style="139" bestFit="1" customWidth="1"/>
    <col min="2564" max="2564" width="8.5546875" style="139" bestFit="1" customWidth="1"/>
    <col min="2565" max="2565" width="21.44140625" style="139" customWidth="1"/>
    <col min="2566" max="2816" width="8.88671875" style="139"/>
    <col min="2817" max="2817" width="13.5546875" style="139" customWidth="1"/>
    <col min="2818" max="2818" width="13" style="139" customWidth="1"/>
    <col min="2819" max="2819" width="21" style="139" bestFit="1" customWidth="1"/>
    <col min="2820" max="2820" width="8.5546875" style="139" bestFit="1" customWidth="1"/>
    <col min="2821" max="2821" width="21.44140625" style="139" customWidth="1"/>
    <col min="2822" max="3072" width="8.88671875" style="139"/>
    <col min="3073" max="3073" width="13.5546875" style="139" customWidth="1"/>
    <col min="3074" max="3074" width="13" style="139" customWidth="1"/>
    <col min="3075" max="3075" width="21" style="139" bestFit="1" customWidth="1"/>
    <col min="3076" max="3076" width="8.5546875" style="139" bestFit="1" customWidth="1"/>
    <col min="3077" max="3077" width="21.44140625" style="139" customWidth="1"/>
    <col min="3078" max="3328" width="8.88671875" style="139"/>
    <col min="3329" max="3329" width="13.5546875" style="139" customWidth="1"/>
    <col min="3330" max="3330" width="13" style="139" customWidth="1"/>
    <col min="3331" max="3331" width="21" style="139" bestFit="1" customWidth="1"/>
    <col min="3332" max="3332" width="8.5546875" style="139" bestFit="1" customWidth="1"/>
    <col min="3333" max="3333" width="21.44140625" style="139" customWidth="1"/>
    <col min="3334" max="3584" width="8.88671875" style="139"/>
    <col min="3585" max="3585" width="13.5546875" style="139" customWidth="1"/>
    <col min="3586" max="3586" width="13" style="139" customWidth="1"/>
    <col min="3587" max="3587" width="21" style="139" bestFit="1" customWidth="1"/>
    <col min="3588" max="3588" width="8.5546875" style="139" bestFit="1" customWidth="1"/>
    <col min="3589" max="3589" width="21.44140625" style="139" customWidth="1"/>
    <col min="3590" max="3840" width="8.88671875" style="139"/>
    <col min="3841" max="3841" width="13.5546875" style="139" customWidth="1"/>
    <col min="3842" max="3842" width="13" style="139" customWidth="1"/>
    <col min="3843" max="3843" width="21" style="139" bestFit="1" customWidth="1"/>
    <col min="3844" max="3844" width="8.5546875" style="139" bestFit="1" customWidth="1"/>
    <col min="3845" max="3845" width="21.44140625" style="139" customWidth="1"/>
    <col min="3846" max="4096" width="8.88671875" style="139"/>
    <col min="4097" max="4097" width="13.5546875" style="139" customWidth="1"/>
    <col min="4098" max="4098" width="13" style="139" customWidth="1"/>
    <col min="4099" max="4099" width="21" style="139" bestFit="1" customWidth="1"/>
    <col min="4100" max="4100" width="8.5546875" style="139" bestFit="1" customWidth="1"/>
    <col min="4101" max="4101" width="21.44140625" style="139" customWidth="1"/>
    <col min="4102" max="4352" width="8.88671875" style="139"/>
    <col min="4353" max="4353" width="13.5546875" style="139" customWidth="1"/>
    <col min="4354" max="4354" width="13" style="139" customWidth="1"/>
    <col min="4355" max="4355" width="21" style="139" bestFit="1" customWidth="1"/>
    <col min="4356" max="4356" width="8.5546875" style="139" bestFit="1" customWidth="1"/>
    <col min="4357" max="4357" width="21.44140625" style="139" customWidth="1"/>
    <col min="4358" max="4608" width="8.88671875" style="139"/>
    <col min="4609" max="4609" width="13.5546875" style="139" customWidth="1"/>
    <col min="4610" max="4610" width="13" style="139" customWidth="1"/>
    <col min="4611" max="4611" width="21" style="139" bestFit="1" customWidth="1"/>
    <col min="4612" max="4612" width="8.5546875" style="139" bestFit="1" customWidth="1"/>
    <col min="4613" max="4613" width="21.44140625" style="139" customWidth="1"/>
    <col min="4614" max="4864" width="8.88671875" style="139"/>
    <col min="4865" max="4865" width="13.5546875" style="139" customWidth="1"/>
    <col min="4866" max="4866" width="13" style="139" customWidth="1"/>
    <col min="4867" max="4867" width="21" style="139" bestFit="1" customWidth="1"/>
    <col min="4868" max="4868" width="8.5546875" style="139" bestFit="1" customWidth="1"/>
    <col min="4869" max="4869" width="21.44140625" style="139" customWidth="1"/>
    <col min="4870" max="5120" width="8.88671875" style="139"/>
    <col min="5121" max="5121" width="13.5546875" style="139" customWidth="1"/>
    <col min="5122" max="5122" width="13" style="139" customWidth="1"/>
    <col min="5123" max="5123" width="21" style="139" bestFit="1" customWidth="1"/>
    <col min="5124" max="5124" width="8.5546875" style="139" bestFit="1" customWidth="1"/>
    <col min="5125" max="5125" width="21.44140625" style="139" customWidth="1"/>
    <col min="5126" max="5376" width="8.88671875" style="139"/>
    <col min="5377" max="5377" width="13.5546875" style="139" customWidth="1"/>
    <col min="5378" max="5378" width="13" style="139" customWidth="1"/>
    <col min="5379" max="5379" width="21" style="139" bestFit="1" customWidth="1"/>
    <col min="5380" max="5380" width="8.5546875" style="139" bestFit="1" customWidth="1"/>
    <col min="5381" max="5381" width="21.44140625" style="139" customWidth="1"/>
    <col min="5382" max="5632" width="8.88671875" style="139"/>
    <col min="5633" max="5633" width="13.5546875" style="139" customWidth="1"/>
    <col min="5634" max="5634" width="13" style="139" customWidth="1"/>
    <col min="5635" max="5635" width="21" style="139" bestFit="1" customWidth="1"/>
    <col min="5636" max="5636" width="8.5546875" style="139" bestFit="1" customWidth="1"/>
    <col min="5637" max="5637" width="21.44140625" style="139" customWidth="1"/>
    <col min="5638" max="5888" width="8.88671875" style="139"/>
    <col min="5889" max="5889" width="13.5546875" style="139" customWidth="1"/>
    <col min="5890" max="5890" width="13" style="139" customWidth="1"/>
    <col min="5891" max="5891" width="21" style="139" bestFit="1" customWidth="1"/>
    <col min="5892" max="5892" width="8.5546875" style="139" bestFit="1" customWidth="1"/>
    <col min="5893" max="5893" width="21.44140625" style="139" customWidth="1"/>
    <col min="5894" max="6144" width="8.88671875" style="139"/>
    <col min="6145" max="6145" width="13.5546875" style="139" customWidth="1"/>
    <col min="6146" max="6146" width="13" style="139" customWidth="1"/>
    <col min="6147" max="6147" width="21" style="139" bestFit="1" customWidth="1"/>
    <col min="6148" max="6148" width="8.5546875" style="139" bestFit="1" customWidth="1"/>
    <col min="6149" max="6149" width="21.44140625" style="139" customWidth="1"/>
    <col min="6150" max="6400" width="8.88671875" style="139"/>
    <col min="6401" max="6401" width="13.5546875" style="139" customWidth="1"/>
    <col min="6402" max="6402" width="13" style="139" customWidth="1"/>
    <col min="6403" max="6403" width="21" style="139" bestFit="1" customWidth="1"/>
    <col min="6404" max="6404" width="8.5546875" style="139" bestFit="1" customWidth="1"/>
    <col min="6405" max="6405" width="21.44140625" style="139" customWidth="1"/>
    <col min="6406" max="6656" width="8.88671875" style="139"/>
    <col min="6657" max="6657" width="13.5546875" style="139" customWidth="1"/>
    <col min="6658" max="6658" width="13" style="139" customWidth="1"/>
    <col min="6659" max="6659" width="21" style="139" bestFit="1" customWidth="1"/>
    <col min="6660" max="6660" width="8.5546875" style="139" bestFit="1" customWidth="1"/>
    <col min="6661" max="6661" width="21.44140625" style="139" customWidth="1"/>
    <col min="6662" max="6912" width="8.88671875" style="139"/>
    <col min="6913" max="6913" width="13.5546875" style="139" customWidth="1"/>
    <col min="6914" max="6914" width="13" style="139" customWidth="1"/>
    <col min="6915" max="6915" width="21" style="139" bestFit="1" customWidth="1"/>
    <col min="6916" max="6916" width="8.5546875" style="139" bestFit="1" customWidth="1"/>
    <col min="6917" max="6917" width="21.44140625" style="139" customWidth="1"/>
    <col min="6918" max="7168" width="8.88671875" style="139"/>
    <col min="7169" max="7169" width="13.5546875" style="139" customWidth="1"/>
    <col min="7170" max="7170" width="13" style="139" customWidth="1"/>
    <col min="7171" max="7171" width="21" style="139" bestFit="1" customWidth="1"/>
    <col min="7172" max="7172" width="8.5546875" style="139" bestFit="1" customWidth="1"/>
    <col min="7173" max="7173" width="21.44140625" style="139" customWidth="1"/>
    <col min="7174" max="7424" width="8.88671875" style="139"/>
    <col min="7425" max="7425" width="13.5546875" style="139" customWidth="1"/>
    <col min="7426" max="7426" width="13" style="139" customWidth="1"/>
    <col min="7427" max="7427" width="21" style="139" bestFit="1" customWidth="1"/>
    <col min="7428" max="7428" width="8.5546875" style="139" bestFit="1" customWidth="1"/>
    <col min="7429" max="7429" width="21.44140625" style="139" customWidth="1"/>
    <col min="7430" max="7680" width="8.88671875" style="139"/>
    <col min="7681" max="7681" width="13.5546875" style="139" customWidth="1"/>
    <col min="7682" max="7682" width="13" style="139" customWidth="1"/>
    <col min="7683" max="7683" width="21" style="139" bestFit="1" customWidth="1"/>
    <col min="7684" max="7684" width="8.5546875" style="139" bestFit="1" customWidth="1"/>
    <col min="7685" max="7685" width="21.44140625" style="139" customWidth="1"/>
    <col min="7686" max="7936" width="8.88671875" style="139"/>
    <col min="7937" max="7937" width="13.5546875" style="139" customWidth="1"/>
    <col min="7938" max="7938" width="13" style="139" customWidth="1"/>
    <col min="7939" max="7939" width="21" style="139" bestFit="1" customWidth="1"/>
    <col min="7940" max="7940" width="8.5546875" style="139" bestFit="1" customWidth="1"/>
    <col min="7941" max="7941" width="21.44140625" style="139" customWidth="1"/>
    <col min="7942" max="8192" width="8.88671875" style="139"/>
    <col min="8193" max="8193" width="13.5546875" style="139" customWidth="1"/>
    <col min="8194" max="8194" width="13" style="139" customWidth="1"/>
    <col min="8195" max="8195" width="21" style="139" bestFit="1" customWidth="1"/>
    <col min="8196" max="8196" width="8.5546875" style="139" bestFit="1" customWidth="1"/>
    <col min="8197" max="8197" width="21.44140625" style="139" customWidth="1"/>
    <col min="8198" max="8448" width="8.88671875" style="139"/>
    <col min="8449" max="8449" width="13.5546875" style="139" customWidth="1"/>
    <col min="8450" max="8450" width="13" style="139" customWidth="1"/>
    <col min="8451" max="8451" width="21" style="139" bestFit="1" customWidth="1"/>
    <col min="8452" max="8452" width="8.5546875" style="139" bestFit="1" customWidth="1"/>
    <col min="8453" max="8453" width="21.44140625" style="139" customWidth="1"/>
    <col min="8454" max="8704" width="8.88671875" style="139"/>
    <col min="8705" max="8705" width="13.5546875" style="139" customWidth="1"/>
    <col min="8706" max="8706" width="13" style="139" customWidth="1"/>
    <col min="8707" max="8707" width="21" style="139" bestFit="1" customWidth="1"/>
    <col min="8708" max="8708" width="8.5546875" style="139" bestFit="1" customWidth="1"/>
    <col min="8709" max="8709" width="21.44140625" style="139" customWidth="1"/>
    <col min="8710" max="8960" width="8.88671875" style="139"/>
    <col min="8961" max="8961" width="13.5546875" style="139" customWidth="1"/>
    <col min="8962" max="8962" width="13" style="139" customWidth="1"/>
    <col min="8963" max="8963" width="21" style="139" bestFit="1" customWidth="1"/>
    <col min="8964" max="8964" width="8.5546875" style="139" bestFit="1" customWidth="1"/>
    <col min="8965" max="8965" width="21.44140625" style="139" customWidth="1"/>
    <col min="8966" max="9216" width="8.88671875" style="139"/>
    <col min="9217" max="9217" width="13.5546875" style="139" customWidth="1"/>
    <col min="9218" max="9218" width="13" style="139" customWidth="1"/>
    <col min="9219" max="9219" width="21" style="139" bestFit="1" customWidth="1"/>
    <col min="9220" max="9220" width="8.5546875" style="139" bestFit="1" customWidth="1"/>
    <col min="9221" max="9221" width="21.44140625" style="139" customWidth="1"/>
    <col min="9222" max="9472" width="8.88671875" style="139"/>
    <col min="9473" max="9473" width="13.5546875" style="139" customWidth="1"/>
    <col min="9474" max="9474" width="13" style="139" customWidth="1"/>
    <col min="9475" max="9475" width="21" style="139" bestFit="1" customWidth="1"/>
    <col min="9476" max="9476" width="8.5546875" style="139" bestFit="1" customWidth="1"/>
    <col min="9477" max="9477" width="21.44140625" style="139" customWidth="1"/>
    <col min="9478" max="9728" width="8.88671875" style="139"/>
    <col min="9729" max="9729" width="13.5546875" style="139" customWidth="1"/>
    <col min="9730" max="9730" width="13" style="139" customWidth="1"/>
    <col min="9731" max="9731" width="21" style="139" bestFit="1" customWidth="1"/>
    <col min="9732" max="9732" width="8.5546875" style="139" bestFit="1" customWidth="1"/>
    <col min="9733" max="9733" width="21.44140625" style="139" customWidth="1"/>
    <col min="9734" max="9984" width="8.88671875" style="139"/>
    <col min="9985" max="9985" width="13.5546875" style="139" customWidth="1"/>
    <col min="9986" max="9986" width="13" style="139" customWidth="1"/>
    <col min="9987" max="9987" width="21" style="139" bestFit="1" customWidth="1"/>
    <col min="9988" max="9988" width="8.5546875" style="139" bestFit="1" customWidth="1"/>
    <col min="9989" max="9989" width="21.44140625" style="139" customWidth="1"/>
    <col min="9990" max="10240" width="8.88671875" style="139"/>
    <col min="10241" max="10241" width="13.5546875" style="139" customWidth="1"/>
    <col min="10242" max="10242" width="13" style="139" customWidth="1"/>
    <col min="10243" max="10243" width="21" style="139" bestFit="1" customWidth="1"/>
    <col min="10244" max="10244" width="8.5546875" style="139" bestFit="1" customWidth="1"/>
    <col min="10245" max="10245" width="21.44140625" style="139" customWidth="1"/>
    <col min="10246" max="10496" width="8.88671875" style="139"/>
    <col min="10497" max="10497" width="13.5546875" style="139" customWidth="1"/>
    <col min="10498" max="10498" width="13" style="139" customWidth="1"/>
    <col min="10499" max="10499" width="21" style="139" bestFit="1" customWidth="1"/>
    <col min="10500" max="10500" width="8.5546875" style="139" bestFit="1" customWidth="1"/>
    <col min="10501" max="10501" width="21.44140625" style="139" customWidth="1"/>
    <col min="10502" max="10752" width="8.88671875" style="139"/>
    <col min="10753" max="10753" width="13.5546875" style="139" customWidth="1"/>
    <col min="10754" max="10754" width="13" style="139" customWidth="1"/>
    <col min="10755" max="10755" width="21" style="139" bestFit="1" customWidth="1"/>
    <col min="10756" max="10756" width="8.5546875" style="139" bestFit="1" customWidth="1"/>
    <col min="10757" max="10757" width="21.44140625" style="139" customWidth="1"/>
    <col min="10758" max="11008" width="8.88671875" style="139"/>
    <col min="11009" max="11009" width="13.5546875" style="139" customWidth="1"/>
    <col min="11010" max="11010" width="13" style="139" customWidth="1"/>
    <col min="11011" max="11011" width="21" style="139" bestFit="1" customWidth="1"/>
    <col min="11012" max="11012" width="8.5546875" style="139" bestFit="1" customWidth="1"/>
    <col min="11013" max="11013" width="21.44140625" style="139" customWidth="1"/>
    <col min="11014" max="11264" width="8.88671875" style="139"/>
    <col min="11265" max="11265" width="13.5546875" style="139" customWidth="1"/>
    <col min="11266" max="11266" width="13" style="139" customWidth="1"/>
    <col min="11267" max="11267" width="21" style="139" bestFit="1" customWidth="1"/>
    <col min="11268" max="11268" width="8.5546875" style="139" bestFit="1" customWidth="1"/>
    <col min="11269" max="11269" width="21.44140625" style="139" customWidth="1"/>
    <col min="11270" max="11520" width="8.88671875" style="139"/>
    <col min="11521" max="11521" width="13.5546875" style="139" customWidth="1"/>
    <col min="11522" max="11522" width="13" style="139" customWidth="1"/>
    <col min="11523" max="11523" width="21" style="139" bestFit="1" customWidth="1"/>
    <col min="11524" max="11524" width="8.5546875" style="139" bestFit="1" customWidth="1"/>
    <col min="11525" max="11525" width="21.44140625" style="139" customWidth="1"/>
    <col min="11526" max="11776" width="8.88671875" style="139"/>
    <col min="11777" max="11777" width="13.5546875" style="139" customWidth="1"/>
    <col min="11778" max="11778" width="13" style="139" customWidth="1"/>
    <col min="11779" max="11779" width="21" style="139" bestFit="1" customWidth="1"/>
    <col min="11780" max="11780" width="8.5546875" style="139" bestFit="1" customWidth="1"/>
    <col min="11781" max="11781" width="21.44140625" style="139" customWidth="1"/>
    <col min="11782" max="12032" width="8.88671875" style="139"/>
    <col min="12033" max="12033" width="13.5546875" style="139" customWidth="1"/>
    <col min="12034" max="12034" width="13" style="139" customWidth="1"/>
    <col min="12035" max="12035" width="21" style="139" bestFit="1" customWidth="1"/>
    <col min="12036" max="12036" width="8.5546875" style="139" bestFit="1" customWidth="1"/>
    <col min="12037" max="12037" width="21.44140625" style="139" customWidth="1"/>
    <col min="12038" max="12288" width="8.88671875" style="139"/>
    <col min="12289" max="12289" width="13.5546875" style="139" customWidth="1"/>
    <col min="12290" max="12290" width="13" style="139" customWidth="1"/>
    <col min="12291" max="12291" width="21" style="139" bestFit="1" customWidth="1"/>
    <col min="12292" max="12292" width="8.5546875" style="139" bestFit="1" customWidth="1"/>
    <col min="12293" max="12293" width="21.44140625" style="139" customWidth="1"/>
    <col min="12294" max="12544" width="8.88671875" style="139"/>
    <col min="12545" max="12545" width="13.5546875" style="139" customWidth="1"/>
    <col min="12546" max="12546" width="13" style="139" customWidth="1"/>
    <col min="12547" max="12547" width="21" style="139" bestFit="1" customWidth="1"/>
    <col min="12548" max="12548" width="8.5546875" style="139" bestFit="1" customWidth="1"/>
    <col min="12549" max="12549" width="21.44140625" style="139" customWidth="1"/>
    <col min="12550" max="12800" width="8.88671875" style="139"/>
    <col min="12801" max="12801" width="13.5546875" style="139" customWidth="1"/>
    <col min="12802" max="12802" width="13" style="139" customWidth="1"/>
    <col min="12803" max="12803" width="21" style="139" bestFit="1" customWidth="1"/>
    <col min="12804" max="12804" width="8.5546875" style="139" bestFit="1" customWidth="1"/>
    <col min="12805" max="12805" width="21.44140625" style="139" customWidth="1"/>
    <col min="12806" max="13056" width="8.88671875" style="139"/>
    <col min="13057" max="13057" width="13.5546875" style="139" customWidth="1"/>
    <col min="13058" max="13058" width="13" style="139" customWidth="1"/>
    <col min="13059" max="13059" width="21" style="139" bestFit="1" customWidth="1"/>
    <col min="13060" max="13060" width="8.5546875" style="139" bestFit="1" customWidth="1"/>
    <col min="13061" max="13061" width="21.44140625" style="139" customWidth="1"/>
    <col min="13062" max="13312" width="8.88671875" style="139"/>
    <col min="13313" max="13313" width="13.5546875" style="139" customWidth="1"/>
    <col min="13314" max="13314" width="13" style="139" customWidth="1"/>
    <col min="13315" max="13315" width="21" style="139" bestFit="1" customWidth="1"/>
    <col min="13316" max="13316" width="8.5546875" style="139" bestFit="1" customWidth="1"/>
    <col min="13317" max="13317" width="21.44140625" style="139" customWidth="1"/>
    <col min="13318" max="13568" width="8.88671875" style="139"/>
    <col min="13569" max="13569" width="13.5546875" style="139" customWidth="1"/>
    <col min="13570" max="13570" width="13" style="139" customWidth="1"/>
    <col min="13571" max="13571" width="21" style="139" bestFit="1" customWidth="1"/>
    <col min="13572" max="13572" width="8.5546875" style="139" bestFit="1" customWidth="1"/>
    <col min="13573" max="13573" width="21.44140625" style="139" customWidth="1"/>
    <col min="13574" max="13824" width="8.88671875" style="139"/>
    <col min="13825" max="13825" width="13.5546875" style="139" customWidth="1"/>
    <col min="13826" max="13826" width="13" style="139" customWidth="1"/>
    <col min="13827" max="13827" width="21" style="139" bestFit="1" customWidth="1"/>
    <col min="13828" max="13828" width="8.5546875" style="139" bestFit="1" customWidth="1"/>
    <col min="13829" max="13829" width="21.44140625" style="139" customWidth="1"/>
    <col min="13830" max="14080" width="8.88671875" style="139"/>
    <col min="14081" max="14081" width="13.5546875" style="139" customWidth="1"/>
    <col min="14082" max="14082" width="13" style="139" customWidth="1"/>
    <col min="14083" max="14083" width="21" style="139" bestFit="1" customWidth="1"/>
    <col min="14084" max="14084" width="8.5546875" style="139" bestFit="1" customWidth="1"/>
    <col min="14085" max="14085" width="21.44140625" style="139" customWidth="1"/>
    <col min="14086" max="14336" width="8.88671875" style="139"/>
    <col min="14337" max="14337" width="13.5546875" style="139" customWidth="1"/>
    <col min="14338" max="14338" width="13" style="139" customWidth="1"/>
    <col min="14339" max="14339" width="21" style="139" bestFit="1" customWidth="1"/>
    <col min="14340" max="14340" width="8.5546875" style="139" bestFit="1" customWidth="1"/>
    <col min="14341" max="14341" width="21.44140625" style="139" customWidth="1"/>
    <col min="14342" max="14592" width="8.88671875" style="139"/>
    <col min="14593" max="14593" width="13.5546875" style="139" customWidth="1"/>
    <col min="14594" max="14594" width="13" style="139" customWidth="1"/>
    <col min="14595" max="14595" width="21" style="139" bestFit="1" customWidth="1"/>
    <col min="14596" max="14596" width="8.5546875" style="139" bestFit="1" customWidth="1"/>
    <col min="14597" max="14597" width="21.44140625" style="139" customWidth="1"/>
    <col min="14598" max="14848" width="8.88671875" style="139"/>
    <col min="14849" max="14849" width="13.5546875" style="139" customWidth="1"/>
    <col min="14850" max="14850" width="13" style="139" customWidth="1"/>
    <col min="14851" max="14851" width="21" style="139" bestFit="1" customWidth="1"/>
    <col min="14852" max="14852" width="8.5546875" style="139" bestFit="1" customWidth="1"/>
    <col min="14853" max="14853" width="21.44140625" style="139" customWidth="1"/>
    <col min="14854" max="15104" width="8.88671875" style="139"/>
    <col min="15105" max="15105" width="13.5546875" style="139" customWidth="1"/>
    <col min="15106" max="15106" width="13" style="139" customWidth="1"/>
    <col min="15107" max="15107" width="21" style="139" bestFit="1" customWidth="1"/>
    <col min="15108" max="15108" width="8.5546875" style="139" bestFit="1" customWidth="1"/>
    <col min="15109" max="15109" width="21.44140625" style="139" customWidth="1"/>
    <col min="15110" max="15360" width="8.88671875" style="139"/>
    <col min="15361" max="15361" width="13.5546875" style="139" customWidth="1"/>
    <col min="15362" max="15362" width="13" style="139" customWidth="1"/>
    <col min="15363" max="15363" width="21" style="139" bestFit="1" customWidth="1"/>
    <col min="15364" max="15364" width="8.5546875" style="139" bestFit="1" customWidth="1"/>
    <col min="15365" max="15365" width="21.44140625" style="139" customWidth="1"/>
    <col min="15366" max="15616" width="8.88671875" style="139"/>
    <col min="15617" max="15617" width="13.5546875" style="139" customWidth="1"/>
    <col min="15618" max="15618" width="13" style="139" customWidth="1"/>
    <col min="15619" max="15619" width="21" style="139" bestFit="1" customWidth="1"/>
    <col min="15620" max="15620" width="8.5546875" style="139" bestFit="1" customWidth="1"/>
    <col min="15621" max="15621" width="21.44140625" style="139" customWidth="1"/>
    <col min="15622" max="15872" width="8.88671875" style="139"/>
    <col min="15873" max="15873" width="13.5546875" style="139" customWidth="1"/>
    <col min="15874" max="15874" width="13" style="139" customWidth="1"/>
    <col min="15875" max="15875" width="21" style="139" bestFit="1" customWidth="1"/>
    <col min="15876" max="15876" width="8.5546875" style="139" bestFit="1" customWidth="1"/>
    <col min="15877" max="15877" width="21.44140625" style="139" customWidth="1"/>
    <col min="15878" max="16128" width="8.88671875" style="139"/>
    <col min="16129" max="16129" width="13.5546875" style="139" customWidth="1"/>
    <col min="16130" max="16130" width="13" style="139" customWidth="1"/>
    <col min="16131" max="16131" width="21" style="139" bestFit="1" customWidth="1"/>
    <col min="16132" max="16132" width="8.5546875" style="139" bestFit="1" customWidth="1"/>
    <col min="16133" max="16133" width="21.44140625" style="139" customWidth="1"/>
    <col min="16134" max="16384" width="8.88671875" style="139"/>
  </cols>
  <sheetData>
    <row r="1" spans="1:6" ht="15.75" x14ac:dyDescent="0.25">
      <c r="A1" s="135" t="s">
        <v>880</v>
      </c>
    </row>
    <row r="2" spans="1:6" ht="15.75" x14ac:dyDescent="0.25">
      <c r="A2" s="135"/>
      <c r="C2" s="139">
        <v>1</v>
      </c>
      <c r="D2" s="139">
        <v>2</v>
      </c>
      <c r="E2" s="139">
        <v>3</v>
      </c>
      <c r="F2" s="139">
        <v>4</v>
      </c>
    </row>
    <row r="3" spans="1:6" x14ac:dyDescent="0.2">
      <c r="E3" s="600" t="s">
        <v>737</v>
      </c>
      <c r="F3" s="600"/>
    </row>
    <row r="4" spans="1:6" x14ac:dyDescent="0.2">
      <c r="A4" s="193" t="s">
        <v>0</v>
      </c>
      <c r="B4" s="193" t="s">
        <v>1</v>
      </c>
      <c r="C4" s="193" t="s">
        <v>2</v>
      </c>
      <c r="D4" s="193" t="s">
        <v>769</v>
      </c>
      <c r="E4" s="149">
        <v>2012</v>
      </c>
      <c r="F4" s="149">
        <v>2013</v>
      </c>
    </row>
    <row r="5" spans="1:6" x14ac:dyDescent="0.2">
      <c r="A5" s="194" t="s">
        <v>4</v>
      </c>
      <c r="B5" s="194" t="s">
        <v>5</v>
      </c>
      <c r="C5" s="195" t="s">
        <v>6</v>
      </c>
      <c r="D5" s="203">
        <f>F5</f>
        <v>6.2E-2</v>
      </c>
      <c r="E5" s="153">
        <v>5.2999999999999999E-2</v>
      </c>
      <c r="F5" s="153">
        <v>6.2E-2</v>
      </c>
    </row>
    <row r="6" spans="1:6" x14ac:dyDescent="0.2">
      <c r="A6" s="194" t="s">
        <v>7</v>
      </c>
      <c r="B6" s="194" t="s">
        <v>8</v>
      </c>
      <c r="C6" s="195" t="s">
        <v>9</v>
      </c>
      <c r="D6" s="203">
        <f t="shared" ref="D6:D69" si="0">F6</f>
        <v>8.5000000000000006E-2</v>
      </c>
      <c r="E6" s="153">
        <v>7.8E-2</v>
      </c>
      <c r="F6" s="153">
        <v>8.5000000000000006E-2</v>
      </c>
    </row>
    <row r="7" spans="1:6" x14ac:dyDescent="0.2">
      <c r="A7" s="194" t="s">
        <v>10</v>
      </c>
      <c r="B7" s="194" t="s">
        <v>11</v>
      </c>
      <c r="C7" s="195" t="s">
        <v>12</v>
      </c>
      <c r="D7" s="203">
        <f t="shared" si="0"/>
        <v>4.8000000000000001E-2</v>
      </c>
      <c r="E7" s="153">
        <v>4.5999999999999999E-2</v>
      </c>
      <c r="F7" s="153">
        <v>4.8000000000000001E-2</v>
      </c>
    </row>
    <row r="8" spans="1:6" x14ac:dyDescent="0.2">
      <c r="A8" s="194" t="s">
        <v>13</v>
      </c>
      <c r="B8" s="194" t="s">
        <v>14</v>
      </c>
      <c r="C8" s="195" t="s">
        <v>15</v>
      </c>
      <c r="D8" s="203">
        <f t="shared" si="0"/>
        <v>4.2000000000000003E-2</v>
      </c>
      <c r="E8" s="153">
        <v>5.1999999999999998E-2</v>
      </c>
      <c r="F8" s="153">
        <v>4.2000000000000003E-2</v>
      </c>
    </row>
    <row r="9" spans="1:6" x14ac:dyDescent="0.2">
      <c r="A9" s="194" t="s">
        <v>16</v>
      </c>
      <c r="B9" s="194" t="s">
        <v>17</v>
      </c>
      <c r="C9" s="195" t="s">
        <v>18</v>
      </c>
      <c r="D9" s="203">
        <f t="shared" si="0"/>
        <v>3.7999999999999999E-2</v>
      </c>
      <c r="E9" s="153">
        <v>4.3999999999999997E-2</v>
      </c>
      <c r="F9" s="153">
        <v>3.7999999999999999E-2</v>
      </c>
    </row>
    <row r="10" spans="1:6" x14ac:dyDescent="0.2">
      <c r="A10" s="194" t="s">
        <v>19</v>
      </c>
      <c r="B10" s="194" t="s">
        <v>20</v>
      </c>
      <c r="C10" s="195" t="s">
        <v>21</v>
      </c>
      <c r="D10" s="203">
        <f t="shared" si="0"/>
        <v>6.4000000000000001E-2</v>
      </c>
      <c r="E10" s="153">
        <v>2.5999999999999999E-2</v>
      </c>
      <c r="F10" s="153">
        <v>6.4000000000000001E-2</v>
      </c>
    </row>
    <row r="11" spans="1:6" x14ac:dyDescent="0.2">
      <c r="A11" s="194" t="s">
        <v>22</v>
      </c>
      <c r="B11" s="194" t="s">
        <v>23</v>
      </c>
      <c r="C11" s="195" t="s">
        <v>24</v>
      </c>
      <c r="D11" s="203">
        <f t="shared" si="0"/>
        <v>3.5999999999999997E-2</v>
      </c>
      <c r="E11" s="153">
        <v>0.14000000000000001</v>
      </c>
      <c r="F11" s="153">
        <v>3.5999999999999997E-2</v>
      </c>
    </row>
    <row r="12" spans="1:6" x14ac:dyDescent="0.2">
      <c r="A12" s="194" t="s">
        <v>25</v>
      </c>
      <c r="B12" s="194" t="s">
        <v>26</v>
      </c>
      <c r="C12" s="195" t="s">
        <v>27</v>
      </c>
      <c r="D12" s="203">
        <f t="shared" si="0"/>
        <v>7.0999999999999994E-2</v>
      </c>
      <c r="E12" s="153">
        <v>8.5999999999999993E-2</v>
      </c>
      <c r="F12" s="153">
        <v>7.0999999999999994E-2</v>
      </c>
    </row>
    <row r="13" spans="1:6" x14ac:dyDescent="0.2">
      <c r="A13" s="194" t="s">
        <v>28</v>
      </c>
      <c r="B13" s="194" t="s">
        <v>29</v>
      </c>
      <c r="C13" s="195" t="s">
        <v>30</v>
      </c>
      <c r="D13" s="203">
        <f t="shared" si="0"/>
        <v>9.8000000000000004E-2</v>
      </c>
      <c r="E13" s="153">
        <v>0.112</v>
      </c>
      <c r="F13" s="153">
        <v>9.8000000000000004E-2</v>
      </c>
    </row>
    <row r="14" spans="1:6" x14ac:dyDescent="0.2">
      <c r="A14" s="194" t="s">
        <v>31</v>
      </c>
      <c r="B14" s="194" t="s">
        <v>32</v>
      </c>
      <c r="C14" s="195" t="s">
        <v>33</v>
      </c>
      <c r="D14" s="203">
        <f t="shared" si="0"/>
        <v>7.5999999999999998E-2</v>
      </c>
      <c r="E14" s="153">
        <v>8.5000000000000006E-2</v>
      </c>
      <c r="F14" s="153">
        <v>7.5999999999999998E-2</v>
      </c>
    </row>
    <row r="15" spans="1:6" x14ac:dyDescent="0.2">
      <c r="A15" s="194" t="s">
        <v>34</v>
      </c>
      <c r="B15" s="194" t="s">
        <v>35</v>
      </c>
      <c r="C15" s="195" t="s">
        <v>36</v>
      </c>
      <c r="D15" s="203">
        <f t="shared" si="0"/>
        <v>7.2999999999999995E-2</v>
      </c>
      <c r="E15" s="153">
        <v>6.0999999999999999E-2</v>
      </c>
      <c r="F15" s="153">
        <v>7.2999999999999995E-2</v>
      </c>
    </row>
    <row r="16" spans="1:6" x14ac:dyDescent="0.2">
      <c r="A16" s="194" t="s">
        <v>37</v>
      </c>
      <c r="B16" s="194" t="s">
        <v>38</v>
      </c>
      <c r="C16" s="195" t="s">
        <v>39</v>
      </c>
      <c r="D16" s="203">
        <f t="shared" si="0"/>
        <v>0.106</v>
      </c>
      <c r="E16" s="153">
        <v>0.107</v>
      </c>
      <c r="F16" s="153">
        <v>0.106</v>
      </c>
    </row>
    <row r="17" spans="1:6" x14ac:dyDescent="0.2">
      <c r="A17" s="194" t="s">
        <v>40</v>
      </c>
      <c r="B17" s="194" t="s">
        <v>41</v>
      </c>
      <c r="C17" s="195" t="s">
        <v>42</v>
      </c>
      <c r="D17" s="203">
        <f t="shared" si="0"/>
        <v>0.125</v>
      </c>
      <c r="E17" s="153">
        <v>0.107</v>
      </c>
      <c r="F17" s="153">
        <v>0.125</v>
      </c>
    </row>
    <row r="18" spans="1:6" x14ac:dyDescent="0.2">
      <c r="A18" s="194" t="s">
        <v>43</v>
      </c>
      <c r="B18" s="194" t="s">
        <v>44</v>
      </c>
      <c r="C18" s="195" t="s">
        <v>45</v>
      </c>
      <c r="D18" s="203">
        <f t="shared" si="0"/>
        <v>4.3999999999999997E-2</v>
      </c>
      <c r="E18" s="153">
        <v>3.6999999999999998E-2</v>
      </c>
      <c r="F18" s="153">
        <v>4.3999999999999997E-2</v>
      </c>
    </row>
    <row r="19" spans="1:6" x14ac:dyDescent="0.2">
      <c r="A19" s="194" t="s">
        <v>46</v>
      </c>
      <c r="B19" s="194" t="s">
        <v>47</v>
      </c>
      <c r="C19" s="195" t="s">
        <v>48</v>
      </c>
      <c r="D19" s="203">
        <f t="shared" si="0"/>
        <v>0.04</v>
      </c>
      <c r="E19" s="153">
        <v>6.4000000000000001E-2</v>
      </c>
      <c r="F19" s="153">
        <v>0.04</v>
      </c>
    </row>
    <row r="20" spans="1:6" x14ac:dyDescent="0.2">
      <c r="A20" s="194" t="s">
        <v>49</v>
      </c>
      <c r="B20" s="194" t="s">
        <v>50</v>
      </c>
      <c r="C20" s="195" t="s">
        <v>51</v>
      </c>
      <c r="D20" s="203">
        <f t="shared" si="0"/>
        <v>6.8000000000000005E-2</v>
      </c>
      <c r="E20" s="153">
        <v>6.2E-2</v>
      </c>
      <c r="F20" s="153">
        <v>6.8000000000000005E-2</v>
      </c>
    </row>
    <row r="21" spans="1:6" x14ac:dyDescent="0.2">
      <c r="A21" s="194" t="s">
        <v>52</v>
      </c>
      <c r="B21" s="194" t="s">
        <v>53</v>
      </c>
      <c r="C21" s="195" t="s">
        <v>54</v>
      </c>
      <c r="D21" s="203">
        <f t="shared" si="0"/>
        <v>1.4E-2</v>
      </c>
      <c r="E21" s="153">
        <v>2.5999999999999999E-2</v>
      </c>
      <c r="F21" s="153">
        <v>1.4E-2</v>
      </c>
    </row>
    <row r="22" spans="1:6" x14ac:dyDescent="0.2">
      <c r="A22" s="194" t="s">
        <v>55</v>
      </c>
      <c r="B22" s="194" t="s">
        <v>56</v>
      </c>
      <c r="C22" s="195" t="s">
        <v>57</v>
      </c>
      <c r="D22" s="203">
        <f t="shared" si="0"/>
        <v>7.1999999999999995E-2</v>
      </c>
      <c r="E22" s="153">
        <v>9.5000000000000001E-2</v>
      </c>
      <c r="F22" s="153">
        <v>7.1999999999999995E-2</v>
      </c>
    </row>
    <row r="23" spans="1:6" x14ac:dyDescent="0.2">
      <c r="A23" s="194" t="s">
        <v>447</v>
      </c>
      <c r="B23" s="194" t="s">
        <v>448</v>
      </c>
      <c r="C23" s="195" t="s">
        <v>449</v>
      </c>
      <c r="D23" s="203">
        <f t="shared" si="0"/>
        <v>0.06</v>
      </c>
      <c r="E23" s="153">
        <v>0.06</v>
      </c>
      <c r="F23" s="153">
        <v>0.06</v>
      </c>
    </row>
    <row r="24" spans="1:6" x14ac:dyDescent="0.2">
      <c r="A24" s="194" t="s">
        <v>58</v>
      </c>
      <c r="B24" s="194" t="s">
        <v>59</v>
      </c>
      <c r="C24" s="195" t="s">
        <v>60</v>
      </c>
      <c r="D24" s="203">
        <f t="shared" si="0"/>
        <v>0.218</v>
      </c>
      <c r="E24" s="153">
        <v>0.25600000000000001</v>
      </c>
      <c r="F24" s="153">
        <v>0.218</v>
      </c>
    </row>
    <row r="25" spans="1:6" x14ac:dyDescent="0.2">
      <c r="A25" s="194" t="s">
        <v>61</v>
      </c>
      <c r="B25" s="194" t="s">
        <v>62</v>
      </c>
      <c r="C25" s="195" t="s">
        <v>63</v>
      </c>
      <c r="D25" s="203">
        <f t="shared" si="0"/>
        <v>2.5999999999999999E-2</v>
      </c>
      <c r="E25" s="153">
        <v>2.1999999999999999E-2</v>
      </c>
      <c r="F25" s="153">
        <v>2.5999999999999999E-2</v>
      </c>
    </row>
    <row r="26" spans="1:6" x14ac:dyDescent="0.2">
      <c r="A26" s="194" t="s">
        <v>64</v>
      </c>
      <c r="B26" s="194" t="s">
        <v>65</v>
      </c>
      <c r="C26" s="195" t="s">
        <v>66</v>
      </c>
      <c r="D26" s="203">
        <f t="shared" si="0"/>
        <v>0.17299999999999999</v>
      </c>
      <c r="E26" s="153">
        <v>0.16</v>
      </c>
      <c r="F26" s="153">
        <v>0.17299999999999999</v>
      </c>
    </row>
    <row r="27" spans="1:6" x14ac:dyDescent="0.2">
      <c r="A27" s="194" t="s">
        <v>67</v>
      </c>
      <c r="B27" s="194" t="s">
        <v>68</v>
      </c>
      <c r="C27" s="195" t="s">
        <v>69</v>
      </c>
      <c r="D27" s="203">
        <f t="shared" si="0"/>
        <v>7.6999999999999999E-2</v>
      </c>
      <c r="E27" s="153">
        <v>7.9000000000000001E-2</v>
      </c>
      <c r="F27" s="153">
        <v>7.6999999999999999E-2</v>
      </c>
    </row>
    <row r="28" spans="1:6" x14ac:dyDescent="0.2">
      <c r="A28" s="194" t="s">
        <v>70</v>
      </c>
      <c r="B28" s="194" t="s">
        <v>71</v>
      </c>
      <c r="C28" s="195" t="s">
        <v>72</v>
      </c>
      <c r="D28" s="203">
        <f t="shared" si="0"/>
        <v>7.6999999999999999E-2</v>
      </c>
      <c r="E28" s="153">
        <v>8.4000000000000005E-2</v>
      </c>
      <c r="F28" s="153">
        <v>7.6999999999999999E-2</v>
      </c>
    </row>
    <row r="29" spans="1:6" x14ac:dyDescent="0.2">
      <c r="A29" s="194" t="s">
        <v>73</v>
      </c>
      <c r="B29" s="194" t="s">
        <v>74</v>
      </c>
      <c r="C29" s="195" t="s">
        <v>75</v>
      </c>
      <c r="D29" s="203">
        <f t="shared" si="0"/>
        <v>6.4000000000000001E-2</v>
      </c>
      <c r="E29" s="153">
        <v>9.0999999999999998E-2</v>
      </c>
      <c r="F29" s="153">
        <v>6.4000000000000001E-2</v>
      </c>
    </row>
    <row r="30" spans="1:6" x14ac:dyDescent="0.2">
      <c r="A30" s="194" t="s">
        <v>76</v>
      </c>
      <c r="B30" s="194" t="s">
        <v>77</v>
      </c>
      <c r="C30" s="195" t="s">
        <v>78</v>
      </c>
      <c r="D30" s="203">
        <f t="shared" si="0"/>
        <v>9.2999999999999999E-2</v>
      </c>
      <c r="E30" s="153">
        <v>8.4000000000000005E-2</v>
      </c>
      <c r="F30" s="153">
        <v>9.2999999999999999E-2</v>
      </c>
    </row>
    <row r="31" spans="1:6" x14ac:dyDescent="0.2">
      <c r="A31" s="194" t="s">
        <v>79</v>
      </c>
      <c r="B31" s="194" t="s">
        <v>80</v>
      </c>
      <c r="C31" s="195" t="s">
        <v>81</v>
      </c>
      <c r="D31" s="203">
        <f t="shared" si="0"/>
        <v>5.0999999999999997E-2</v>
      </c>
      <c r="E31" s="153">
        <v>5.8000000000000003E-2</v>
      </c>
      <c r="F31" s="153">
        <v>5.0999999999999997E-2</v>
      </c>
    </row>
    <row r="32" spans="1:6" x14ac:dyDescent="0.2">
      <c r="A32" s="194" t="s">
        <v>82</v>
      </c>
      <c r="B32" s="194" t="s">
        <v>83</v>
      </c>
      <c r="C32" s="195" t="s">
        <v>84</v>
      </c>
      <c r="D32" s="203">
        <f t="shared" si="0"/>
        <v>3.7999999999999999E-2</v>
      </c>
      <c r="E32" s="153">
        <v>0.114</v>
      </c>
      <c r="F32" s="153">
        <v>3.7999999999999999E-2</v>
      </c>
    </row>
    <row r="33" spans="1:6" x14ac:dyDescent="0.2">
      <c r="A33" s="194" t="s">
        <v>85</v>
      </c>
      <c r="B33" s="194" t="s">
        <v>86</v>
      </c>
      <c r="C33" s="195" t="s">
        <v>87</v>
      </c>
      <c r="D33" s="203">
        <f t="shared" si="0"/>
        <v>6.3E-2</v>
      </c>
      <c r="E33" s="153">
        <v>2.3E-2</v>
      </c>
      <c r="F33" s="153">
        <v>6.3E-2</v>
      </c>
    </row>
    <row r="34" spans="1:6" x14ac:dyDescent="0.2">
      <c r="A34" s="194" t="s">
        <v>88</v>
      </c>
      <c r="B34" s="194" t="s">
        <v>89</v>
      </c>
      <c r="C34" s="195" t="s">
        <v>90</v>
      </c>
      <c r="D34" s="203">
        <f t="shared" si="0"/>
        <v>0.17100000000000001</v>
      </c>
      <c r="E34" s="153">
        <v>0.16400000000000001</v>
      </c>
      <c r="F34" s="153">
        <v>0.17100000000000001</v>
      </c>
    </row>
    <row r="35" spans="1:6" x14ac:dyDescent="0.2">
      <c r="A35" s="194" t="s">
        <v>91</v>
      </c>
      <c r="B35" s="194" t="s">
        <v>92</v>
      </c>
      <c r="C35" s="195" t="s">
        <v>93</v>
      </c>
      <c r="D35" s="203">
        <f t="shared" si="0"/>
        <v>0.128</v>
      </c>
      <c r="E35" s="153">
        <v>0.12</v>
      </c>
      <c r="F35" s="153">
        <v>0.128</v>
      </c>
    </row>
    <row r="36" spans="1:6" x14ac:dyDescent="0.2">
      <c r="A36" s="194" t="s">
        <v>94</v>
      </c>
      <c r="B36" s="194" t="s">
        <v>95</v>
      </c>
      <c r="C36" s="195" t="s">
        <v>96</v>
      </c>
      <c r="D36" s="203">
        <f t="shared" si="0"/>
        <v>8.7999999999999995E-2</v>
      </c>
      <c r="E36" s="153">
        <v>6.8000000000000005E-2</v>
      </c>
      <c r="F36" s="153">
        <v>8.7999999999999995E-2</v>
      </c>
    </row>
    <row r="37" spans="1:6" x14ac:dyDescent="0.2">
      <c r="A37" s="194" t="s">
        <v>97</v>
      </c>
      <c r="B37" s="194" t="s">
        <v>98</v>
      </c>
      <c r="C37" s="195" t="s">
        <v>99</v>
      </c>
      <c r="D37" s="203">
        <f t="shared" si="0"/>
        <v>7.4999999999999997E-2</v>
      </c>
      <c r="E37" s="153">
        <v>7.0000000000000007E-2</v>
      </c>
      <c r="F37" s="153">
        <v>7.4999999999999997E-2</v>
      </c>
    </row>
    <row r="38" spans="1:6" x14ac:dyDescent="0.2">
      <c r="A38" s="194" t="s">
        <v>100</v>
      </c>
      <c r="B38" s="194" t="s">
        <v>101</v>
      </c>
      <c r="C38" s="195" t="s">
        <v>102</v>
      </c>
      <c r="D38" s="203">
        <f t="shared" si="0"/>
        <v>5.2999999999999999E-2</v>
      </c>
      <c r="E38" s="153">
        <v>4.2999999999999997E-2</v>
      </c>
      <c r="F38" s="153">
        <v>5.2999999999999999E-2</v>
      </c>
    </row>
    <row r="39" spans="1:6" x14ac:dyDescent="0.2">
      <c r="A39" s="194" t="s">
        <v>103</v>
      </c>
      <c r="B39" s="194" t="s">
        <v>104</v>
      </c>
      <c r="C39" s="195" t="s">
        <v>105</v>
      </c>
      <c r="D39" s="203">
        <f t="shared" si="0"/>
        <v>0.17799999999999999</v>
      </c>
      <c r="E39" s="153">
        <v>0.129</v>
      </c>
      <c r="F39" s="153">
        <v>0.17799999999999999</v>
      </c>
    </row>
    <row r="40" spans="1:6" x14ac:dyDescent="0.2">
      <c r="A40" s="194" t="s">
        <v>106</v>
      </c>
      <c r="B40" s="194" t="s">
        <v>107</v>
      </c>
      <c r="C40" s="195" t="s">
        <v>108</v>
      </c>
      <c r="D40" s="203">
        <f t="shared" si="0"/>
        <v>5.7000000000000002E-2</v>
      </c>
      <c r="E40" s="153">
        <v>8.5000000000000006E-2</v>
      </c>
      <c r="F40" s="153">
        <v>5.7000000000000002E-2</v>
      </c>
    </row>
    <row r="41" spans="1:6" x14ac:dyDescent="0.2">
      <c r="A41" s="194" t="s">
        <v>109</v>
      </c>
      <c r="B41" s="194" t="s">
        <v>110</v>
      </c>
      <c r="C41" s="195" t="s">
        <v>111</v>
      </c>
      <c r="D41" s="203">
        <f t="shared" si="0"/>
        <v>6.0999999999999999E-2</v>
      </c>
      <c r="E41" s="153">
        <v>6.4000000000000001E-2</v>
      </c>
      <c r="F41" s="153">
        <v>6.0999999999999999E-2</v>
      </c>
    </row>
    <row r="42" spans="1:6" x14ac:dyDescent="0.2">
      <c r="A42" s="194" t="s">
        <v>112</v>
      </c>
      <c r="B42" s="194" t="s">
        <v>113</v>
      </c>
      <c r="C42" s="195" t="s">
        <v>114</v>
      </c>
      <c r="D42" s="203">
        <f t="shared" si="0"/>
        <v>0.155</v>
      </c>
      <c r="E42" s="153">
        <v>0.14799999999999999</v>
      </c>
      <c r="F42" s="153">
        <v>0.155</v>
      </c>
    </row>
    <row r="43" spans="1:6" x14ac:dyDescent="0.2">
      <c r="A43" s="194" t="s">
        <v>115</v>
      </c>
      <c r="B43" s="194" t="s">
        <v>116</v>
      </c>
      <c r="C43" s="195" t="s">
        <v>117</v>
      </c>
      <c r="D43" s="203">
        <f t="shared" si="0"/>
        <v>0.13600000000000001</v>
      </c>
      <c r="E43" s="153">
        <v>0.13700000000000001</v>
      </c>
      <c r="F43" s="153">
        <v>0.13600000000000001</v>
      </c>
    </row>
    <row r="44" spans="1:6" x14ac:dyDescent="0.2">
      <c r="A44" s="194" t="s">
        <v>118</v>
      </c>
      <c r="B44" s="194" t="s">
        <v>119</v>
      </c>
      <c r="C44" s="195" t="s">
        <v>120</v>
      </c>
      <c r="D44" s="203">
        <f t="shared" si="0"/>
        <v>3.5999999999999997E-2</v>
      </c>
      <c r="E44" s="153">
        <v>4.2000000000000003E-2</v>
      </c>
      <c r="F44" s="153">
        <v>3.5999999999999997E-2</v>
      </c>
    </row>
    <row r="45" spans="1:6" x14ac:dyDescent="0.2">
      <c r="A45" s="194" t="s">
        <v>121</v>
      </c>
      <c r="B45" s="194" t="s">
        <v>122</v>
      </c>
      <c r="C45" s="195" t="s">
        <v>123</v>
      </c>
      <c r="D45" s="203">
        <f t="shared" si="0"/>
        <v>3.5999999999999997E-2</v>
      </c>
      <c r="E45" s="153">
        <v>3.9E-2</v>
      </c>
      <c r="F45" s="153">
        <v>3.5999999999999997E-2</v>
      </c>
    </row>
    <row r="46" spans="1:6" x14ac:dyDescent="0.2">
      <c r="A46" s="194" t="s">
        <v>124</v>
      </c>
      <c r="B46" s="194" t="s">
        <v>125</v>
      </c>
      <c r="C46" s="195" t="s">
        <v>126</v>
      </c>
      <c r="D46" s="203">
        <f t="shared" si="0"/>
        <v>0</v>
      </c>
      <c r="E46" s="153">
        <v>0</v>
      </c>
      <c r="F46" s="153">
        <v>0</v>
      </c>
    </row>
    <row r="47" spans="1:6" x14ac:dyDescent="0.2">
      <c r="A47" s="194" t="s">
        <v>127</v>
      </c>
      <c r="B47" s="194" t="s">
        <v>128</v>
      </c>
      <c r="C47" s="195" t="s">
        <v>129</v>
      </c>
      <c r="D47" s="203">
        <f t="shared" si="0"/>
        <v>0.13200000000000001</v>
      </c>
      <c r="E47" s="153">
        <v>9.7000000000000003E-2</v>
      </c>
      <c r="F47" s="153">
        <v>0.13200000000000001</v>
      </c>
    </row>
    <row r="48" spans="1:6" x14ac:dyDescent="0.2">
      <c r="A48" s="194" t="s">
        <v>130</v>
      </c>
      <c r="B48" s="194" t="s">
        <v>131</v>
      </c>
      <c r="C48" s="195" t="s">
        <v>132</v>
      </c>
      <c r="D48" s="203">
        <f t="shared" si="0"/>
        <v>0.02</v>
      </c>
      <c r="E48" s="153">
        <v>2.1000000000000001E-2</v>
      </c>
      <c r="F48" s="153">
        <v>0.02</v>
      </c>
    </row>
    <row r="49" spans="1:6" x14ac:dyDescent="0.2">
      <c r="A49" s="194" t="s">
        <v>133</v>
      </c>
      <c r="B49" s="194" t="s">
        <v>134</v>
      </c>
      <c r="C49" s="195" t="s">
        <v>135</v>
      </c>
      <c r="D49" s="203">
        <f t="shared" si="0"/>
        <v>0.10100000000000001</v>
      </c>
      <c r="E49" s="153">
        <v>0.124</v>
      </c>
      <c r="F49" s="153">
        <v>0.10100000000000001</v>
      </c>
    </row>
    <row r="50" spans="1:6" x14ac:dyDescent="0.2">
      <c r="A50" s="194" t="s">
        <v>136</v>
      </c>
      <c r="B50" s="194" t="s">
        <v>137</v>
      </c>
      <c r="C50" s="195" t="s">
        <v>138</v>
      </c>
      <c r="D50" s="203">
        <f t="shared" si="0"/>
        <v>0.11899999999999999</v>
      </c>
      <c r="E50" s="153">
        <v>0.10299999999999999</v>
      </c>
      <c r="F50" s="153">
        <v>0.11899999999999999</v>
      </c>
    </row>
    <row r="51" spans="1:6" x14ac:dyDescent="0.2">
      <c r="A51" s="194" t="s">
        <v>139</v>
      </c>
      <c r="B51" s="194" t="s">
        <v>140</v>
      </c>
      <c r="C51" s="195" t="s">
        <v>141</v>
      </c>
      <c r="D51" s="203">
        <f t="shared" si="0"/>
        <v>5.7000000000000002E-2</v>
      </c>
      <c r="E51" s="153">
        <v>7.6999999999999999E-2</v>
      </c>
      <c r="F51" s="153">
        <v>5.7000000000000002E-2</v>
      </c>
    </row>
    <row r="52" spans="1:6" x14ac:dyDescent="0.2">
      <c r="A52" s="194" t="s">
        <v>142</v>
      </c>
      <c r="B52" s="194" t="s">
        <v>143</v>
      </c>
      <c r="C52" s="195" t="s">
        <v>144</v>
      </c>
      <c r="D52" s="203">
        <f t="shared" si="0"/>
        <v>6.9000000000000006E-2</v>
      </c>
      <c r="E52" s="153">
        <v>7.9000000000000001E-2</v>
      </c>
      <c r="F52" s="153">
        <v>6.9000000000000006E-2</v>
      </c>
    </row>
    <row r="53" spans="1:6" x14ac:dyDescent="0.2">
      <c r="A53" s="194" t="s">
        <v>145</v>
      </c>
      <c r="B53" s="194" t="s">
        <v>146</v>
      </c>
      <c r="C53" s="195" t="s">
        <v>147</v>
      </c>
      <c r="D53" s="203">
        <f t="shared" si="0"/>
        <v>7.6999999999999999E-2</v>
      </c>
      <c r="E53" s="153">
        <v>6.3E-2</v>
      </c>
      <c r="F53" s="153">
        <v>7.6999999999999999E-2</v>
      </c>
    </row>
    <row r="54" spans="1:6" x14ac:dyDescent="0.2">
      <c r="A54" s="194" t="s">
        <v>148</v>
      </c>
      <c r="B54" s="194" t="s">
        <v>149</v>
      </c>
      <c r="C54" s="195" t="s">
        <v>150</v>
      </c>
      <c r="D54" s="203">
        <f t="shared" si="0"/>
        <v>0.13400000000000001</v>
      </c>
      <c r="E54" s="153">
        <v>0.123</v>
      </c>
      <c r="F54" s="153">
        <v>0.13400000000000001</v>
      </c>
    </row>
    <row r="55" spans="1:6" x14ac:dyDescent="0.2">
      <c r="A55" s="194" t="s">
        <v>151</v>
      </c>
      <c r="B55" s="194" t="s">
        <v>152</v>
      </c>
      <c r="C55" s="195" t="s">
        <v>153</v>
      </c>
      <c r="D55" s="203">
        <f t="shared" si="0"/>
        <v>4.9000000000000002E-2</v>
      </c>
      <c r="E55" s="153">
        <v>5.7000000000000002E-2</v>
      </c>
      <c r="F55" s="153">
        <v>4.9000000000000002E-2</v>
      </c>
    </row>
    <row r="56" spans="1:6" x14ac:dyDescent="0.2">
      <c r="A56" s="194" t="s">
        <v>154</v>
      </c>
      <c r="B56" s="194" t="s">
        <v>155</v>
      </c>
      <c r="C56" s="195" t="s">
        <v>156</v>
      </c>
      <c r="D56" s="203">
        <f t="shared" si="0"/>
        <v>0.12</v>
      </c>
      <c r="E56" s="153">
        <v>0.104</v>
      </c>
      <c r="F56" s="153">
        <v>0.12</v>
      </c>
    </row>
    <row r="57" spans="1:6" x14ac:dyDescent="0.2">
      <c r="A57" s="194" t="s">
        <v>450</v>
      </c>
      <c r="B57" s="194" t="s">
        <v>451</v>
      </c>
      <c r="C57" s="195" t="s">
        <v>452</v>
      </c>
      <c r="D57" s="203">
        <f t="shared" si="0"/>
        <v>8.8999999999999996E-2</v>
      </c>
      <c r="E57" s="153">
        <v>8.4000000000000005E-2</v>
      </c>
      <c r="F57" s="153">
        <v>8.8999999999999996E-2</v>
      </c>
    </row>
    <row r="58" spans="1:6" x14ac:dyDescent="0.2">
      <c r="A58" s="194" t="s">
        <v>157</v>
      </c>
      <c r="B58" s="194" t="s">
        <v>158</v>
      </c>
      <c r="C58" s="195" t="s">
        <v>159</v>
      </c>
      <c r="D58" s="203">
        <f t="shared" si="0"/>
        <v>9.2999999999999999E-2</v>
      </c>
      <c r="E58" s="153">
        <v>8.6999999999999994E-2</v>
      </c>
      <c r="F58" s="153">
        <v>9.2999999999999999E-2</v>
      </c>
    </row>
    <row r="59" spans="1:6" x14ac:dyDescent="0.2">
      <c r="A59" s="194" t="s">
        <v>160</v>
      </c>
      <c r="B59" s="194" t="s">
        <v>161</v>
      </c>
      <c r="C59" s="195" t="s">
        <v>162</v>
      </c>
      <c r="D59" s="203">
        <f t="shared" si="0"/>
        <v>4.5999999999999999E-2</v>
      </c>
      <c r="E59" s="153">
        <v>5.2999999999999999E-2</v>
      </c>
      <c r="F59" s="153">
        <v>4.5999999999999999E-2</v>
      </c>
    </row>
    <row r="60" spans="1:6" x14ac:dyDescent="0.2">
      <c r="A60" s="194" t="s">
        <v>163</v>
      </c>
      <c r="B60" s="194" t="s">
        <v>164</v>
      </c>
      <c r="C60" s="195" t="s">
        <v>165</v>
      </c>
      <c r="D60" s="203">
        <f t="shared" si="0"/>
        <v>3.1E-2</v>
      </c>
      <c r="E60" s="153">
        <v>3.1E-2</v>
      </c>
      <c r="F60" s="153">
        <v>3.1E-2</v>
      </c>
    </row>
    <row r="61" spans="1:6" x14ac:dyDescent="0.2">
      <c r="A61" s="194" t="s">
        <v>166</v>
      </c>
      <c r="B61" s="194" t="s">
        <v>167</v>
      </c>
      <c r="C61" s="195" t="s">
        <v>168</v>
      </c>
      <c r="D61" s="203">
        <f t="shared" si="0"/>
        <v>0.14399999999999999</v>
      </c>
      <c r="E61" s="153">
        <v>0.23400000000000001</v>
      </c>
      <c r="F61" s="153">
        <v>0.14399999999999999</v>
      </c>
    </row>
    <row r="62" spans="1:6" x14ac:dyDescent="0.2">
      <c r="A62" s="194" t="s">
        <v>169</v>
      </c>
      <c r="B62" s="194" t="s">
        <v>170</v>
      </c>
      <c r="C62" s="195" t="s">
        <v>171</v>
      </c>
      <c r="D62" s="203">
        <f t="shared" si="0"/>
        <v>3.5999999999999997E-2</v>
      </c>
      <c r="E62" s="153">
        <v>3.9E-2</v>
      </c>
      <c r="F62" s="153">
        <v>3.5999999999999997E-2</v>
      </c>
    </row>
    <row r="63" spans="1:6" x14ac:dyDescent="0.2">
      <c r="A63" s="194" t="s">
        <v>172</v>
      </c>
      <c r="B63" s="194" t="s">
        <v>173</v>
      </c>
      <c r="C63" s="195" t="s">
        <v>174</v>
      </c>
      <c r="D63" s="203">
        <f t="shared" si="0"/>
        <v>9.2999999999999999E-2</v>
      </c>
      <c r="E63" s="153">
        <v>9.2999999999999999E-2</v>
      </c>
      <c r="F63" s="153">
        <v>9.2999999999999999E-2</v>
      </c>
    </row>
    <row r="64" spans="1:6" x14ac:dyDescent="0.2">
      <c r="A64" s="194" t="s">
        <v>175</v>
      </c>
      <c r="B64" s="194" t="s">
        <v>176</v>
      </c>
      <c r="C64" s="195" t="s">
        <v>177</v>
      </c>
      <c r="D64" s="203">
        <f t="shared" si="0"/>
        <v>0.12</v>
      </c>
      <c r="E64" s="153">
        <v>8.8999999999999996E-2</v>
      </c>
      <c r="F64" s="153">
        <v>0.12</v>
      </c>
    </row>
    <row r="65" spans="1:6" x14ac:dyDescent="0.2">
      <c r="A65" s="194" t="s">
        <v>178</v>
      </c>
      <c r="B65" s="194" t="s">
        <v>179</v>
      </c>
      <c r="C65" s="195" t="s">
        <v>180</v>
      </c>
      <c r="D65" s="203">
        <f t="shared" si="0"/>
        <v>6.0999999999999999E-2</v>
      </c>
      <c r="E65" s="153">
        <v>4.2999999999999997E-2</v>
      </c>
      <c r="F65" s="153">
        <v>6.0999999999999999E-2</v>
      </c>
    </row>
    <row r="66" spans="1:6" x14ac:dyDescent="0.2">
      <c r="A66" s="194" t="s">
        <v>181</v>
      </c>
      <c r="B66" s="194" t="s">
        <v>182</v>
      </c>
      <c r="C66" s="195" t="s">
        <v>183</v>
      </c>
      <c r="D66" s="203">
        <f t="shared" si="0"/>
        <v>9.6000000000000002E-2</v>
      </c>
      <c r="E66" s="153">
        <v>0.11600000000000001</v>
      </c>
      <c r="F66" s="153">
        <v>9.6000000000000002E-2</v>
      </c>
    </row>
    <row r="67" spans="1:6" x14ac:dyDescent="0.2">
      <c r="A67" s="194" t="s">
        <v>184</v>
      </c>
      <c r="B67" s="194" t="s">
        <v>185</v>
      </c>
      <c r="C67" s="195" t="s">
        <v>186</v>
      </c>
      <c r="D67" s="203">
        <f t="shared" si="0"/>
        <v>4.8000000000000001E-2</v>
      </c>
      <c r="E67" s="153">
        <v>5.2999999999999999E-2</v>
      </c>
      <c r="F67" s="153">
        <v>4.8000000000000001E-2</v>
      </c>
    </row>
    <row r="68" spans="1:6" x14ac:dyDescent="0.2">
      <c r="A68" s="194" t="s">
        <v>187</v>
      </c>
      <c r="B68" s="194" t="s">
        <v>188</v>
      </c>
      <c r="C68" s="195" t="s">
        <v>189</v>
      </c>
      <c r="D68" s="203">
        <f t="shared" si="0"/>
        <v>6.4000000000000001E-2</v>
      </c>
      <c r="E68" s="153">
        <v>6.5000000000000002E-2</v>
      </c>
      <c r="F68" s="153">
        <v>6.4000000000000001E-2</v>
      </c>
    </row>
    <row r="69" spans="1:6" x14ac:dyDescent="0.2">
      <c r="A69" s="194" t="s">
        <v>190</v>
      </c>
      <c r="B69" s="194" t="s">
        <v>191</v>
      </c>
      <c r="C69" s="195" t="s">
        <v>192</v>
      </c>
      <c r="D69" s="203">
        <f t="shared" si="0"/>
        <v>3.7999999999999999E-2</v>
      </c>
      <c r="E69" s="153">
        <v>0.124</v>
      </c>
      <c r="F69" s="153">
        <v>3.7999999999999999E-2</v>
      </c>
    </row>
    <row r="70" spans="1:6" x14ac:dyDescent="0.2">
      <c r="A70" s="194" t="s">
        <v>193</v>
      </c>
      <c r="B70" s="194" t="s">
        <v>194</v>
      </c>
      <c r="C70" s="195" t="s">
        <v>195</v>
      </c>
      <c r="D70" s="203">
        <f t="shared" ref="D70:D133" si="1">F70</f>
        <v>2.5000000000000001E-2</v>
      </c>
      <c r="E70" s="153">
        <v>2.5999999999999999E-2</v>
      </c>
      <c r="F70" s="153">
        <v>2.5000000000000001E-2</v>
      </c>
    </row>
    <row r="71" spans="1:6" x14ac:dyDescent="0.2">
      <c r="A71" s="194" t="s">
        <v>196</v>
      </c>
      <c r="B71" s="194" t="s">
        <v>197</v>
      </c>
      <c r="C71" s="195" t="s">
        <v>198</v>
      </c>
      <c r="D71" s="203">
        <f t="shared" si="1"/>
        <v>5.8999999999999997E-2</v>
      </c>
      <c r="E71" s="153">
        <v>3.2000000000000001E-2</v>
      </c>
      <c r="F71" s="153">
        <v>5.8999999999999997E-2</v>
      </c>
    </row>
    <row r="72" spans="1:6" x14ac:dyDescent="0.2">
      <c r="A72" s="194" t="s">
        <v>199</v>
      </c>
      <c r="B72" s="194" t="s">
        <v>200</v>
      </c>
      <c r="C72" s="195" t="s">
        <v>201</v>
      </c>
      <c r="D72" s="203">
        <f t="shared" si="1"/>
        <v>7.1999999999999995E-2</v>
      </c>
      <c r="E72" s="153">
        <v>6.4000000000000001E-2</v>
      </c>
      <c r="F72" s="153">
        <v>7.1999999999999995E-2</v>
      </c>
    </row>
    <row r="73" spans="1:6" x14ac:dyDescent="0.2">
      <c r="A73" s="194" t="s">
        <v>202</v>
      </c>
      <c r="B73" s="194" t="s">
        <v>203</v>
      </c>
      <c r="C73" s="195" t="s">
        <v>204</v>
      </c>
      <c r="D73" s="203">
        <f t="shared" si="1"/>
        <v>0.06</v>
      </c>
      <c r="E73" s="153">
        <v>5.0999999999999997E-2</v>
      </c>
      <c r="F73" s="153">
        <v>0.06</v>
      </c>
    </row>
    <row r="74" spans="1:6" x14ac:dyDescent="0.2">
      <c r="A74" s="194" t="s">
        <v>205</v>
      </c>
      <c r="B74" s="194" t="s">
        <v>206</v>
      </c>
      <c r="C74" s="195" t="s">
        <v>207</v>
      </c>
      <c r="D74" s="203">
        <f t="shared" si="1"/>
        <v>7.0000000000000007E-2</v>
      </c>
      <c r="E74" s="153">
        <v>6.0999999999999999E-2</v>
      </c>
      <c r="F74" s="153">
        <v>7.0000000000000007E-2</v>
      </c>
    </row>
    <row r="75" spans="1:6" x14ac:dyDescent="0.2">
      <c r="A75" s="194" t="s">
        <v>208</v>
      </c>
      <c r="B75" s="194" t="s">
        <v>209</v>
      </c>
      <c r="C75" s="195" t="s">
        <v>210</v>
      </c>
      <c r="D75" s="203">
        <f t="shared" si="1"/>
        <v>6.2E-2</v>
      </c>
      <c r="E75" s="153">
        <v>0.151</v>
      </c>
      <c r="F75" s="153">
        <v>6.2E-2</v>
      </c>
    </row>
    <row r="76" spans="1:6" x14ac:dyDescent="0.2">
      <c r="A76" s="194" t="s">
        <v>211</v>
      </c>
      <c r="B76" s="194" t="s">
        <v>212</v>
      </c>
      <c r="C76" s="195" t="s">
        <v>213</v>
      </c>
      <c r="D76" s="203">
        <f t="shared" si="1"/>
        <v>5.8999999999999997E-2</v>
      </c>
      <c r="E76" s="153">
        <v>6.2E-2</v>
      </c>
      <c r="F76" s="153">
        <v>5.8999999999999997E-2</v>
      </c>
    </row>
    <row r="77" spans="1:6" x14ac:dyDescent="0.2">
      <c r="A77" s="194" t="s">
        <v>214</v>
      </c>
      <c r="B77" s="194" t="s">
        <v>215</v>
      </c>
      <c r="C77" s="195" t="s">
        <v>216</v>
      </c>
      <c r="D77" s="203">
        <f t="shared" si="1"/>
        <v>9.9000000000000005E-2</v>
      </c>
      <c r="E77" s="153">
        <v>9.0999999999999998E-2</v>
      </c>
      <c r="F77" s="153">
        <v>9.9000000000000005E-2</v>
      </c>
    </row>
    <row r="78" spans="1:6" x14ac:dyDescent="0.2">
      <c r="A78" s="194" t="s">
        <v>217</v>
      </c>
      <c r="B78" s="194" t="s">
        <v>218</v>
      </c>
      <c r="C78" s="195" t="s">
        <v>219</v>
      </c>
      <c r="D78" s="203">
        <f t="shared" si="1"/>
        <v>0.23899999999999999</v>
      </c>
      <c r="E78" s="153">
        <v>0.249</v>
      </c>
      <c r="F78" s="153">
        <v>0.23899999999999999</v>
      </c>
    </row>
    <row r="79" spans="1:6" x14ac:dyDescent="0.2">
      <c r="A79" s="194" t="s">
        <v>220</v>
      </c>
      <c r="B79" s="194" t="s">
        <v>221</v>
      </c>
      <c r="C79" s="195" t="s">
        <v>222</v>
      </c>
      <c r="D79" s="203">
        <f t="shared" si="1"/>
        <v>0.26200000000000001</v>
      </c>
      <c r="E79" s="153">
        <v>0.29499999999999998</v>
      </c>
      <c r="F79" s="153">
        <v>0.26200000000000001</v>
      </c>
    </row>
    <row r="80" spans="1:6" x14ac:dyDescent="0.2">
      <c r="A80" s="194" t="s">
        <v>223</v>
      </c>
      <c r="B80" s="194" t="s">
        <v>224</v>
      </c>
      <c r="C80" s="195" t="s">
        <v>225</v>
      </c>
      <c r="D80" s="203">
        <f t="shared" si="1"/>
        <v>8.2000000000000003E-2</v>
      </c>
      <c r="E80" s="153">
        <v>0.13200000000000001</v>
      </c>
      <c r="F80" s="153">
        <v>8.2000000000000003E-2</v>
      </c>
    </row>
    <row r="81" spans="1:6" x14ac:dyDescent="0.2">
      <c r="A81" s="194" t="s">
        <v>226</v>
      </c>
      <c r="B81" s="194" t="s">
        <v>227</v>
      </c>
      <c r="C81" s="195" t="s">
        <v>228</v>
      </c>
      <c r="D81" s="203">
        <f t="shared" si="1"/>
        <v>2.5000000000000001E-2</v>
      </c>
      <c r="E81" s="153">
        <v>7.9000000000000001E-2</v>
      </c>
      <c r="F81" s="153">
        <v>2.5000000000000001E-2</v>
      </c>
    </row>
    <row r="82" spans="1:6" x14ac:dyDescent="0.2">
      <c r="A82" s="194" t="s">
        <v>229</v>
      </c>
      <c r="B82" s="194" t="s">
        <v>230</v>
      </c>
      <c r="C82" s="195" t="s">
        <v>231</v>
      </c>
      <c r="D82" s="203">
        <f t="shared" si="1"/>
        <v>3.7999999999999999E-2</v>
      </c>
      <c r="E82" s="153">
        <v>5.0999999999999997E-2</v>
      </c>
      <c r="F82" s="153">
        <v>3.7999999999999999E-2</v>
      </c>
    </row>
    <row r="83" spans="1:6" x14ac:dyDescent="0.2">
      <c r="A83" s="194" t="s">
        <v>232</v>
      </c>
      <c r="B83" s="194" t="s">
        <v>233</v>
      </c>
      <c r="C83" s="195" t="s">
        <v>234</v>
      </c>
      <c r="D83" s="203">
        <f t="shared" si="1"/>
        <v>6.9000000000000006E-2</v>
      </c>
      <c r="E83" s="153">
        <v>0.193</v>
      </c>
      <c r="F83" s="153">
        <v>6.9000000000000006E-2</v>
      </c>
    </row>
    <row r="84" spans="1:6" x14ac:dyDescent="0.2">
      <c r="A84" s="194" t="s">
        <v>235</v>
      </c>
      <c r="B84" s="194" t="s">
        <v>236</v>
      </c>
      <c r="C84" s="195" t="s">
        <v>237</v>
      </c>
      <c r="D84" s="203">
        <f t="shared" si="1"/>
        <v>1.9E-2</v>
      </c>
      <c r="E84" s="153">
        <v>3.3000000000000002E-2</v>
      </c>
      <c r="F84" s="153">
        <v>1.9E-2</v>
      </c>
    </row>
    <row r="85" spans="1:6" x14ac:dyDescent="0.2">
      <c r="A85" s="194" t="s">
        <v>238</v>
      </c>
      <c r="B85" s="194" t="s">
        <v>239</v>
      </c>
      <c r="C85" s="195" t="s">
        <v>240</v>
      </c>
      <c r="D85" s="203">
        <f t="shared" si="1"/>
        <v>4.7E-2</v>
      </c>
      <c r="E85" s="153">
        <v>4.2000000000000003E-2</v>
      </c>
      <c r="F85" s="153">
        <v>4.7E-2</v>
      </c>
    </row>
    <row r="86" spans="1:6" x14ac:dyDescent="0.2">
      <c r="A86" s="194" t="s">
        <v>241</v>
      </c>
      <c r="B86" s="194" t="s">
        <v>242</v>
      </c>
      <c r="C86" s="195" t="s">
        <v>243</v>
      </c>
      <c r="D86" s="203">
        <f t="shared" si="1"/>
        <v>9.0999999999999998E-2</v>
      </c>
      <c r="E86" s="153">
        <v>0.17399999999999999</v>
      </c>
      <c r="F86" s="153">
        <v>9.0999999999999998E-2</v>
      </c>
    </row>
    <row r="87" spans="1:6" x14ac:dyDescent="0.2">
      <c r="A87" s="194" t="s">
        <v>244</v>
      </c>
      <c r="B87" s="194" t="s">
        <v>245</v>
      </c>
      <c r="C87" s="195" t="s">
        <v>246</v>
      </c>
      <c r="D87" s="203">
        <f t="shared" si="1"/>
        <v>4.9000000000000002E-2</v>
      </c>
      <c r="E87" s="153">
        <v>5.0999999999999997E-2</v>
      </c>
      <c r="F87" s="153">
        <v>4.9000000000000002E-2</v>
      </c>
    </row>
    <row r="88" spans="1:6" x14ac:dyDescent="0.2">
      <c r="A88" s="194" t="s">
        <v>247</v>
      </c>
      <c r="B88" s="194" t="s">
        <v>248</v>
      </c>
      <c r="C88" s="195" t="s">
        <v>249</v>
      </c>
      <c r="D88" s="203">
        <f t="shared" si="1"/>
        <v>7.3999999999999996E-2</v>
      </c>
      <c r="E88" s="153">
        <v>7.9000000000000001E-2</v>
      </c>
      <c r="F88" s="153">
        <v>7.3999999999999996E-2</v>
      </c>
    </row>
    <row r="89" spans="1:6" x14ac:dyDescent="0.2">
      <c r="A89" s="194" t="s">
        <v>250</v>
      </c>
      <c r="B89" s="194" t="s">
        <v>251</v>
      </c>
      <c r="C89" s="195" t="s">
        <v>252</v>
      </c>
      <c r="D89" s="203">
        <f t="shared" si="1"/>
        <v>0.188</v>
      </c>
      <c r="E89" s="153">
        <v>0.17799999999999999</v>
      </c>
      <c r="F89" s="153">
        <v>0.188</v>
      </c>
    </row>
    <row r="90" spans="1:6" x14ac:dyDescent="0.2">
      <c r="A90" s="194" t="s">
        <v>253</v>
      </c>
      <c r="B90" s="194" t="s">
        <v>254</v>
      </c>
      <c r="C90" s="195" t="s">
        <v>255</v>
      </c>
      <c r="D90" s="203">
        <f t="shared" si="1"/>
        <v>3.4000000000000002E-2</v>
      </c>
      <c r="E90" s="153">
        <v>0.159</v>
      </c>
      <c r="F90" s="153">
        <v>3.4000000000000002E-2</v>
      </c>
    </row>
    <row r="91" spans="1:6" x14ac:dyDescent="0.2">
      <c r="A91" s="194" t="s">
        <v>256</v>
      </c>
      <c r="B91" s="194" t="s">
        <v>257</v>
      </c>
      <c r="C91" s="195" t="s">
        <v>258</v>
      </c>
      <c r="D91" s="203">
        <f t="shared" si="1"/>
        <v>9.5000000000000001E-2</v>
      </c>
      <c r="E91" s="153">
        <v>9.0999999999999998E-2</v>
      </c>
      <c r="F91" s="153">
        <v>9.5000000000000001E-2</v>
      </c>
    </row>
    <row r="92" spans="1:6" x14ac:dyDescent="0.2">
      <c r="A92" s="194" t="s">
        <v>259</v>
      </c>
      <c r="B92" s="194" t="s">
        <v>260</v>
      </c>
      <c r="C92" s="195" t="s">
        <v>261</v>
      </c>
      <c r="D92" s="203">
        <f t="shared" si="1"/>
        <v>7.2999999999999995E-2</v>
      </c>
      <c r="E92" s="153">
        <v>7.8E-2</v>
      </c>
      <c r="F92" s="153">
        <v>7.2999999999999995E-2</v>
      </c>
    </row>
    <row r="93" spans="1:6" x14ac:dyDescent="0.2">
      <c r="A93" s="194" t="s">
        <v>262</v>
      </c>
      <c r="B93" s="194" t="s">
        <v>263</v>
      </c>
      <c r="C93" s="195" t="s">
        <v>264</v>
      </c>
      <c r="D93" s="203">
        <f t="shared" si="1"/>
        <v>0.107</v>
      </c>
      <c r="E93" s="153">
        <v>8.5000000000000006E-2</v>
      </c>
      <c r="F93" s="153">
        <v>0.107</v>
      </c>
    </row>
    <row r="94" spans="1:6" x14ac:dyDescent="0.2">
      <c r="A94" s="194" t="s">
        <v>265</v>
      </c>
      <c r="B94" s="194" t="s">
        <v>266</v>
      </c>
      <c r="C94" s="195" t="s">
        <v>267</v>
      </c>
      <c r="D94" s="203">
        <f t="shared" si="1"/>
        <v>6.9000000000000006E-2</v>
      </c>
      <c r="E94" s="153">
        <v>0.10199999999999999</v>
      </c>
      <c r="F94" s="153">
        <v>6.9000000000000006E-2</v>
      </c>
    </row>
    <row r="95" spans="1:6" x14ac:dyDescent="0.2">
      <c r="A95" s="194" t="s">
        <v>268</v>
      </c>
      <c r="B95" s="194" t="s">
        <v>269</v>
      </c>
      <c r="C95" s="195" t="s">
        <v>270</v>
      </c>
      <c r="D95" s="203">
        <f t="shared" si="1"/>
        <v>6.2E-2</v>
      </c>
      <c r="E95" s="153">
        <v>6.5000000000000002E-2</v>
      </c>
      <c r="F95" s="153">
        <v>6.2E-2</v>
      </c>
    </row>
    <row r="96" spans="1:6" x14ac:dyDescent="0.2">
      <c r="A96" s="194" t="s">
        <v>271</v>
      </c>
      <c r="B96" s="194" t="s">
        <v>272</v>
      </c>
      <c r="C96" s="195" t="s">
        <v>273</v>
      </c>
      <c r="D96" s="203">
        <f t="shared" si="1"/>
        <v>0.13600000000000001</v>
      </c>
      <c r="E96" s="153">
        <v>0.11600000000000001</v>
      </c>
      <c r="F96" s="153">
        <v>0.13600000000000001</v>
      </c>
    </row>
    <row r="97" spans="1:6" x14ac:dyDescent="0.2">
      <c r="A97" s="194" t="s">
        <v>444</v>
      </c>
      <c r="B97" s="194" t="s">
        <v>445</v>
      </c>
      <c r="C97" s="195" t="s">
        <v>446</v>
      </c>
      <c r="D97" s="203">
        <f t="shared" si="1"/>
        <v>0.26100000000000001</v>
      </c>
      <c r="E97" s="153">
        <v>0.24299999999999999</v>
      </c>
      <c r="F97" s="153">
        <v>0.26100000000000001</v>
      </c>
    </row>
    <row r="98" spans="1:6" x14ac:dyDescent="0.2">
      <c r="A98" s="194" t="s">
        <v>274</v>
      </c>
      <c r="B98" s="194" t="s">
        <v>275</v>
      </c>
      <c r="C98" s="195" t="s">
        <v>276</v>
      </c>
      <c r="D98" s="203">
        <f t="shared" si="1"/>
        <v>0.159</v>
      </c>
      <c r="E98" s="153">
        <v>0.191</v>
      </c>
      <c r="F98" s="153">
        <v>0.159</v>
      </c>
    </row>
    <row r="99" spans="1:6" x14ac:dyDescent="0.2">
      <c r="A99" s="194" t="s">
        <v>277</v>
      </c>
      <c r="B99" s="194" t="s">
        <v>278</v>
      </c>
      <c r="C99" s="195" t="s">
        <v>279</v>
      </c>
      <c r="D99" s="203">
        <f t="shared" si="1"/>
        <v>7.0000000000000001E-3</v>
      </c>
      <c r="E99" s="153">
        <v>6.0000000000000001E-3</v>
      </c>
      <c r="F99" s="153">
        <v>7.0000000000000001E-3</v>
      </c>
    </row>
    <row r="100" spans="1:6" x14ac:dyDescent="0.2">
      <c r="A100" s="194" t="s">
        <v>280</v>
      </c>
      <c r="B100" s="194" t="s">
        <v>281</v>
      </c>
      <c r="C100" s="195" t="s">
        <v>282</v>
      </c>
      <c r="D100" s="203">
        <f t="shared" si="1"/>
        <v>0.10100000000000001</v>
      </c>
      <c r="E100" s="153">
        <v>0.104</v>
      </c>
      <c r="F100" s="153">
        <v>0.10100000000000001</v>
      </c>
    </row>
    <row r="101" spans="1:6" x14ac:dyDescent="0.2">
      <c r="A101" s="194" t="s">
        <v>283</v>
      </c>
      <c r="B101" s="194" t="s">
        <v>284</v>
      </c>
      <c r="C101" s="195" t="s">
        <v>285</v>
      </c>
      <c r="D101" s="203">
        <f t="shared" si="1"/>
        <v>0.156</v>
      </c>
      <c r="E101" s="153">
        <v>0.15</v>
      </c>
      <c r="F101" s="153">
        <v>0.156</v>
      </c>
    </row>
    <row r="102" spans="1:6" x14ac:dyDescent="0.2">
      <c r="A102" s="194" t="s">
        <v>286</v>
      </c>
      <c r="B102" s="194" t="s">
        <v>287</v>
      </c>
      <c r="C102" s="195" t="s">
        <v>288</v>
      </c>
      <c r="D102" s="203">
        <f t="shared" si="1"/>
        <v>1.7000000000000001E-2</v>
      </c>
      <c r="E102" s="153">
        <v>8.0000000000000002E-3</v>
      </c>
      <c r="F102" s="153">
        <v>1.7000000000000001E-2</v>
      </c>
    </row>
    <row r="103" spans="1:6" x14ac:dyDescent="0.2">
      <c r="A103" s="194" t="s">
        <v>289</v>
      </c>
      <c r="B103" s="194" t="s">
        <v>290</v>
      </c>
      <c r="C103" s="195" t="s">
        <v>291</v>
      </c>
      <c r="D103" s="203">
        <f t="shared" si="1"/>
        <v>0.20399999999999999</v>
      </c>
      <c r="E103" s="153">
        <v>0.191</v>
      </c>
      <c r="F103" s="153">
        <v>0.20399999999999999</v>
      </c>
    </row>
    <row r="104" spans="1:6" x14ac:dyDescent="0.2">
      <c r="A104" s="194" t="s">
        <v>292</v>
      </c>
      <c r="B104" s="194" t="s">
        <v>293</v>
      </c>
      <c r="C104" s="195" t="s">
        <v>294</v>
      </c>
      <c r="D104" s="203">
        <f t="shared" si="1"/>
        <v>5.8999999999999997E-2</v>
      </c>
      <c r="E104" s="153">
        <v>5.8999999999999997E-2</v>
      </c>
      <c r="F104" s="153">
        <v>5.8999999999999997E-2</v>
      </c>
    </row>
    <row r="105" spans="1:6" x14ac:dyDescent="0.2">
      <c r="A105" s="194" t="s">
        <v>295</v>
      </c>
      <c r="B105" s="194" t="s">
        <v>296</v>
      </c>
      <c r="C105" s="195" t="s">
        <v>297</v>
      </c>
      <c r="D105" s="203">
        <f t="shared" si="1"/>
        <v>7.1999999999999995E-2</v>
      </c>
      <c r="E105" s="153">
        <v>0.11</v>
      </c>
      <c r="F105" s="153">
        <v>7.1999999999999995E-2</v>
      </c>
    </row>
    <row r="106" spans="1:6" x14ac:dyDescent="0.2">
      <c r="A106" s="194" t="s">
        <v>298</v>
      </c>
      <c r="B106" s="194" t="s">
        <v>299</v>
      </c>
      <c r="C106" s="195" t="s">
        <v>300</v>
      </c>
      <c r="D106" s="203">
        <f t="shared" si="1"/>
        <v>5.0999999999999997E-2</v>
      </c>
      <c r="E106" s="153">
        <v>5.7000000000000002E-2</v>
      </c>
      <c r="F106" s="153">
        <v>5.0999999999999997E-2</v>
      </c>
    </row>
    <row r="107" spans="1:6" x14ac:dyDescent="0.2">
      <c r="A107" s="194" t="s">
        <v>301</v>
      </c>
      <c r="B107" s="194" t="s">
        <v>302</v>
      </c>
      <c r="C107" s="195" t="s">
        <v>303</v>
      </c>
      <c r="D107" s="203">
        <f t="shared" si="1"/>
        <v>0.121</v>
      </c>
      <c r="E107" s="153">
        <v>0.114</v>
      </c>
      <c r="F107" s="153">
        <v>0.121</v>
      </c>
    </row>
    <row r="108" spans="1:6" x14ac:dyDescent="0.2">
      <c r="A108" s="194" t="s">
        <v>304</v>
      </c>
      <c r="B108" s="194" t="s">
        <v>305</v>
      </c>
      <c r="C108" s="195" t="s">
        <v>306</v>
      </c>
      <c r="D108" s="203">
        <f t="shared" si="1"/>
        <v>0.14399999999999999</v>
      </c>
      <c r="E108" s="153">
        <v>0.13700000000000001</v>
      </c>
      <c r="F108" s="153">
        <v>0.14399999999999999</v>
      </c>
    </row>
    <row r="109" spans="1:6" x14ac:dyDescent="0.2">
      <c r="A109" s="194" t="s">
        <v>307</v>
      </c>
      <c r="B109" s="194" t="s">
        <v>308</v>
      </c>
      <c r="C109" s="195" t="s">
        <v>309</v>
      </c>
      <c r="D109" s="203">
        <f t="shared" si="1"/>
        <v>8.9999999999999993E-3</v>
      </c>
      <c r="E109" s="153">
        <v>0.10100000000000001</v>
      </c>
      <c r="F109" s="153">
        <v>8.9999999999999993E-3</v>
      </c>
    </row>
    <row r="110" spans="1:6" x14ac:dyDescent="0.2">
      <c r="A110" s="194" t="s">
        <v>310</v>
      </c>
      <c r="B110" s="194" t="s">
        <v>311</v>
      </c>
      <c r="C110" s="195" t="s">
        <v>312</v>
      </c>
      <c r="D110" s="203">
        <f t="shared" si="1"/>
        <v>9.2999999999999999E-2</v>
      </c>
      <c r="E110" s="153">
        <v>0.17100000000000001</v>
      </c>
      <c r="F110" s="153">
        <v>9.2999999999999999E-2</v>
      </c>
    </row>
    <row r="111" spans="1:6" x14ac:dyDescent="0.2">
      <c r="A111" s="194" t="s">
        <v>313</v>
      </c>
      <c r="B111" s="194" t="s">
        <v>314</v>
      </c>
      <c r="C111" s="195" t="s">
        <v>315</v>
      </c>
      <c r="D111" s="203">
        <f t="shared" si="1"/>
        <v>4.2000000000000003E-2</v>
      </c>
      <c r="E111" s="153">
        <v>4.5999999999999999E-2</v>
      </c>
      <c r="F111" s="153">
        <v>4.2000000000000003E-2</v>
      </c>
    </row>
    <row r="112" spans="1:6" x14ac:dyDescent="0.2">
      <c r="A112" s="194" t="s">
        <v>316</v>
      </c>
      <c r="B112" s="194" t="s">
        <v>317</v>
      </c>
      <c r="C112" s="195" t="s">
        <v>318</v>
      </c>
      <c r="D112" s="203">
        <f t="shared" si="1"/>
        <v>0.11700000000000001</v>
      </c>
      <c r="E112" s="153">
        <v>9.5000000000000001E-2</v>
      </c>
      <c r="F112" s="153">
        <v>0.11700000000000001</v>
      </c>
    </row>
    <row r="113" spans="1:6" x14ac:dyDescent="0.2">
      <c r="A113" s="194" t="s">
        <v>319</v>
      </c>
      <c r="B113" s="194" t="s">
        <v>320</v>
      </c>
      <c r="C113" s="195" t="s">
        <v>321</v>
      </c>
      <c r="D113" s="203">
        <f t="shared" si="1"/>
        <v>0.105</v>
      </c>
      <c r="E113" s="153">
        <v>9.7000000000000003E-2</v>
      </c>
      <c r="F113" s="153">
        <v>0.105</v>
      </c>
    </row>
    <row r="114" spans="1:6" x14ac:dyDescent="0.2">
      <c r="A114" s="194" t="s">
        <v>322</v>
      </c>
      <c r="B114" s="194" t="s">
        <v>323</v>
      </c>
      <c r="C114" s="195" t="s">
        <v>324</v>
      </c>
      <c r="D114" s="203">
        <f t="shared" si="1"/>
        <v>9.7000000000000003E-2</v>
      </c>
      <c r="E114" s="153">
        <v>0.126</v>
      </c>
      <c r="F114" s="153">
        <v>9.7000000000000003E-2</v>
      </c>
    </row>
    <row r="115" spans="1:6" x14ac:dyDescent="0.2">
      <c r="A115" s="194" t="s">
        <v>325</v>
      </c>
      <c r="B115" s="194" t="s">
        <v>326</v>
      </c>
      <c r="C115" s="195" t="s">
        <v>327</v>
      </c>
      <c r="D115" s="203">
        <f t="shared" si="1"/>
        <v>0.19700000000000001</v>
      </c>
      <c r="E115" s="153">
        <v>0.14299999999999999</v>
      </c>
      <c r="F115" s="153">
        <v>0.19700000000000001</v>
      </c>
    </row>
    <row r="116" spans="1:6" x14ac:dyDescent="0.2">
      <c r="A116" s="194" t="s">
        <v>328</v>
      </c>
      <c r="B116" s="194" t="s">
        <v>329</v>
      </c>
      <c r="C116" s="195" t="s">
        <v>330</v>
      </c>
      <c r="D116" s="203">
        <f t="shared" si="1"/>
        <v>0.113</v>
      </c>
      <c r="E116" s="153">
        <v>9.6000000000000002E-2</v>
      </c>
      <c r="F116" s="153">
        <v>0.113</v>
      </c>
    </row>
    <row r="117" spans="1:6" x14ac:dyDescent="0.2">
      <c r="A117" s="194" t="s">
        <v>331</v>
      </c>
      <c r="B117" s="194" t="s">
        <v>332</v>
      </c>
      <c r="C117" s="195" t="s">
        <v>333</v>
      </c>
      <c r="D117" s="203">
        <f t="shared" si="1"/>
        <v>8.2000000000000003E-2</v>
      </c>
      <c r="E117" s="153">
        <v>0.113</v>
      </c>
      <c r="F117" s="153">
        <v>8.2000000000000003E-2</v>
      </c>
    </row>
    <row r="118" spans="1:6" x14ac:dyDescent="0.2">
      <c r="A118" s="194" t="s">
        <v>334</v>
      </c>
      <c r="B118" s="194" t="s">
        <v>335</v>
      </c>
      <c r="C118" s="195" t="s">
        <v>336</v>
      </c>
      <c r="D118" s="203">
        <f t="shared" si="1"/>
        <v>0.112</v>
      </c>
      <c r="E118" s="153">
        <v>0.20799999999999999</v>
      </c>
      <c r="F118" s="153">
        <v>0.112</v>
      </c>
    </row>
    <row r="119" spans="1:6" x14ac:dyDescent="0.2">
      <c r="A119" s="194" t="s">
        <v>337</v>
      </c>
      <c r="B119" s="194" t="s">
        <v>338</v>
      </c>
      <c r="C119" s="195" t="s">
        <v>339</v>
      </c>
      <c r="D119" s="203">
        <f t="shared" si="1"/>
        <v>6.5000000000000002E-2</v>
      </c>
      <c r="E119" s="153">
        <v>0.15</v>
      </c>
      <c r="F119" s="153">
        <v>6.5000000000000002E-2</v>
      </c>
    </row>
    <row r="120" spans="1:6" x14ac:dyDescent="0.2">
      <c r="A120" s="194" t="s">
        <v>340</v>
      </c>
      <c r="B120" s="194" t="s">
        <v>341</v>
      </c>
      <c r="C120" s="195" t="s">
        <v>342</v>
      </c>
      <c r="D120" s="203">
        <f t="shared" si="1"/>
        <v>9.8000000000000004E-2</v>
      </c>
      <c r="E120" s="153">
        <v>0.09</v>
      </c>
      <c r="F120" s="153">
        <v>9.8000000000000004E-2</v>
      </c>
    </row>
    <row r="121" spans="1:6" x14ac:dyDescent="0.2">
      <c r="A121" s="194" t="s">
        <v>343</v>
      </c>
      <c r="B121" s="194" t="s">
        <v>344</v>
      </c>
      <c r="C121" s="195" t="s">
        <v>345</v>
      </c>
      <c r="D121" s="203">
        <f t="shared" si="1"/>
        <v>0.23</v>
      </c>
      <c r="E121" s="153">
        <v>0.29899999999999999</v>
      </c>
      <c r="F121" s="153">
        <v>0.23</v>
      </c>
    </row>
    <row r="122" spans="1:6" x14ac:dyDescent="0.2">
      <c r="A122" s="194" t="s">
        <v>346</v>
      </c>
      <c r="B122" s="194" t="s">
        <v>347</v>
      </c>
      <c r="C122" s="195" t="s">
        <v>348</v>
      </c>
      <c r="D122" s="203">
        <f t="shared" si="1"/>
        <v>0.128</v>
      </c>
      <c r="E122" s="153">
        <v>0.111</v>
      </c>
      <c r="F122" s="153">
        <v>0.128</v>
      </c>
    </row>
    <row r="123" spans="1:6" x14ac:dyDescent="0.2">
      <c r="A123" s="194" t="s">
        <v>349</v>
      </c>
      <c r="B123" s="194" t="s">
        <v>350</v>
      </c>
      <c r="C123" s="195" t="s">
        <v>351</v>
      </c>
      <c r="D123" s="203">
        <f t="shared" si="1"/>
        <v>5.3999999999999999E-2</v>
      </c>
      <c r="E123" s="153">
        <v>6.9000000000000006E-2</v>
      </c>
      <c r="F123" s="153">
        <v>5.3999999999999999E-2</v>
      </c>
    </row>
    <row r="124" spans="1:6" x14ac:dyDescent="0.2">
      <c r="A124" s="194" t="s">
        <v>352</v>
      </c>
      <c r="B124" s="194" t="s">
        <v>353</v>
      </c>
      <c r="C124" s="195" t="s">
        <v>354</v>
      </c>
      <c r="D124" s="203">
        <f t="shared" si="1"/>
        <v>0.115</v>
      </c>
      <c r="E124" s="153">
        <v>0.114</v>
      </c>
      <c r="F124" s="153">
        <v>0.115</v>
      </c>
    </row>
    <row r="125" spans="1:6" x14ac:dyDescent="0.2">
      <c r="A125" s="194" t="s">
        <v>355</v>
      </c>
      <c r="B125" s="194" t="s">
        <v>356</v>
      </c>
      <c r="C125" s="195" t="s">
        <v>357</v>
      </c>
      <c r="D125" s="203">
        <f t="shared" si="1"/>
        <v>1.2E-2</v>
      </c>
      <c r="E125" s="153">
        <v>6.9000000000000006E-2</v>
      </c>
      <c r="F125" s="153">
        <v>1.2E-2</v>
      </c>
    </row>
    <row r="126" spans="1:6" x14ac:dyDescent="0.2">
      <c r="A126" s="194" t="s">
        <v>358</v>
      </c>
      <c r="B126" s="194" t="s">
        <v>359</v>
      </c>
      <c r="C126" s="195" t="s">
        <v>360</v>
      </c>
      <c r="D126" s="203">
        <f t="shared" si="1"/>
        <v>0.223</v>
      </c>
      <c r="E126" s="153">
        <v>0.221</v>
      </c>
      <c r="F126" s="153">
        <v>0.223</v>
      </c>
    </row>
    <row r="127" spans="1:6" x14ac:dyDescent="0.2">
      <c r="A127" s="194" t="s">
        <v>361</v>
      </c>
      <c r="B127" s="194" t="s">
        <v>362</v>
      </c>
      <c r="C127" s="195" t="s">
        <v>363</v>
      </c>
      <c r="D127" s="203">
        <f t="shared" si="1"/>
        <v>0.251</v>
      </c>
      <c r="E127" s="153">
        <v>0.222</v>
      </c>
      <c r="F127" s="153">
        <v>0.251</v>
      </c>
    </row>
    <row r="128" spans="1:6" x14ac:dyDescent="0.2">
      <c r="A128" s="194" t="s">
        <v>364</v>
      </c>
      <c r="B128" s="194" t="s">
        <v>365</v>
      </c>
      <c r="C128" s="195" t="s">
        <v>366</v>
      </c>
      <c r="D128" s="203">
        <f t="shared" si="1"/>
        <v>4.3999999999999997E-2</v>
      </c>
      <c r="E128" s="153">
        <v>3.9E-2</v>
      </c>
      <c r="F128" s="153">
        <v>4.3999999999999997E-2</v>
      </c>
    </row>
    <row r="129" spans="1:6" x14ac:dyDescent="0.2">
      <c r="A129" s="194" t="s">
        <v>367</v>
      </c>
      <c r="B129" s="194" t="s">
        <v>368</v>
      </c>
      <c r="C129" s="195" t="s">
        <v>369</v>
      </c>
      <c r="D129" s="203">
        <f t="shared" si="1"/>
        <v>3.7999999999999999E-2</v>
      </c>
      <c r="E129" s="153">
        <v>1.9E-2</v>
      </c>
      <c r="F129" s="153">
        <v>3.7999999999999999E-2</v>
      </c>
    </row>
    <row r="130" spans="1:6" x14ac:dyDescent="0.2">
      <c r="A130" s="194" t="s">
        <v>370</v>
      </c>
      <c r="B130" s="194">
        <v>11</v>
      </c>
      <c r="C130" s="195" t="s">
        <v>371</v>
      </c>
      <c r="D130" s="203">
        <f t="shared" si="1"/>
        <v>4.8000000000000001E-2</v>
      </c>
      <c r="E130" s="153">
        <v>5.0999999999999997E-2</v>
      </c>
      <c r="F130" s="153">
        <v>4.8000000000000001E-2</v>
      </c>
    </row>
    <row r="131" spans="1:6" x14ac:dyDescent="0.2">
      <c r="A131" s="194" t="s">
        <v>372</v>
      </c>
      <c r="B131" s="194">
        <v>12</v>
      </c>
      <c r="C131" s="195" t="s">
        <v>373</v>
      </c>
      <c r="D131" s="203">
        <f t="shared" si="1"/>
        <v>3.6999999999999998E-2</v>
      </c>
      <c r="E131" s="153">
        <v>7.5999999999999998E-2</v>
      </c>
      <c r="F131" s="153">
        <v>3.6999999999999998E-2</v>
      </c>
    </row>
    <row r="132" spans="1:6" x14ac:dyDescent="0.2">
      <c r="A132" s="194" t="s">
        <v>374</v>
      </c>
      <c r="B132" s="194">
        <v>16</v>
      </c>
      <c r="C132" s="195" t="s">
        <v>375</v>
      </c>
      <c r="D132" s="203">
        <f t="shared" si="1"/>
        <v>5.5E-2</v>
      </c>
      <c r="E132" s="153">
        <v>5.3999999999999999E-2</v>
      </c>
      <c r="F132" s="153">
        <v>5.5E-2</v>
      </c>
    </row>
    <row r="133" spans="1:6" x14ac:dyDescent="0.2">
      <c r="A133" s="194" t="s">
        <v>376</v>
      </c>
      <c r="B133" s="194">
        <v>17</v>
      </c>
      <c r="C133" s="195" t="s">
        <v>377</v>
      </c>
      <c r="D133" s="203">
        <f t="shared" si="1"/>
        <v>0.05</v>
      </c>
      <c r="E133" s="153">
        <v>6.5000000000000002E-2</v>
      </c>
      <c r="F133" s="153">
        <v>0.05</v>
      </c>
    </row>
    <row r="134" spans="1:6" x14ac:dyDescent="0.2">
      <c r="A134" s="194" t="s">
        <v>378</v>
      </c>
      <c r="B134" s="194">
        <v>18</v>
      </c>
      <c r="C134" s="195" t="s">
        <v>379</v>
      </c>
      <c r="D134" s="203">
        <f t="shared" ref="D134:D156" si="2">F134</f>
        <v>6.7000000000000004E-2</v>
      </c>
      <c r="E134" s="153">
        <v>7.8E-2</v>
      </c>
      <c r="F134" s="153">
        <v>6.7000000000000004E-2</v>
      </c>
    </row>
    <row r="135" spans="1:6" x14ac:dyDescent="0.2">
      <c r="A135" s="194" t="s">
        <v>380</v>
      </c>
      <c r="B135" s="194">
        <v>19</v>
      </c>
      <c r="C135" s="195" t="s">
        <v>381</v>
      </c>
      <c r="D135" s="203">
        <f t="shared" si="2"/>
        <v>7.2999999999999995E-2</v>
      </c>
      <c r="E135" s="153">
        <v>5.5E-2</v>
      </c>
      <c r="F135" s="153">
        <v>7.2999999999999995E-2</v>
      </c>
    </row>
    <row r="136" spans="1:6" x14ac:dyDescent="0.2">
      <c r="A136" s="194" t="s">
        <v>382</v>
      </c>
      <c r="B136" s="194">
        <v>21</v>
      </c>
      <c r="C136" s="195" t="s">
        <v>383</v>
      </c>
      <c r="D136" s="203">
        <f t="shared" si="2"/>
        <v>5.6000000000000001E-2</v>
      </c>
      <c r="E136" s="153">
        <v>5.6000000000000001E-2</v>
      </c>
      <c r="F136" s="153">
        <v>5.6000000000000001E-2</v>
      </c>
    </row>
    <row r="137" spans="1:6" x14ac:dyDescent="0.2">
      <c r="A137" s="194" t="s">
        <v>384</v>
      </c>
      <c r="B137" s="194">
        <v>22</v>
      </c>
      <c r="C137" s="195" t="s">
        <v>385</v>
      </c>
      <c r="D137" s="203">
        <f t="shared" si="2"/>
        <v>6.0999999999999999E-2</v>
      </c>
      <c r="E137" s="153">
        <v>6.3E-2</v>
      </c>
      <c r="F137" s="153">
        <v>6.0999999999999999E-2</v>
      </c>
    </row>
    <row r="138" spans="1:6" x14ac:dyDescent="0.2">
      <c r="A138" s="194" t="s">
        <v>386</v>
      </c>
      <c r="B138" s="194">
        <v>23</v>
      </c>
      <c r="C138" s="195" t="s">
        <v>387</v>
      </c>
      <c r="D138" s="203">
        <f t="shared" si="2"/>
        <v>6.6000000000000003E-2</v>
      </c>
      <c r="E138" s="153">
        <v>6.8000000000000005E-2</v>
      </c>
      <c r="F138" s="153">
        <v>6.6000000000000003E-2</v>
      </c>
    </row>
    <row r="139" spans="1:6" x14ac:dyDescent="0.2">
      <c r="A139" s="194" t="s">
        <v>388</v>
      </c>
      <c r="B139" s="194">
        <v>24</v>
      </c>
      <c r="C139" s="195" t="s">
        <v>389</v>
      </c>
      <c r="D139" s="203">
        <f t="shared" si="2"/>
        <v>6.8000000000000005E-2</v>
      </c>
      <c r="E139" s="153">
        <v>7.1999999999999995E-2</v>
      </c>
      <c r="F139" s="153">
        <v>6.8000000000000005E-2</v>
      </c>
    </row>
    <row r="140" spans="1:6" x14ac:dyDescent="0.2">
      <c r="A140" s="194" t="s">
        <v>390</v>
      </c>
      <c r="B140" s="194">
        <v>26</v>
      </c>
      <c r="C140" s="195" t="s">
        <v>391</v>
      </c>
      <c r="D140" s="203">
        <f t="shared" si="2"/>
        <v>7.2999999999999995E-2</v>
      </c>
      <c r="E140" s="153">
        <v>7.5999999999999998E-2</v>
      </c>
      <c r="F140" s="153">
        <v>7.2999999999999995E-2</v>
      </c>
    </row>
    <row r="141" spans="1:6" x14ac:dyDescent="0.2">
      <c r="A141" s="194" t="s">
        <v>392</v>
      </c>
      <c r="B141" s="194">
        <v>29</v>
      </c>
      <c r="C141" s="195" t="s">
        <v>393</v>
      </c>
      <c r="D141" s="203">
        <f t="shared" si="2"/>
        <v>5.7000000000000002E-2</v>
      </c>
      <c r="E141" s="153">
        <v>5.7000000000000002E-2</v>
      </c>
      <c r="F141" s="153">
        <v>5.7000000000000002E-2</v>
      </c>
    </row>
    <row r="142" spans="1:6" x14ac:dyDescent="0.2">
      <c r="A142" s="194" t="s">
        <v>394</v>
      </c>
      <c r="B142" s="194">
        <v>30</v>
      </c>
      <c r="C142" s="195" t="s">
        <v>395</v>
      </c>
      <c r="D142" s="203">
        <f t="shared" si="2"/>
        <v>4.9000000000000002E-2</v>
      </c>
      <c r="E142" s="153">
        <v>4.8000000000000001E-2</v>
      </c>
      <c r="F142" s="153">
        <v>4.9000000000000002E-2</v>
      </c>
    </row>
    <row r="143" spans="1:6" x14ac:dyDescent="0.2">
      <c r="A143" s="194" t="s">
        <v>396</v>
      </c>
      <c r="B143" s="194">
        <v>31</v>
      </c>
      <c r="C143" s="195" t="s">
        <v>397</v>
      </c>
      <c r="D143" s="203">
        <f t="shared" si="2"/>
        <v>4.2999999999999997E-2</v>
      </c>
      <c r="E143" s="153">
        <v>3.7999999999999999E-2</v>
      </c>
      <c r="F143" s="153">
        <v>4.2999999999999997E-2</v>
      </c>
    </row>
    <row r="144" spans="1:6" x14ac:dyDescent="0.2">
      <c r="A144" s="194" t="s">
        <v>398</v>
      </c>
      <c r="B144" s="194">
        <v>32</v>
      </c>
      <c r="C144" s="195" t="s">
        <v>399</v>
      </c>
      <c r="D144" s="203">
        <f t="shared" si="2"/>
        <v>5.6000000000000001E-2</v>
      </c>
      <c r="E144" s="153">
        <v>6.2E-2</v>
      </c>
      <c r="F144" s="153">
        <v>5.6000000000000001E-2</v>
      </c>
    </row>
    <row r="145" spans="1:6" x14ac:dyDescent="0.2">
      <c r="A145" s="194" t="s">
        <v>400</v>
      </c>
      <c r="B145" s="194">
        <v>33</v>
      </c>
      <c r="C145" s="195" t="s">
        <v>401</v>
      </c>
      <c r="D145" s="203">
        <f t="shared" si="2"/>
        <v>5.7000000000000002E-2</v>
      </c>
      <c r="E145" s="153">
        <v>7.3999999999999996E-2</v>
      </c>
      <c r="F145" s="153">
        <v>5.7000000000000002E-2</v>
      </c>
    </row>
    <row r="146" spans="1:6" x14ac:dyDescent="0.2">
      <c r="A146" s="194" t="s">
        <v>402</v>
      </c>
      <c r="B146" s="194">
        <v>34</v>
      </c>
      <c r="C146" s="195" t="s">
        <v>403</v>
      </c>
      <c r="D146" s="203">
        <f t="shared" si="2"/>
        <v>4.7E-2</v>
      </c>
      <c r="E146" s="153">
        <v>7.0000000000000007E-2</v>
      </c>
      <c r="F146" s="153">
        <v>4.7E-2</v>
      </c>
    </row>
    <row r="147" spans="1:6" x14ac:dyDescent="0.2">
      <c r="A147" s="194" t="s">
        <v>404</v>
      </c>
      <c r="B147" s="194">
        <v>36</v>
      </c>
      <c r="C147" s="195" t="s">
        <v>405</v>
      </c>
      <c r="D147" s="203">
        <f t="shared" si="2"/>
        <v>5.3999999999999999E-2</v>
      </c>
      <c r="E147" s="153">
        <v>5.2999999999999999E-2</v>
      </c>
      <c r="F147" s="153">
        <v>5.3999999999999999E-2</v>
      </c>
    </row>
    <row r="148" spans="1:6" x14ac:dyDescent="0.2">
      <c r="A148" s="194" t="s">
        <v>406</v>
      </c>
      <c r="B148" s="194">
        <v>37</v>
      </c>
      <c r="C148" s="195" t="s">
        <v>407</v>
      </c>
      <c r="D148" s="203">
        <f t="shared" si="2"/>
        <v>7.0999999999999994E-2</v>
      </c>
      <c r="E148" s="153">
        <v>6.7000000000000004E-2</v>
      </c>
      <c r="F148" s="153">
        <v>7.0999999999999994E-2</v>
      </c>
    </row>
    <row r="149" spans="1:6" x14ac:dyDescent="0.2">
      <c r="A149" s="194" t="s">
        <v>408</v>
      </c>
      <c r="B149" s="194">
        <v>38</v>
      </c>
      <c r="C149" s="195" t="s">
        <v>409</v>
      </c>
      <c r="D149" s="203">
        <f t="shared" si="2"/>
        <v>6.0999999999999999E-2</v>
      </c>
      <c r="E149" s="153">
        <v>6.5000000000000002E-2</v>
      </c>
      <c r="F149" s="153">
        <v>6.0999999999999999E-2</v>
      </c>
    </row>
    <row r="150" spans="1:6" x14ac:dyDescent="0.2">
      <c r="A150" s="194" t="s">
        <v>410</v>
      </c>
      <c r="B150" s="194">
        <v>40</v>
      </c>
      <c r="C150" s="195" t="s">
        <v>411</v>
      </c>
      <c r="D150" s="203">
        <f t="shared" si="2"/>
        <v>7.3999999999999996E-2</v>
      </c>
      <c r="E150" s="153">
        <v>8.1000000000000003E-2</v>
      </c>
      <c r="F150" s="153">
        <v>7.3999999999999996E-2</v>
      </c>
    </row>
    <row r="151" spans="1:6" x14ac:dyDescent="0.2">
      <c r="A151" s="194" t="s">
        <v>412</v>
      </c>
      <c r="B151" s="194">
        <v>41</v>
      </c>
      <c r="C151" s="195" t="s">
        <v>413</v>
      </c>
      <c r="D151" s="203">
        <f t="shared" si="2"/>
        <v>3.9E-2</v>
      </c>
      <c r="E151" s="153">
        <v>5.0999999999999997E-2</v>
      </c>
      <c r="F151" s="153">
        <v>3.9E-2</v>
      </c>
    </row>
    <row r="152" spans="1:6" x14ac:dyDescent="0.2">
      <c r="A152" s="194" t="s">
        <v>414</v>
      </c>
      <c r="B152" s="194">
        <v>42</v>
      </c>
      <c r="C152" s="195" t="s">
        <v>415</v>
      </c>
      <c r="D152" s="203">
        <f t="shared" si="2"/>
        <v>4.2999999999999997E-2</v>
      </c>
      <c r="E152" s="153">
        <v>5.0999999999999997E-2</v>
      </c>
      <c r="F152" s="153">
        <v>4.2999999999999997E-2</v>
      </c>
    </row>
    <row r="153" spans="1:6" x14ac:dyDescent="0.2">
      <c r="A153" s="194" t="s">
        <v>416</v>
      </c>
      <c r="B153" s="194">
        <v>43</v>
      </c>
      <c r="C153" s="195" t="s">
        <v>417</v>
      </c>
      <c r="D153" s="203">
        <f t="shared" si="2"/>
        <v>4.8000000000000001E-2</v>
      </c>
      <c r="E153" s="153">
        <v>4.9000000000000002E-2</v>
      </c>
      <c r="F153" s="153">
        <v>4.8000000000000001E-2</v>
      </c>
    </row>
    <row r="154" spans="1:6" x14ac:dyDescent="0.2">
      <c r="A154" s="194" t="s">
        <v>418</v>
      </c>
      <c r="B154" s="194">
        <v>44</v>
      </c>
      <c r="C154" s="195" t="s">
        <v>419</v>
      </c>
      <c r="D154" s="203">
        <f t="shared" si="2"/>
        <v>6.3E-2</v>
      </c>
      <c r="E154" s="153">
        <v>7.0000000000000007E-2</v>
      </c>
      <c r="F154" s="153">
        <v>6.3E-2</v>
      </c>
    </row>
    <row r="155" spans="1:6" x14ac:dyDescent="0.2">
      <c r="A155" s="194" t="s">
        <v>420</v>
      </c>
      <c r="B155" s="194">
        <v>45</v>
      </c>
      <c r="C155" s="195" t="s">
        <v>421</v>
      </c>
      <c r="D155" s="203">
        <f t="shared" si="2"/>
        <v>4.8000000000000001E-2</v>
      </c>
      <c r="E155" s="153">
        <v>5.8000000000000003E-2</v>
      </c>
      <c r="F155" s="153">
        <v>4.8000000000000001E-2</v>
      </c>
    </row>
    <row r="156" spans="1:6" x14ac:dyDescent="0.2">
      <c r="A156" s="194" t="s">
        <v>422</v>
      </c>
      <c r="B156" s="194">
        <v>47</v>
      </c>
      <c r="C156" s="195" t="s">
        <v>423</v>
      </c>
      <c r="D156" s="203">
        <f t="shared" si="2"/>
        <v>8.6999999999999994E-2</v>
      </c>
      <c r="E156" s="153">
        <v>9.6000000000000002E-2</v>
      </c>
      <c r="F156" s="153">
        <v>8.6999999999999994E-2</v>
      </c>
    </row>
    <row r="157" spans="1:6" x14ac:dyDescent="0.2">
      <c r="A157" s="152" t="s">
        <v>489</v>
      </c>
      <c r="B157" s="152"/>
      <c r="C157" s="152" t="s">
        <v>428</v>
      </c>
      <c r="D157" s="150" t="s">
        <v>453</v>
      </c>
      <c r="E157" s="150" t="s">
        <v>453</v>
      </c>
      <c r="F157" s="150" t="s">
        <v>453</v>
      </c>
    </row>
    <row r="158" spans="1:6" x14ac:dyDescent="0.2">
      <c r="A158" s="152" t="s">
        <v>490</v>
      </c>
      <c r="B158" s="152"/>
      <c r="C158" s="152" t="s">
        <v>429</v>
      </c>
      <c r="D158" s="150" t="s">
        <v>453</v>
      </c>
      <c r="E158" s="150" t="s">
        <v>453</v>
      </c>
      <c r="F158" s="150" t="s">
        <v>453</v>
      </c>
    </row>
    <row r="159" spans="1:6" x14ac:dyDescent="0.2">
      <c r="A159" s="152" t="s">
        <v>491</v>
      </c>
      <c r="B159" s="152"/>
      <c r="C159" s="152" t="s">
        <v>734</v>
      </c>
      <c r="D159" s="150" t="s">
        <v>453</v>
      </c>
      <c r="E159" s="150" t="s">
        <v>453</v>
      </c>
      <c r="F159" s="150" t="s">
        <v>453</v>
      </c>
    </row>
    <row r="160" spans="1:6" x14ac:dyDescent="0.2">
      <c r="A160" s="152" t="s">
        <v>492</v>
      </c>
      <c r="B160" s="152"/>
      <c r="C160" s="152" t="s">
        <v>431</v>
      </c>
      <c r="D160" s="150" t="s">
        <v>453</v>
      </c>
      <c r="E160" s="150" t="s">
        <v>453</v>
      </c>
      <c r="F160" s="150" t="s">
        <v>453</v>
      </c>
    </row>
    <row r="161" spans="1:6" x14ac:dyDescent="0.2">
      <c r="A161" s="152" t="s">
        <v>493</v>
      </c>
      <c r="B161" s="152"/>
      <c r="C161" s="152" t="s">
        <v>432</v>
      </c>
      <c r="D161" s="150" t="s">
        <v>453</v>
      </c>
      <c r="E161" s="150" t="s">
        <v>453</v>
      </c>
      <c r="F161" s="150" t="s">
        <v>453</v>
      </c>
    </row>
    <row r="162" spans="1:6" x14ac:dyDescent="0.2">
      <c r="A162" s="152" t="s">
        <v>494</v>
      </c>
      <c r="B162" s="152"/>
      <c r="C162" s="152" t="s">
        <v>735</v>
      </c>
      <c r="D162" s="150" t="s">
        <v>453</v>
      </c>
      <c r="E162" s="150" t="s">
        <v>453</v>
      </c>
      <c r="F162" s="150" t="s">
        <v>453</v>
      </c>
    </row>
    <row r="163" spans="1:6" x14ac:dyDescent="0.2">
      <c r="A163" s="152" t="s">
        <v>495</v>
      </c>
      <c r="B163" s="152"/>
      <c r="C163" s="152" t="s">
        <v>427</v>
      </c>
      <c r="D163" s="150" t="s">
        <v>453</v>
      </c>
      <c r="E163" s="150" t="s">
        <v>453</v>
      </c>
      <c r="F163" s="150" t="s">
        <v>453</v>
      </c>
    </row>
    <row r="164" spans="1:6" x14ac:dyDescent="0.2">
      <c r="A164" s="152" t="s">
        <v>496</v>
      </c>
      <c r="B164" s="152"/>
      <c r="C164" s="152" t="s">
        <v>426</v>
      </c>
      <c r="D164" s="150" t="s">
        <v>453</v>
      </c>
      <c r="E164" s="150" t="s">
        <v>453</v>
      </c>
      <c r="F164" s="150" t="s">
        <v>453</v>
      </c>
    </row>
    <row r="165" spans="1:6" x14ac:dyDescent="0.2">
      <c r="A165" s="152" t="s">
        <v>497</v>
      </c>
      <c r="B165" s="152"/>
      <c r="C165" s="152" t="s">
        <v>433</v>
      </c>
      <c r="D165" s="150" t="s">
        <v>453</v>
      </c>
      <c r="E165" s="150" t="s">
        <v>453</v>
      </c>
      <c r="F165" s="150" t="s">
        <v>453</v>
      </c>
    </row>
    <row r="166" spans="1:6" x14ac:dyDescent="0.2">
      <c r="A166" s="197" t="s">
        <v>498</v>
      </c>
      <c r="B166" s="198">
        <v>64</v>
      </c>
      <c r="C166" s="199" t="s">
        <v>424</v>
      </c>
      <c r="D166" s="203">
        <f>F166</f>
        <v>7.4999999999999997E-2</v>
      </c>
      <c r="E166" s="153">
        <v>8.2000000000000003E-2</v>
      </c>
      <c r="F166" s="153">
        <v>7.4999999999999997E-2</v>
      </c>
    </row>
    <row r="167" spans="1:6" x14ac:dyDescent="0.2">
      <c r="A167" s="206"/>
    </row>
    <row r="168" spans="1:6" x14ac:dyDescent="0.2">
      <c r="A168" s="207"/>
    </row>
    <row r="169" spans="1:6" x14ac:dyDescent="0.2">
      <c r="A169" s="205" t="s">
        <v>789</v>
      </c>
    </row>
    <row r="170" spans="1:6" x14ac:dyDescent="0.2">
      <c r="A170" s="208"/>
    </row>
    <row r="171" spans="1:6" x14ac:dyDescent="0.2">
      <c r="A171" s="208"/>
    </row>
    <row r="172" spans="1:6" x14ac:dyDescent="0.2">
      <c r="A172" s="208"/>
    </row>
    <row r="173" spans="1:6" x14ac:dyDescent="0.2">
      <c r="A173" s="208"/>
    </row>
    <row r="174" spans="1:6" x14ac:dyDescent="0.2">
      <c r="A174" s="208"/>
    </row>
    <row r="175" spans="1:6" x14ac:dyDescent="0.2">
      <c r="A175" s="209"/>
    </row>
    <row r="176" spans="1:6" x14ac:dyDescent="0.2">
      <c r="A176" s="210"/>
    </row>
    <row r="177" spans="1:1" x14ac:dyDescent="0.2">
      <c r="A177" s="210"/>
    </row>
    <row r="178" spans="1:1" x14ac:dyDescent="0.2">
      <c r="A178" s="211"/>
    </row>
    <row r="179" spans="1:1" x14ac:dyDescent="0.2">
      <c r="A179" s="210"/>
    </row>
    <row r="180" spans="1:1" x14ac:dyDescent="0.2">
      <c r="A180" s="210"/>
    </row>
    <row r="181" spans="1:1" x14ac:dyDescent="0.2">
      <c r="A181" s="210"/>
    </row>
    <row r="182" spans="1:1" x14ac:dyDescent="0.2">
      <c r="A182" s="210"/>
    </row>
    <row r="183" spans="1:1" x14ac:dyDescent="0.2">
      <c r="A183" s="212"/>
    </row>
    <row r="184" spans="1:1" x14ac:dyDescent="0.2">
      <c r="A184" s="210"/>
    </row>
    <row r="185" spans="1:1" x14ac:dyDescent="0.2">
      <c r="A185" s="210"/>
    </row>
    <row r="186" spans="1:1" x14ac:dyDescent="0.2">
      <c r="A186" s="213"/>
    </row>
    <row r="187" spans="1:1" x14ac:dyDescent="0.2">
      <c r="A187" s="213"/>
    </row>
    <row r="188" spans="1:1" x14ac:dyDescent="0.2">
      <c r="A188" s="213"/>
    </row>
    <row r="189" spans="1:1" x14ac:dyDescent="0.2">
      <c r="A189" s="213"/>
    </row>
    <row r="190" spans="1:1" x14ac:dyDescent="0.2">
      <c r="A190" s="210"/>
    </row>
    <row r="191" spans="1:1" x14ac:dyDescent="0.2">
      <c r="A191" s="207"/>
    </row>
    <row r="192" spans="1:1" x14ac:dyDescent="0.2">
      <c r="A192" s="146"/>
    </row>
    <row r="193" spans="1:1" x14ac:dyDescent="0.2">
      <c r="A193" s="146"/>
    </row>
    <row r="194" spans="1:1" x14ac:dyDescent="0.2">
      <c r="A194" s="146"/>
    </row>
    <row r="195" spans="1:1" x14ac:dyDescent="0.2">
      <c r="A195" s="146"/>
    </row>
    <row r="196" spans="1:1" x14ac:dyDescent="0.2">
      <c r="A196" s="146"/>
    </row>
    <row r="197" spans="1:1" x14ac:dyDescent="0.2">
      <c r="A197" s="146"/>
    </row>
    <row r="198" spans="1:1" x14ac:dyDescent="0.2">
      <c r="A198" s="207"/>
    </row>
    <row r="199" spans="1:1" x14ac:dyDescent="0.2">
      <c r="A199" s="207"/>
    </row>
    <row r="200" spans="1:1" x14ac:dyDescent="0.2">
      <c r="A200" s="207"/>
    </row>
    <row r="201" spans="1:1" x14ac:dyDescent="0.2">
      <c r="A201" s="146"/>
    </row>
    <row r="202" spans="1:1" x14ac:dyDescent="0.2">
      <c r="A202" s="210"/>
    </row>
    <row r="203" spans="1:1" x14ac:dyDescent="0.2">
      <c r="A203" s="146"/>
    </row>
    <row r="204" spans="1:1" x14ac:dyDescent="0.2">
      <c r="A204" s="146"/>
    </row>
    <row r="205" spans="1:1" x14ac:dyDescent="0.2">
      <c r="A205" s="146"/>
    </row>
  </sheetData>
  <mergeCells count="1">
    <mergeCell ref="E3:F3"/>
  </mergeCell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00B050"/>
  </sheetPr>
  <dimension ref="A1:N176"/>
  <sheetViews>
    <sheetView topLeftCell="A126" workbookViewId="0">
      <selection activeCell="C162" sqref="C162"/>
    </sheetView>
  </sheetViews>
  <sheetFormatPr defaultRowHeight="12.75" x14ac:dyDescent="0.2"/>
  <cols>
    <col min="1" max="1" width="13.5546875" style="139" customWidth="1"/>
    <col min="2" max="2" width="13" style="139" customWidth="1"/>
    <col min="3" max="3" width="21.109375" style="139" bestFit="1" customWidth="1"/>
    <col min="4" max="4" width="8.5546875" style="139" bestFit="1" customWidth="1"/>
    <col min="5" max="5" width="12.5546875" style="139" customWidth="1"/>
    <col min="6" max="256" width="8.88671875" style="139"/>
    <col min="257" max="257" width="13.5546875" style="139" customWidth="1"/>
    <col min="258" max="258" width="13" style="139" customWidth="1"/>
    <col min="259" max="259" width="21.109375" style="139" bestFit="1" customWidth="1"/>
    <col min="260" max="260" width="8.5546875" style="139" bestFit="1" customWidth="1"/>
    <col min="261" max="261" width="13.88671875" style="139" customWidth="1"/>
    <col min="262" max="512" width="8.88671875" style="139"/>
    <col min="513" max="513" width="13.5546875" style="139" customWidth="1"/>
    <col min="514" max="514" width="13" style="139" customWidth="1"/>
    <col min="515" max="515" width="21.109375" style="139" bestFit="1" customWidth="1"/>
    <col min="516" max="516" width="8.5546875" style="139" bestFit="1" customWidth="1"/>
    <col min="517" max="517" width="13.88671875" style="139" customWidth="1"/>
    <col min="518" max="768" width="8.88671875" style="139"/>
    <col min="769" max="769" width="13.5546875" style="139" customWidth="1"/>
    <col min="770" max="770" width="13" style="139" customWidth="1"/>
    <col min="771" max="771" width="21.109375" style="139" bestFit="1" customWidth="1"/>
    <col min="772" max="772" width="8.5546875" style="139" bestFit="1" customWidth="1"/>
    <col min="773" max="773" width="13.88671875" style="139" customWidth="1"/>
    <col min="774" max="1024" width="8.88671875" style="139"/>
    <col min="1025" max="1025" width="13.5546875" style="139" customWidth="1"/>
    <col min="1026" max="1026" width="13" style="139" customWidth="1"/>
    <col min="1027" max="1027" width="21.109375" style="139" bestFit="1" customWidth="1"/>
    <col min="1028" max="1028" width="8.5546875" style="139" bestFit="1" customWidth="1"/>
    <col min="1029" max="1029" width="13.88671875" style="139" customWidth="1"/>
    <col min="1030" max="1280" width="8.88671875" style="139"/>
    <col min="1281" max="1281" width="13.5546875" style="139" customWidth="1"/>
    <col min="1282" max="1282" width="13" style="139" customWidth="1"/>
    <col min="1283" max="1283" width="21.109375" style="139" bestFit="1" customWidth="1"/>
    <col min="1284" max="1284" width="8.5546875" style="139" bestFit="1" customWidth="1"/>
    <col min="1285" max="1285" width="13.88671875" style="139" customWidth="1"/>
    <col min="1286" max="1536" width="8.88671875" style="139"/>
    <col min="1537" max="1537" width="13.5546875" style="139" customWidth="1"/>
    <col min="1538" max="1538" width="13" style="139" customWidth="1"/>
    <col min="1539" max="1539" width="21.109375" style="139" bestFit="1" customWidth="1"/>
    <col min="1540" max="1540" width="8.5546875" style="139" bestFit="1" customWidth="1"/>
    <col min="1541" max="1541" width="13.88671875" style="139" customWidth="1"/>
    <col min="1542" max="1792" width="8.88671875" style="139"/>
    <col min="1793" max="1793" width="13.5546875" style="139" customWidth="1"/>
    <col min="1794" max="1794" width="13" style="139" customWidth="1"/>
    <col min="1795" max="1795" width="21.109375" style="139" bestFit="1" customWidth="1"/>
    <col min="1796" max="1796" width="8.5546875" style="139" bestFit="1" customWidth="1"/>
    <col min="1797" max="1797" width="13.88671875" style="139" customWidth="1"/>
    <col min="1798" max="2048" width="8.88671875" style="139"/>
    <col min="2049" max="2049" width="13.5546875" style="139" customWidth="1"/>
    <col min="2050" max="2050" width="13" style="139" customWidth="1"/>
    <col min="2051" max="2051" width="21.109375" style="139" bestFit="1" customWidth="1"/>
    <col min="2052" max="2052" width="8.5546875" style="139" bestFit="1" customWidth="1"/>
    <col min="2053" max="2053" width="13.88671875" style="139" customWidth="1"/>
    <col min="2054" max="2304" width="8.88671875" style="139"/>
    <col min="2305" max="2305" width="13.5546875" style="139" customWidth="1"/>
    <col min="2306" max="2306" width="13" style="139" customWidth="1"/>
    <col min="2307" max="2307" width="21.109375" style="139" bestFit="1" customWidth="1"/>
    <col min="2308" max="2308" width="8.5546875" style="139" bestFit="1" customWidth="1"/>
    <col min="2309" max="2309" width="13.88671875" style="139" customWidth="1"/>
    <col min="2310" max="2560" width="8.88671875" style="139"/>
    <col min="2561" max="2561" width="13.5546875" style="139" customWidth="1"/>
    <col min="2562" max="2562" width="13" style="139" customWidth="1"/>
    <col min="2563" max="2563" width="21.109375" style="139" bestFit="1" customWidth="1"/>
    <col min="2564" max="2564" width="8.5546875" style="139" bestFit="1" customWidth="1"/>
    <col min="2565" max="2565" width="13.88671875" style="139" customWidth="1"/>
    <col min="2566" max="2816" width="8.88671875" style="139"/>
    <col min="2817" max="2817" width="13.5546875" style="139" customWidth="1"/>
    <col min="2818" max="2818" width="13" style="139" customWidth="1"/>
    <col min="2819" max="2819" width="21.109375" style="139" bestFit="1" customWidth="1"/>
    <col min="2820" max="2820" width="8.5546875" style="139" bestFit="1" customWidth="1"/>
    <col min="2821" max="2821" width="13.88671875" style="139" customWidth="1"/>
    <col min="2822" max="3072" width="8.88671875" style="139"/>
    <col min="3073" max="3073" width="13.5546875" style="139" customWidth="1"/>
    <col min="3074" max="3074" width="13" style="139" customWidth="1"/>
    <col min="3075" max="3075" width="21.109375" style="139" bestFit="1" customWidth="1"/>
    <col min="3076" max="3076" width="8.5546875" style="139" bestFit="1" customWidth="1"/>
    <col min="3077" max="3077" width="13.88671875" style="139" customWidth="1"/>
    <col min="3078" max="3328" width="8.88671875" style="139"/>
    <col min="3329" max="3329" width="13.5546875" style="139" customWidth="1"/>
    <col min="3330" max="3330" width="13" style="139" customWidth="1"/>
    <col min="3331" max="3331" width="21.109375" style="139" bestFit="1" customWidth="1"/>
    <col min="3332" max="3332" width="8.5546875" style="139" bestFit="1" customWidth="1"/>
    <col min="3333" max="3333" width="13.88671875" style="139" customWidth="1"/>
    <col min="3334" max="3584" width="8.88671875" style="139"/>
    <col min="3585" max="3585" width="13.5546875" style="139" customWidth="1"/>
    <col min="3586" max="3586" width="13" style="139" customWidth="1"/>
    <col min="3587" max="3587" width="21.109375" style="139" bestFit="1" customWidth="1"/>
    <col min="3588" max="3588" width="8.5546875" style="139" bestFit="1" customWidth="1"/>
    <col min="3589" max="3589" width="13.88671875" style="139" customWidth="1"/>
    <col min="3590" max="3840" width="8.88671875" style="139"/>
    <col min="3841" max="3841" width="13.5546875" style="139" customWidth="1"/>
    <col min="3842" max="3842" width="13" style="139" customWidth="1"/>
    <col min="3843" max="3843" width="21.109375" style="139" bestFit="1" customWidth="1"/>
    <col min="3844" max="3844" width="8.5546875" style="139" bestFit="1" customWidth="1"/>
    <col min="3845" max="3845" width="13.88671875" style="139" customWidth="1"/>
    <col min="3846" max="4096" width="8.88671875" style="139"/>
    <col min="4097" max="4097" width="13.5546875" style="139" customWidth="1"/>
    <col min="4098" max="4098" width="13" style="139" customWidth="1"/>
    <col min="4099" max="4099" width="21.109375" style="139" bestFit="1" customWidth="1"/>
    <col min="4100" max="4100" width="8.5546875" style="139" bestFit="1" customWidth="1"/>
    <col min="4101" max="4101" width="13.88671875" style="139" customWidth="1"/>
    <col min="4102" max="4352" width="8.88671875" style="139"/>
    <col min="4353" max="4353" width="13.5546875" style="139" customWidth="1"/>
    <col min="4354" max="4354" width="13" style="139" customWidth="1"/>
    <col min="4355" max="4355" width="21.109375" style="139" bestFit="1" customWidth="1"/>
    <col min="4356" max="4356" width="8.5546875" style="139" bestFit="1" customWidth="1"/>
    <col min="4357" max="4357" width="13.88671875" style="139" customWidth="1"/>
    <col min="4358" max="4608" width="8.88671875" style="139"/>
    <col min="4609" max="4609" width="13.5546875" style="139" customWidth="1"/>
    <col min="4610" max="4610" width="13" style="139" customWidth="1"/>
    <col min="4611" max="4611" width="21.109375" style="139" bestFit="1" customWidth="1"/>
    <col min="4612" max="4612" width="8.5546875" style="139" bestFit="1" customWidth="1"/>
    <col min="4613" max="4613" width="13.88671875" style="139" customWidth="1"/>
    <col min="4614" max="4864" width="8.88671875" style="139"/>
    <col min="4865" max="4865" width="13.5546875" style="139" customWidth="1"/>
    <col min="4866" max="4866" width="13" style="139" customWidth="1"/>
    <col min="4867" max="4867" width="21.109375" style="139" bestFit="1" customWidth="1"/>
    <col min="4868" max="4868" width="8.5546875" style="139" bestFit="1" customWidth="1"/>
    <col min="4869" max="4869" width="13.88671875" style="139" customWidth="1"/>
    <col min="4870" max="5120" width="8.88671875" style="139"/>
    <col min="5121" max="5121" width="13.5546875" style="139" customWidth="1"/>
    <col min="5122" max="5122" width="13" style="139" customWidth="1"/>
    <col min="5123" max="5123" width="21.109375" style="139" bestFit="1" customWidth="1"/>
    <col min="5124" max="5124" width="8.5546875" style="139" bestFit="1" customWidth="1"/>
    <col min="5125" max="5125" width="13.88671875" style="139" customWidth="1"/>
    <col min="5126" max="5376" width="8.88671875" style="139"/>
    <col min="5377" max="5377" width="13.5546875" style="139" customWidth="1"/>
    <col min="5378" max="5378" width="13" style="139" customWidth="1"/>
    <col min="5379" max="5379" width="21.109375" style="139" bestFit="1" customWidth="1"/>
    <col min="5380" max="5380" width="8.5546875" style="139" bestFit="1" customWidth="1"/>
    <col min="5381" max="5381" width="13.88671875" style="139" customWidth="1"/>
    <col min="5382" max="5632" width="8.88671875" style="139"/>
    <col min="5633" max="5633" width="13.5546875" style="139" customWidth="1"/>
    <col min="5634" max="5634" width="13" style="139" customWidth="1"/>
    <col min="5635" max="5635" width="21.109375" style="139" bestFit="1" customWidth="1"/>
    <col min="5636" max="5636" width="8.5546875" style="139" bestFit="1" customWidth="1"/>
    <col min="5637" max="5637" width="13.88671875" style="139" customWidth="1"/>
    <col min="5638" max="5888" width="8.88671875" style="139"/>
    <col min="5889" max="5889" width="13.5546875" style="139" customWidth="1"/>
    <col min="5890" max="5890" width="13" style="139" customWidth="1"/>
    <col min="5891" max="5891" width="21.109375" style="139" bestFit="1" customWidth="1"/>
    <col min="5892" max="5892" width="8.5546875" style="139" bestFit="1" customWidth="1"/>
    <col min="5893" max="5893" width="13.88671875" style="139" customWidth="1"/>
    <col min="5894" max="6144" width="8.88671875" style="139"/>
    <col min="6145" max="6145" width="13.5546875" style="139" customWidth="1"/>
    <col min="6146" max="6146" width="13" style="139" customWidth="1"/>
    <col min="6147" max="6147" width="21.109375" style="139" bestFit="1" customWidth="1"/>
    <col min="6148" max="6148" width="8.5546875" style="139" bestFit="1" customWidth="1"/>
    <col min="6149" max="6149" width="13.88671875" style="139" customWidth="1"/>
    <col min="6150" max="6400" width="8.88671875" style="139"/>
    <col min="6401" max="6401" width="13.5546875" style="139" customWidth="1"/>
    <col min="6402" max="6402" width="13" style="139" customWidth="1"/>
    <col min="6403" max="6403" width="21.109375" style="139" bestFit="1" customWidth="1"/>
    <col min="6404" max="6404" width="8.5546875" style="139" bestFit="1" customWidth="1"/>
    <col min="6405" max="6405" width="13.88671875" style="139" customWidth="1"/>
    <col min="6406" max="6656" width="8.88671875" style="139"/>
    <col min="6657" max="6657" width="13.5546875" style="139" customWidth="1"/>
    <col min="6658" max="6658" width="13" style="139" customWidth="1"/>
    <col min="6659" max="6659" width="21.109375" style="139" bestFit="1" customWidth="1"/>
    <col min="6660" max="6660" width="8.5546875" style="139" bestFit="1" customWidth="1"/>
    <col min="6661" max="6661" width="13.88671875" style="139" customWidth="1"/>
    <col min="6662" max="6912" width="8.88671875" style="139"/>
    <col min="6913" max="6913" width="13.5546875" style="139" customWidth="1"/>
    <col min="6914" max="6914" width="13" style="139" customWidth="1"/>
    <col min="6915" max="6915" width="21.109375" style="139" bestFit="1" customWidth="1"/>
    <col min="6916" max="6916" width="8.5546875" style="139" bestFit="1" customWidth="1"/>
    <col min="6917" max="6917" width="13.88671875" style="139" customWidth="1"/>
    <col min="6918" max="7168" width="8.88671875" style="139"/>
    <col min="7169" max="7169" width="13.5546875" style="139" customWidth="1"/>
    <col min="7170" max="7170" width="13" style="139" customWidth="1"/>
    <col min="7171" max="7171" width="21.109375" style="139" bestFit="1" customWidth="1"/>
    <col min="7172" max="7172" width="8.5546875" style="139" bestFit="1" customWidth="1"/>
    <col min="7173" max="7173" width="13.88671875" style="139" customWidth="1"/>
    <col min="7174" max="7424" width="8.88671875" style="139"/>
    <col min="7425" max="7425" width="13.5546875" style="139" customWidth="1"/>
    <col min="7426" max="7426" width="13" style="139" customWidth="1"/>
    <col min="7427" max="7427" width="21.109375" style="139" bestFit="1" customWidth="1"/>
    <col min="7428" max="7428" width="8.5546875" style="139" bestFit="1" customWidth="1"/>
    <col min="7429" max="7429" width="13.88671875" style="139" customWidth="1"/>
    <col min="7430" max="7680" width="8.88671875" style="139"/>
    <col min="7681" max="7681" width="13.5546875" style="139" customWidth="1"/>
    <col min="7682" max="7682" width="13" style="139" customWidth="1"/>
    <col min="7683" max="7683" width="21.109375" style="139" bestFit="1" customWidth="1"/>
    <col min="7684" max="7684" width="8.5546875" style="139" bestFit="1" customWidth="1"/>
    <col min="7685" max="7685" width="13.88671875" style="139" customWidth="1"/>
    <col min="7686" max="7936" width="8.88671875" style="139"/>
    <col min="7937" max="7937" width="13.5546875" style="139" customWidth="1"/>
    <col min="7938" max="7938" width="13" style="139" customWidth="1"/>
    <col min="7939" max="7939" width="21.109375" style="139" bestFit="1" customWidth="1"/>
    <col min="7940" max="7940" width="8.5546875" style="139" bestFit="1" customWidth="1"/>
    <col min="7941" max="7941" width="13.88671875" style="139" customWidth="1"/>
    <col min="7942" max="8192" width="8.88671875" style="139"/>
    <col min="8193" max="8193" width="13.5546875" style="139" customWidth="1"/>
    <col min="8194" max="8194" width="13" style="139" customWidth="1"/>
    <col min="8195" max="8195" width="21.109375" style="139" bestFit="1" customWidth="1"/>
    <col min="8196" max="8196" width="8.5546875" style="139" bestFit="1" customWidth="1"/>
    <col min="8197" max="8197" width="13.88671875" style="139" customWidth="1"/>
    <col min="8198" max="8448" width="8.88671875" style="139"/>
    <col min="8449" max="8449" width="13.5546875" style="139" customWidth="1"/>
    <col min="8450" max="8450" width="13" style="139" customWidth="1"/>
    <col min="8451" max="8451" width="21.109375" style="139" bestFit="1" customWidth="1"/>
    <col min="8452" max="8452" width="8.5546875" style="139" bestFit="1" customWidth="1"/>
    <col min="8453" max="8453" width="13.88671875" style="139" customWidth="1"/>
    <col min="8454" max="8704" width="8.88671875" style="139"/>
    <col min="8705" max="8705" width="13.5546875" style="139" customWidth="1"/>
    <col min="8706" max="8706" width="13" style="139" customWidth="1"/>
    <col min="8707" max="8707" width="21.109375" style="139" bestFit="1" customWidth="1"/>
    <col min="8708" max="8708" width="8.5546875" style="139" bestFit="1" customWidth="1"/>
    <col min="8709" max="8709" width="13.88671875" style="139" customWidth="1"/>
    <col min="8710" max="8960" width="8.88671875" style="139"/>
    <col min="8961" max="8961" width="13.5546875" style="139" customWidth="1"/>
    <col min="8962" max="8962" width="13" style="139" customWidth="1"/>
    <col min="8963" max="8963" width="21.109375" style="139" bestFit="1" customWidth="1"/>
    <col min="8964" max="8964" width="8.5546875" style="139" bestFit="1" customWidth="1"/>
    <col min="8965" max="8965" width="13.88671875" style="139" customWidth="1"/>
    <col min="8966" max="9216" width="8.88671875" style="139"/>
    <col min="9217" max="9217" width="13.5546875" style="139" customWidth="1"/>
    <col min="9218" max="9218" width="13" style="139" customWidth="1"/>
    <col min="9219" max="9219" width="21.109375" style="139" bestFit="1" customWidth="1"/>
    <col min="9220" max="9220" width="8.5546875" style="139" bestFit="1" customWidth="1"/>
    <col min="9221" max="9221" width="13.88671875" style="139" customWidth="1"/>
    <col min="9222" max="9472" width="8.88671875" style="139"/>
    <col min="9473" max="9473" width="13.5546875" style="139" customWidth="1"/>
    <col min="9474" max="9474" width="13" style="139" customWidth="1"/>
    <col min="9475" max="9475" width="21.109375" style="139" bestFit="1" customWidth="1"/>
    <col min="9476" max="9476" width="8.5546875" style="139" bestFit="1" customWidth="1"/>
    <col min="9477" max="9477" width="13.88671875" style="139" customWidth="1"/>
    <col min="9478" max="9728" width="8.88671875" style="139"/>
    <col min="9729" max="9729" width="13.5546875" style="139" customWidth="1"/>
    <col min="9730" max="9730" width="13" style="139" customWidth="1"/>
    <col min="9731" max="9731" width="21.109375" style="139" bestFit="1" customWidth="1"/>
    <col min="9732" max="9732" width="8.5546875" style="139" bestFit="1" customWidth="1"/>
    <col min="9733" max="9733" width="13.88671875" style="139" customWidth="1"/>
    <col min="9734" max="9984" width="8.88671875" style="139"/>
    <col min="9985" max="9985" width="13.5546875" style="139" customWidth="1"/>
    <col min="9986" max="9986" width="13" style="139" customWidth="1"/>
    <col min="9987" max="9987" width="21.109375" style="139" bestFit="1" customWidth="1"/>
    <col min="9988" max="9988" width="8.5546875" style="139" bestFit="1" customWidth="1"/>
    <col min="9989" max="9989" width="13.88671875" style="139" customWidth="1"/>
    <col min="9990" max="10240" width="8.88671875" style="139"/>
    <col min="10241" max="10241" width="13.5546875" style="139" customWidth="1"/>
    <col min="10242" max="10242" width="13" style="139" customWidth="1"/>
    <col min="10243" max="10243" width="21.109375" style="139" bestFit="1" customWidth="1"/>
    <col min="10244" max="10244" width="8.5546875" style="139" bestFit="1" customWidth="1"/>
    <col min="10245" max="10245" width="13.88671875" style="139" customWidth="1"/>
    <col min="10246" max="10496" width="8.88671875" style="139"/>
    <col min="10497" max="10497" width="13.5546875" style="139" customWidth="1"/>
    <col min="10498" max="10498" width="13" style="139" customWidth="1"/>
    <col min="10499" max="10499" width="21.109375" style="139" bestFit="1" customWidth="1"/>
    <col min="10500" max="10500" width="8.5546875" style="139" bestFit="1" customWidth="1"/>
    <col min="10501" max="10501" width="13.88671875" style="139" customWidth="1"/>
    <col min="10502" max="10752" width="8.88671875" style="139"/>
    <col min="10753" max="10753" width="13.5546875" style="139" customWidth="1"/>
    <col min="10754" max="10754" width="13" style="139" customWidth="1"/>
    <col min="10755" max="10755" width="21.109375" style="139" bestFit="1" customWidth="1"/>
    <col min="10756" max="10756" width="8.5546875" style="139" bestFit="1" customWidth="1"/>
    <col min="10757" max="10757" width="13.88671875" style="139" customWidth="1"/>
    <col min="10758" max="11008" width="8.88671875" style="139"/>
    <col min="11009" max="11009" width="13.5546875" style="139" customWidth="1"/>
    <col min="11010" max="11010" width="13" style="139" customWidth="1"/>
    <col min="11011" max="11011" width="21.109375" style="139" bestFit="1" customWidth="1"/>
    <col min="11012" max="11012" width="8.5546875" style="139" bestFit="1" customWidth="1"/>
    <col min="11013" max="11013" width="13.88671875" style="139" customWidth="1"/>
    <col min="11014" max="11264" width="8.88671875" style="139"/>
    <col min="11265" max="11265" width="13.5546875" style="139" customWidth="1"/>
    <col min="11266" max="11266" width="13" style="139" customWidth="1"/>
    <col min="11267" max="11267" width="21.109375" style="139" bestFit="1" customWidth="1"/>
    <col min="11268" max="11268" width="8.5546875" style="139" bestFit="1" customWidth="1"/>
    <col min="11269" max="11269" width="13.88671875" style="139" customWidth="1"/>
    <col min="11270" max="11520" width="8.88671875" style="139"/>
    <col min="11521" max="11521" width="13.5546875" style="139" customWidth="1"/>
    <col min="11522" max="11522" width="13" style="139" customWidth="1"/>
    <col min="11523" max="11523" width="21.109375" style="139" bestFit="1" customWidth="1"/>
    <col min="11524" max="11524" width="8.5546875" style="139" bestFit="1" customWidth="1"/>
    <col min="11525" max="11525" width="13.88671875" style="139" customWidth="1"/>
    <col min="11526" max="11776" width="8.88671875" style="139"/>
    <col min="11777" max="11777" width="13.5546875" style="139" customWidth="1"/>
    <col min="11778" max="11778" width="13" style="139" customWidth="1"/>
    <col min="11779" max="11779" width="21.109375" style="139" bestFit="1" customWidth="1"/>
    <col min="11780" max="11780" width="8.5546875" style="139" bestFit="1" customWidth="1"/>
    <col min="11781" max="11781" width="13.88671875" style="139" customWidth="1"/>
    <col min="11782" max="12032" width="8.88671875" style="139"/>
    <col min="12033" max="12033" width="13.5546875" style="139" customWidth="1"/>
    <col min="12034" max="12034" width="13" style="139" customWidth="1"/>
    <col min="12035" max="12035" width="21.109375" style="139" bestFit="1" customWidth="1"/>
    <col min="12036" max="12036" width="8.5546875" style="139" bestFit="1" customWidth="1"/>
    <col min="12037" max="12037" width="13.88671875" style="139" customWidth="1"/>
    <col min="12038" max="12288" width="8.88671875" style="139"/>
    <col min="12289" max="12289" width="13.5546875" style="139" customWidth="1"/>
    <col min="12290" max="12290" width="13" style="139" customWidth="1"/>
    <col min="12291" max="12291" width="21.109375" style="139" bestFit="1" customWidth="1"/>
    <col min="12292" max="12292" width="8.5546875" style="139" bestFit="1" customWidth="1"/>
    <col min="12293" max="12293" width="13.88671875" style="139" customWidth="1"/>
    <col min="12294" max="12544" width="8.88671875" style="139"/>
    <col min="12545" max="12545" width="13.5546875" style="139" customWidth="1"/>
    <col min="12546" max="12546" width="13" style="139" customWidth="1"/>
    <col min="12547" max="12547" width="21.109375" style="139" bestFit="1" customWidth="1"/>
    <col min="12548" max="12548" width="8.5546875" style="139" bestFit="1" customWidth="1"/>
    <col min="12549" max="12549" width="13.88671875" style="139" customWidth="1"/>
    <col min="12550" max="12800" width="8.88671875" style="139"/>
    <col min="12801" max="12801" width="13.5546875" style="139" customWidth="1"/>
    <col min="12802" max="12802" width="13" style="139" customWidth="1"/>
    <col min="12803" max="12803" width="21.109375" style="139" bestFit="1" customWidth="1"/>
    <col min="12804" max="12804" width="8.5546875" style="139" bestFit="1" customWidth="1"/>
    <col min="12805" max="12805" width="13.88671875" style="139" customWidth="1"/>
    <col min="12806" max="13056" width="8.88671875" style="139"/>
    <col min="13057" max="13057" width="13.5546875" style="139" customWidth="1"/>
    <col min="13058" max="13058" width="13" style="139" customWidth="1"/>
    <col min="13059" max="13059" width="21.109375" style="139" bestFit="1" customWidth="1"/>
    <col min="13060" max="13060" width="8.5546875" style="139" bestFit="1" customWidth="1"/>
    <col min="13061" max="13061" width="13.88671875" style="139" customWidth="1"/>
    <col min="13062" max="13312" width="8.88671875" style="139"/>
    <col min="13313" max="13313" width="13.5546875" style="139" customWidth="1"/>
    <col min="13314" max="13314" width="13" style="139" customWidth="1"/>
    <col min="13315" max="13315" width="21.109375" style="139" bestFit="1" customWidth="1"/>
    <col min="13316" max="13316" width="8.5546875" style="139" bestFit="1" customWidth="1"/>
    <col min="13317" max="13317" width="13.88671875" style="139" customWidth="1"/>
    <col min="13318" max="13568" width="8.88671875" style="139"/>
    <col min="13569" max="13569" width="13.5546875" style="139" customWidth="1"/>
    <col min="13570" max="13570" width="13" style="139" customWidth="1"/>
    <col min="13571" max="13571" width="21.109375" style="139" bestFit="1" customWidth="1"/>
    <col min="13572" max="13572" width="8.5546875" style="139" bestFit="1" customWidth="1"/>
    <col min="13573" max="13573" width="13.88671875" style="139" customWidth="1"/>
    <col min="13574" max="13824" width="8.88671875" style="139"/>
    <col min="13825" max="13825" width="13.5546875" style="139" customWidth="1"/>
    <col min="13826" max="13826" width="13" style="139" customWidth="1"/>
    <col min="13827" max="13827" width="21.109375" style="139" bestFit="1" customWidth="1"/>
    <col min="13828" max="13828" width="8.5546875" style="139" bestFit="1" customWidth="1"/>
    <col min="13829" max="13829" width="13.88671875" style="139" customWidth="1"/>
    <col min="13830" max="14080" width="8.88671875" style="139"/>
    <col min="14081" max="14081" width="13.5546875" style="139" customWidth="1"/>
    <col min="14082" max="14082" width="13" style="139" customWidth="1"/>
    <col min="14083" max="14083" width="21.109375" style="139" bestFit="1" customWidth="1"/>
    <col min="14084" max="14084" width="8.5546875" style="139" bestFit="1" customWidth="1"/>
    <col min="14085" max="14085" width="13.88671875" style="139" customWidth="1"/>
    <col min="14086" max="14336" width="8.88671875" style="139"/>
    <col min="14337" max="14337" width="13.5546875" style="139" customWidth="1"/>
    <col min="14338" max="14338" width="13" style="139" customWidth="1"/>
    <col min="14339" max="14339" width="21.109375" style="139" bestFit="1" customWidth="1"/>
    <col min="14340" max="14340" width="8.5546875" style="139" bestFit="1" customWidth="1"/>
    <col min="14341" max="14341" width="13.88671875" style="139" customWidth="1"/>
    <col min="14342" max="14592" width="8.88671875" style="139"/>
    <col min="14593" max="14593" width="13.5546875" style="139" customWidth="1"/>
    <col min="14594" max="14594" width="13" style="139" customWidth="1"/>
    <col min="14595" max="14595" width="21.109375" style="139" bestFit="1" customWidth="1"/>
    <col min="14596" max="14596" width="8.5546875" style="139" bestFit="1" customWidth="1"/>
    <col min="14597" max="14597" width="13.88671875" style="139" customWidth="1"/>
    <col min="14598" max="14848" width="8.88671875" style="139"/>
    <col min="14849" max="14849" width="13.5546875" style="139" customWidth="1"/>
    <col min="14850" max="14850" width="13" style="139" customWidth="1"/>
    <col min="14851" max="14851" width="21.109375" style="139" bestFit="1" customWidth="1"/>
    <col min="14852" max="14852" width="8.5546875" style="139" bestFit="1" customWidth="1"/>
    <col min="14853" max="14853" width="13.88671875" style="139" customWidth="1"/>
    <col min="14854" max="15104" width="8.88671875" style="139"/>
    <col min="15105" max="15105" width="13.5546875" style="139" customWidth="1"/>
    <col min="15106" max="15106" width="13" style="139" customWidth="1"/>
    <col min="15107" max="15107" width="21.109375" style="139" bestFit="1" customWidth="1"/>
    <col min="15108" max="15108" width="8.5546875" style="139" bestFit="1" customWidth="1"/>
    <col min="15109" max="15109" width="13.88671875" style="139" customWidth="1"/>
    <col min="15110" max="15360" width="8.88671875" style="139"/>
    <col min="15361" max="15361" width="13.5546875" style="139" customWidth="1"/>
    <col min="15362" max="15362" width="13" style="139" customWidth="1"/>
    <col min="15363" max="15363" width="21.109375" style="139" bestFit="1" customWidth="1"/>
    <col min="15364" max="15364" width="8.5546875" style="139" bestFit="1" customWidth="1"/>
    <col min="15365" max="15365" width="13.88671875" style="139" customWidth="1"/>
    <col min="15366" max="15616" width="8.88671875" style="139"/>
    <col min="15617" max="15617" width="13.5546875" style="139" customWidth="1"/>
    <col min="15618" max="15618" width="13" style="139" customWidth="1"/>
    <col min="15619" max="15619" width="21.109375" style="139" bestFit="1" customWidth="1"/>
    <col min="15620" max="15620" width="8.5546875" style="139" bestFit="1" customWidth="1"/>
    <col min="15621" max="15621" width="13.88671875" style="139" customWidth="1"/>
    <col min="15622" max="15872" width="8.88671875" style="139"/>
    <col min="15873" max="15873" width="13.5546875" style="139" customWidth="1"/>
    <col min="15874" max="15874" width="13" style="139" customWidth="1"/>
    <col min="15875" max="15875" width="21.109375" style="139" bestFit="1" customWidth="1"/>
    <col min="15876" max="15876" width="8.5546875" style="139" bestFit="1" customWidth="1"/>
    <col min="15877" max="15877" width="13.88671875" style="139" customWidth="1"/>
    <col min="15878" max="16128" width="8.88671875" style="139"/>
    <col min="16129" max="16129" width="13.5546875" style="139" customWidth="1"/>
    <col min="16130" max="16130" width="13" style="139" customWidth="1"/>
    <col min="16131" max="16131" width="21.109375" style="139" bestFit="1" customWidth="1"/>
    <col min="16132" max="16132" width="8.5546875" style="139" bestFit="1" customWidth="1"/>
    <col min="16133" max="16133" width="13.88671875" style="139" customWidth="1"/>
    <col min="16134" max="16384" width="8.88671875" style="139"/>
  </cols>
  <sheetData>
    <row r="1" spans="1:7" ht="15.75" x14ac:dyDescent="0.25">
      <c r="A1" s="135" t="s">
        <v>801</v>
      </c>
    </row>
    <row r="2" spans="1:7" ht="15.75" x14ac:dyDescent="0.25">
      <c r="A2" s="135"/>
      <c r="C2" s="139">
        <v>1</v>
      </c>
      <c r="D2" s="139">
        <v>2</v>
      </c>
      <c r="E2" s="139">
        <v>3</v>
      </c>
      <c r="F2" s="139">
        <v>4</v>
      </c>
      <c r="G2" s="139">
        <v>5</v>
      </c>
    </row>
    <row r="3" spans="1:7" x14ac:dyDescent="0.2">
      <c r="E3" s="600" t="s">
        <v>737</v>
      </c>
      <c r="F3" s="600"/>
      <c r="G3" s="600"/>
    </row>
    <row r="4" spans="1:7" x14ac:dyDescent="0.2">
      <c r="A4" s="193" t="s">
        <v>0</v>
      </c>
      <c r="B4" s="193" t="s">
        <v>1</v>
      </c>
      <c r="C4" s="193" t="s">
        <v>2</v>
      </c>
      <c r="D4" s="193" t="s">
        <v>769</v>
      </c>
      <c r="E4" s="149">
        <v>2010</v>
      </c>
      <c r="F4" s="149">
        <v>2011</v>
      </c>
      <c r="G4" s="149">
        <v>2012</v>
      </c>
    </row>
    <row r="5" spans="1:7" x14ac:dyDescent="0.2">
      <c r="A5" s="194" t="s">
        <v>4</v>
      </c>
      <c r="B5" s="194" t="s">
        <v>5</v>
      </c>
      <c r="C5" s="195" t="s">
        <v>6</v>
      </c>
      <c r="D5" s="240">
        <f>G5</f>
        <v>2.6</v>
      </c>
      <c r="E5" s="241">
        <v>5.3</v>
      </c>
      <c r="F5" s="241">
        <v>3.4</v>
      </c>
      <c r="G5" s="241">
        <v>2.6</v>
      </c>
    </row>
    <row r="6" spans="1:7" x14ac:dyDescent="0.2">
      <c r="A6" s="194" t="s">
        <v>7</v>
      </c>
      <c r="B6" s="194" t="s">
        <v>8</v>
      </c>
      <c r="C6" s="195" t="s">
        <v>9</v>
      </c>
      <c r="D6" s="240">
        <f t="shared" ref="D6:D69" si="0">G6</f>
        <v>2.9</v>
      </c>
      <c r="E6" s="241">
        <v>4.2</v>
      </c>
      <c r="F6" s="241">
        <v>4.5</v>
      </c>
      <c r="G6" s="241">
        <v>2.9</v>
      </c>
    </row>
    <row r="7" spans="1:7" x14ac:dyDescent="0.2">
      <c r="A7" s="194" t="s">
        <v>10</v>
      </c>
      <c r="B7" s="194" t="s">
        <v>11</v>
      </c>
      <c r="C7" s="195" t="s">
        <v>12</v>
      </c>
      <c r="D7" s="240">
        <f t="shared" si="0"/>
        <v>3.1</v>
      </c>
      <c r="E7" s="241">
        <v>5</v>
      </c>
      <c r="F7" s="241" t="s">
        <v>453</v>
      </c>
      <c r="G7" s="241">
        <v>3.1</v>
      </c>
    </row>
    <row r="8" spans="1:7" x14ac:dyDescent="0.2">
      <c r="A8" s="194" t="s">
        <v>13</v>
      </c>
      <c r="B8" s="194" t="s">
        <v>14</v>
      </c>
      <c r="C8" s="195" t="s">
        <v>15</v>
      </c>
      <c r="D8" s="240">
        <f t="shared" si="0"/>
        <v>3.7</v>
      </c>
      <c r="E8" s="241">
        <v>3.6</v>
      </c>
      <c r="F8" s="241">
        <v>4.9000000000000004</v>
      </c>
      <c r="G8" s="241">
        <v>3.7</v>
      </c>
    </row>
    <row r="9" spans="1:7" x14ac:dyDescent="0.2">
      <c r="A9" s="194" t="s">
        <v>16</v>
      </c>
      <c r="B9" s="194" t="s">
        <v>17</v>
      </c>
      <c r="C9" s="195" t="s">
        <v>18</v>
      </c>
      <c r="D9" s="240">
        <f t="shared" si="0"/>
        <v>2.9</v>
      </c>
      <c r="E9" s="241">
        <v>2.9</v>
      </c>
      <c r="F9" s="241">
        <v>4.5999999999999996</v>
      </c>
      <c r="G9" s="241">
        <v>2.9</v>
      </c>
    </row>
    <row r="10" spans="1:7" x14ac:dyDescent="0.2">
      <c r="A10" s="194" t="s">
        <v>19</v>
      </c>
      <c r="B10" s="194" t="s">
        <v>20</v>
      </c>
      <c r="C10" s="195" t="s">
        <v>21</v>
      </c>
      <c r="D10" s="240">
        <f t="shared" si="0"/>
        <v>2.4</v>
      </c>
      <c r="E10" s="241">
        <v>6</v>
      </c>
      <c r="F10" s="241">
        <v>3.8</v>
      </c>
      <c r="G10" s="241">
        <v>2.4</v>
      </c>
    </row>
    <row r="11" spans="1:7" x14ac:dyDescent="0.2">
      <c r="A11" s="194" t="s">
        <v>22</v>
      </c>
      <c r="B11" s="194" t="s">
        <v>23</v>
      </c>
      <c r="C11" s="195" t="s">
        <v>24</v>
      </c>
      <c r="D11" s="240">
        <f t="shared" si="0"/>
        <v>4.8</v>
      </c>
      <c r="E11" s="241">
        <v>3.5</v>
      </c>
      <c r="F11" s="241">
        <v>5.4</v>
      </c>
      <c r="G11" s="241">
        <v>4.8</v>
      </c>
    </row>
    <row r="12" spans="1:7" x14ac:dyDescent="0.2">
      <c r="A12" s="194" t="s">
        <v>25</v>
      </c>
      <c r="B12" s="194" t="s">
        <v>26</v>
      </c>
      <c r="C12" s="195" t="s">
        <v>27</v>
      </c>
      <c r="D12" s="240">
        <f t="shared" si="0"/>
        <v>4.3</v>
      </c>
      <c r="E12" s="241">
        <v>10</v>
      </c>
      <c r="F12" s="241">
        <v>5.0999999999999996</v>
      </c>
      <c r="G12" s="241">
        <v>4.3</v>
      </c>
    </row>
    <row r="13" spans="1:7" x14ac:dyDescent="0.2">
      <c r="A13" s="194" t="s">
        <v>28</v>
      </c>
      <c r="B13" s="194" t="s">
        <v>29</v>
      </c>
      <c r="C13" s="195" t="s">
        <v>30</v>
      </c>
      <c r="D13" s="240">
        <f t="shared" si="0"/>
        <v>3.4</v>
      </c>
      <c r="E13" s="241">
        <v>7.3</v>
      </c>
      <c r="F13" s="241">
        <v>4</v>
      </c>
      <c r="G13" s="241">
        <v>3.4</v>
      </c>
    </row>
    <row r="14" spans="1:7" x14ac:dyDescent="0.2">
      <c r="A14" s="194" t="s">
        <v>31</v>
      </c>
      <c r="B14" s="194" t="s">
        <v>32</v>
      </c>
      <c r="C14" s="195" t="s">
        <v>33</v>
      </c>
      <c r="D14" s="240">
        <f t="shared" si="0"/>
        <v>3.6</v>
      </c>
      <c r="E14" s="241">
        <v>5.3</v>
      </c>
      <c r="F14" s="241">
        <v>3.4</v>
      </c>
      <c r="G14" s="241">
        <v>3.6</v>
      </c>
    </row>
    <row r="15" spans="1:7" x14ac:dyDescent="0.2">
      <c r="A15" s="194" t="s">
        <v>34</v>
      </c>
      <c r="B15" s="194" t="s">
        <v>35</v>
      </c>
      <c r="C15" s="195" t="s">
        <v>36</v>
      </c>
      <c r="D15" s="240">
        <f t="shared" si="0"/>
        <v>3.8</v>
      </c>
      <c r="E15" s="241">
        <v>3.6</v>
      </c>
      <c r="F15" s="241">
        <v>3.9</v>
      </c>
      <c r="G15" s="241">
        <v>3.8</v>
      </c>
    </row>
    <row r="16" spans="1:7" x14ac:dyDescent="0.2">
      <c r="A16" s="194" t="s">
        <v>37</v>
      </c>
      <c r="B16" s="194" t="s">
        <v>38</v>
      </c>
      <c r="C16" s="195" t="s">
        <v>39</v>
      </c>
      <c r="D16" s="240">
        <f t="shared" si="0"/>
        <v>4</v>
      </c>
      <c r="E16" s="241">
        <v>4</v>
      </c>
      <c r="F16" s="241">
        <v>3</v>
      </c>
      <c r="G16" s="241">
        <v>4</v>
      </c>
    </row>
    <row r="17" spans="1:7" x14ac:dyDescent="0.2">
      <c r="A17" s="194" t="s">
        <v>40</v>
      </c>
      <c r="B17" s="194" t="s">
        <v>41</v>
      </c>
      <c r="C17" s="195" t="s">
        <v>42</v>
      </c>
      <c r="D17" s="240">
        <f t="shared" si="0"/>
        <v>3.6</v>
      </c>
      <c r="E17" s="241">
        <v>6.4</v>
      </c>
      <c r="F17" s="241">
        <v>5.9</v>
      </c>
      <c r="G17" s="241">
        <v>3.6</v>
      </c>
    </row>
    <row r="18" spans="1:7" x14ac:dyDescent="0.2">
      <c r="A18" s="194" t="s">
        <v>43</v>
      </c>
      <c r="B18" s="194" t="s">
        <v>44</v>
      </c>
      <c r="C18" s="195" t="s">
        <v>45</v>
      </c>
      <c r="D18" s="240">
        <f t="shared" si="0"/>
        <v>1.9</v>
      </c>
      <c r="E18" s="241">
        <v>5.7</v>
      </c>
      <c r="F18" s="241">
        <v>3.9</v>
      </c>
      <c r="G18" s="241">
        <v>1.9</v>
      </c>
    </row>
    <row r="19" spans="1:7" x14ac:dyDescent="0.2">
      <c r="A19" s="194" t="s">
        <v>46</v>
      </c>
      <c r="B19" s="194" t="s">
        <v>47</v>
      </c>
      <c r="C19" s="195" t="s">
        <v>48</v>
      </c>
      <c r="D19" s="240">
        <f t="shared" si="0"/>
        <v>4.5</v>
      </c>
      <c r="E19" s="241">
        <v>6.2</v>
      </c>
      <c r="F19" s="241">
        <v>4.7</v>
      </c>
      <c r="G19" s="241">
        <v>4.5</v>
      </c>
    </row>
    <row r="20" spans="1:7" x14ac:dyDescent="0.2">
      <c r="A20" s="194" t="s">
        <v>49</v>
      </c>
      <c r="B20" s="194" t="s">
        <v>50</v>
      </c>
      <c r="C20" s="195" t="s">
        <v>51</v>
      </c>
      <c r="D20" s="240">
        <f t="shared" si="0"/>
        <v>8</v>
      </c>
      <c r="E20" s="241">
        <v>5.5</v>
      </c>
      <c r="F20" s="241">
        <v>7.5</v>
      </c>
      <c r="G20" s="241">
        <v>8</v>
      </c>
    </row>
    <row r="21" spans="1:7" x14ac:dyDescent="0.2">
      <c r="A21" s="194" t="s">
        <v>52</v>
      </c>
      <c r="B21" s="194" t="s">
        <v>53</v>
      </c>
      <c r="C21" s="195" t="s">
        <v>54</v>
      </c>
      <c r="D21" s="240" t="str">
        <f t="shared" si="0"/>
        <v>-</v>
      </c>
      <c r="E21" s="241" t="s">
        <v>453</v>
      </c>
      <c r="F21" s="241" t="s">
        <v>453</v>
      </c>
      <c r="G21" s="241" t="s">
        <v>453</v>
      </c>
    </row>
    <row r="22" spans="1:7" x14ac:dyDescent="0.2">
      <c r="A22" s="194" t="s">
        <v>55</v>
      </c>
      <c r="B22" s="194" t="s">
        <v>56</v>
      </c>
      <c r="C22" s="195" t="s">
        <v>57</v>
      </c>
      <c r="D22" s="240">
        <f t="shared" si="0"/>
        <v>4.3</v>
      </c>
      <c r="E22" s="241">
        <v>4.7</v>
      </c>
      <c r="F22" s="241">
        <v>6.1</v>
      </c>
      <c r="G22" s="241">
        <v>4.3</v>
      </c>
    </row>
    <row r="23" spans="1:7" x14ac:dyDescent="0.2">
      <c r="A23" s="194" t="s">
        <v>447</v>
      </c>
      <c r="B23" s="194" t="s">
        <v>448</v>
      </c>
      <c r="C23" s="195" t="s">
        <v>449</v>
      </c>
      <c r="D23" s="240">
        <f t="shared" si="0"/>
        <v>3.7</v>
      </c>
      <c r="E23" s="241">
        <v>3.7</v>
      </c>
      <c r="F23" s="241">
        <v>5.9</v>
      </c>
      <c r="G23" s="241">
        <v>3.7</v>
      </c>
    </row>
    <row r="24" spans="1:7" x14ac:dyDescent="0.2">
      <c r="A24" s="194" t="s">
        <v>58</v>
      </c>
      <c r="B24" s="194" t="s">
        <v>59</v>
      </c>
      <c r="C24" s="195" t="s">
        <v>60</v>
      </c>
      <c r="D24" s="240">
        <f t="shared" si="0"/>
        <v>6.7</v>
      </c>
      <c r="E24" s="241">
        <v>4.2</v>
      </c>
      <c r="F24" s="241">
        <v>5.2</v>
      </c>
      <c r="G24" s="241">
        <v>6.7</v>
      </c>
    </row>
    <row r="25" spans="1:7" x14ac:dyDescent="0.2">
      <c r="A25" s="194" t="s">
        <v>61</v>
      </c>
      <c r="B25" s="194" t="s">
        <v>62</v>
      </c>
      <c r="C25" s="195" t="s">
        <v>63</v>
      </c>
      <c r="D25" s="240">
        <f t="shared" si="0"/>
        <v>6.4</v>
      </c>
      <c r="E25" s="241">
        <v>7.7</v>
      </c>
      <c r="F25" s="241">
        <v>8.4</v>
      </c>
      <c r="G25" s="241">
        <v>6.4</v>
      </c>
    </row>
    <row r="26" spans="1:7" x14ac:dyDescent="0.2">
      <c r="A26" s="194" t="s">
        <v>64</v>
      </c>
      <c r="B26" s="194" t="s">
        <v>65</v>
      </c>
      <c r="C26" s="195" t="s">
        <v>66</v>
      </c>
      <c r="D26" s="240" t="str">
        <f t="shared" si="0"/>
        <v>-</v>
      </c>
      <c r="E26" s="241" t="s">
        <v>453</v>
      </c>
      <c r="F26" s="241">
        <v>2.2000000000000002</v>
      </c>
      <c r="G26" s="241" t="s">
        <v>453</v>
      </c>
    </row>
    <row r="27" spans="1:7" x14ac:dyDescent="0.2">
      <c r="A27" s="194" t="s">
        <v>67</v>
      </c>
      <c r="B27" s="194" t="s">
        <v>68</v>
      </c>
      <c r="C27" s="195" t="s">
        <v>69</v>
      </c>
      <c r="D27" s="240">
        <f t="shared" si="0"/>
        <v>4</v>
      </c>
      <c r="E27" s="241">
        <v>2.2999999999999998</v>
      </c>
      <c r="F27" s="241">
        <v>3</v>
      </c>
      <c r="G27" s="241">
        <v>4</v>
      </c>
    </row>
    <row r="28" spans="1:7" x14ac:dyDescent="0.2">
      <c r="A28" s="194" t="s">
        <v>70</v>
      </c>
      <c r="B28" s="194" t="s">
        <v>71</v>
      </c>
      <c r="C28" s="195" t="s">
        <v>72</v>
      </c>
      <c r="D28" s="240">
        <f t="shared" si="0"/>
        <v>3</v>
      </c>
      <c r="E28" s="241">
        <v>4.5</v>
      </c>
      <c r="F28" s="241">
        <v>5.0999999999999996</v>
      </c>
      <c r="G28" s="241">
        <v>3</v>
      </c>
    </row>
    <row r="29" spans="1:7" x14ac:dyDescent="0.2">
      <c r="A29" s="194" t="s">
        <v>73</v>
      </c>
      <c r="B29" s="194" t="s">
        <v>74</v>
      </c>
      <c r="C29" s="195" t="s">
        <v>75</v>
      </c>
      <c r="D29" s="240">
        <f t="shared" si="0"/>
        <v>2.5</v>
      </c>
      <c r="E29" s="241">
        <v>1.9</v>
      </c>
      <c r="F29" s="241">
        <v>1.6</v>
      </c>
      <c r="G29" s="241">
        <v>2.5</v>
      </c>
    </row>
    <row r="30" spans="1:7" x14ac:dyDescent="0.2">
      <c r="A30" s="194" t="s">
        <v>76</v>
      </c>
      <c r="B30" s="194" t="s">
        <v>77</v>
      </c>
      <c r="C30" s="195" t="s">
        <v>78</v>
      </c>
      <c r="D30" s="240">
        <f t="shared" si="0"/>
        <v>3.8</v>
      </c>
      <c r="E30" s="241">
        <v>4</v>
      </c>
      <c r="F30" s="241">
        <v>5.5</v>
      </c>
      <c r="G30" s="241">
        <v>3.8</v>
      </c>
    </row>
    <row r="31" spans="1:7" x14ac:dyDescent="0.2">
      <c r="A31" s="194" t="s">
        <v>79</v>
      </c>
      <c r="B31" s="194" t="s">
        <v>80</v>
      </c>
      <c r="C31" s="195" t="s">
        <v>81</v>
      </c>
      <c r="D31" s="240">
        <f t="shared" si="0"/>
        <v>3.4</v>
      </c>
      <c r="E31" s="241">
        <v>6.4</v>
      </c>
      <c r="F31" s="241">
        <v>4</v>
      </c>
      <c r="G31" s="241">
        <v>3.4</v>
      </c>
    </row>
    <row r="32" spans="1:7" x14ac:dyDescent="0.2">
      <c r="A32" s="194" t="s">
        <v>82</v>
      </c>
      <c r="B32" s="194" t="s">
        <v>83</v>
      </c>
      <c r="C32" s="195" t="s">
        <v>84</v>
      </c>
      <c r="D32" s="240">
        <f t="shared" si="0"/>
        <v>2.6</v>
      </c>
      <c r="E32" s="241">
        <v>2.2000000000000002</v>
      </c>
      <c r="F32" s="241">
        <v>3.4</v>
      </c>
      <c r="G32" s="241">
        <v>2.6</v>
      </c>
    </row>
    <row r="33" spans="1:7" x14ac:dyDescent="0.2">
      <c r="A33" s="194" t="s">
        <v>85</v>
      </c>
      <c r="B33" s="194" t="s">
        <v>86</v>
      </c>
      <c r="C33" s="195" t="s">
        <v>87</v>
      </c>
      <c r="D33" s="240">
        <f t="shared" si="0"/>
        <v>4.2</v>
      </c>
      <c r="E33" s="241">
        <v>1.7</v>
      </c>
      <c r="F33" s="241">
        <v>4</v>
      </c>
      <c r="G33" s="241">
        <v>4.2</v>
      </c>
    </row>
    <row r="34" spans="1:7" x14ac:dyDescent="0.2">
      <c r="A34" s="194" t="s">
        <v>88</v>
      </c>
      <c r="B34" s="194" t="s">
        <v>89</v>
      </c>
      <c r="C34" s="195" t="s">
        <v>90</v>
      </c>
      <c r="D34" s="240">
        <f t="shared" si="0"/>
        <v>2.2999999999999998</v>
      </c>
      <c r="E34" s="241">
        <v>3.3</v>
      </c>
      <c r="F34" s="241">
        <v>2.7</v>
      </c>
      <c r="G34" s="241">
        <v>2.2999999999999998</v>
      </c>
    </row>
    <row r="35" spans="1:7" x14ac:dyDescent="0.2">
      <c r="A35" s="194" t="s">
        <v>91</v>
      </c>
      <c r="B35" s="194" t="s">
        <v>92</v>
      </c>
      <c r="C35" s="195" t="s">
        <v>93</v>
      </c>
      <c r="D35" s="240">
        <f t="shared" si="0"/>
        <v>3.7</v>
      </c>
      <c r="E35" s="241">
        <v>4.0999999999999996</v>
      </c>
      <c r="F35" s="241">
        <v>4.8</v>
      </c>
      <c r="G35" s="241">
        <v>3.7</v>
      </c>
    </row>
    <row r="36" spans="1:7" x14ac:dyDescent="0.2">
      <c r="A36" s="194" t="s">
        <v>94</v>
      </c>
      <c r="B36" s="194" t="s">
        <v>95</v>
      </c>
      <c r="C36" s="195" t="s">
        <v>96</v>
      </c>
      <c r="D36" s="240">
        <f t="shared" si="0"/>
        <v>5.3</v>
      </c>
      <c r="E36" s="241">
        <v>5.9</v>
      </c>
      <c r="F36" s="241">
        <v>4.8</v>
      </c>
      <c r="G36" s="241">
        <v>5.3</v>
      </c>
    </row>
    <row r="37" spans="1:7" x14ac:dyDescent="0.2">
      <c r="A37" s="194" t="s">
        <v>97</v>
      </c>
      <c r="B37" s="194" t="s">
        <v>98</v>
      </c>
      <c r="C37" s="195" t="s">
        <v>99</v>
      </c>
      <c r="D37" s="240">
        <f t="shared" si="0"/>
        <v>3.4</v>
      </c>
      <c r="E37" s="241">
        <v>5.4</v>
      </c>
      <c r="F37" s="241">
        <v>3.5</v>
      </c>
      <c r="G37" s="241">
        <v>3.4</v>
      </c>
    </row>
    <row r="38" spans="1:7" x14ac:dyDescent="0.2">
      <c r="A38" s="194" t="s">
        <v>100</v>
      </c>
      <c r="B38" s="194" t="s">
        <v>101</v>
      </c>
      <c r="C38" s="195" t="s">
        <v>102</v>
      </c>
      <c r="D38" s="240">
        <f t="shared" si="0"/>
        <v>3.2</v>
      </c>
      <c r="E38" s="241">
        <v>2.9</v>
      </c>
      <c r="F38" s="241">
        <v>1.7</v>
      </c>
      <c r="G38" s="241">
        <v>3.2</v>
      </c>
    </row>
    <row r="39" spans="1:7" x14ac:dyDescent="0.2">
      <c r="A39" s="194" t="s">
        <v>103</v>
      </c>
      <c r="B39" s="194" t="s">
        <v>104</v>
      </c>
      <c r="C39" s="195" t="s">
        <v>105</v>
      </c>
      <c r="D39" s="240">
        <f t="shared" si="0"/>
        <v>3</v>
      </c>
      <c r="E39" s="241">
        <v>3.7</v>
      </c>
      <c r="F39" s="241">
        <v>3.4</v>
      </c>
      <c r="G39" s="241">
        <v>3</v>
      </c>
    </row>
    <row r="40" spans="1:7" x14ac:dyDescent="0.2">
      <c r="A40" s="194" t="s">
        <v>106</v>
      </c>
      <c r="B40" s="194" t="s">
        <v>107</v>
      </c>
      <c r="C40" s="195" t="s">
        <v>108</v>
      </c>
      <c r="D40" s="240">
        <f t="shared" si="0"/>
        <v>3.2</v>
      </c>
      <c r="E40" s="241">
        <v>5.7</v>
      </c>
      <c r="F40" s="241">
        <v>2.5</v>
      </c>
      <c r="G40" s="241">
        <v>3.2</v>
      </c>
    </row>
    <row r="41" spans="1:7" x14ac:dyDescent="0.2">
      <c r="A41" s="194" t="s">
        <v>109</v>
      </c>
      <c r="B41" s="194" t="s">
        <v>110</v>
      </c>
      <c r="C41" s="195" t="s">
        <v>111</v>
      </c>
      <c r="D41" s="240">
        <f t="shared" si="0"/>
        <v>2.6</v>
      </c>
      <c r="E41" s="241">
        <v>3</v>
      </c>
      <c r="F41" s="241">
        <v>4</v>
      </c>
      <c r="G41" s="241">
        <v>2.6</v>
      </c>
    </row>
    <row r="42" spans="1:7" x14ac:dyDescent="0.2">
      <c r="A42" s="194" t="s">
        <v>112</v>
      </c>
      <c r="B42" s="194" t="s">
        <v>113</v>
      </c>
      <c r="C42" s="195" t="s">
        <v>114</v>
      </c>
      <c r="D42" s="240">
        <f t="shared" si="0"/>
        <v>4</v>
      </c>
      <c r="E42" s="241">
        <v>4.9000000000000004</v>
      </c>
      <c r="F42" s="241">
        <v>5</v>
      </c>
      <c r="G42" s="241">
        <v>4</v>
      </c>
    </row>
    <row r="43" spans="1:7" x14ac:dyDescent="0.2">
      <c r="A43" s="194" t="s">
        <v>115</v>
      </c>
      <c r="B43" s="194" t="s">
        <v>116</v>
      </c>
      <c r="C43" s="195" t="s">
        <v>117</v>
      </c>
      <c r="D43" s="240">
        <f t="shared" si="0"/>
        <v>7</v>
      </c>
      <c r="E43" s="241">
        <v>3</v>
      </c>
      <c r="F43" s="241">
        <v>6.4</v>
      </c>
      <c r="G43" s="241">
        <v>7</v>
      </c>
    </row>
    <row r="44" spans="1:7" x14ac:dyDescent="0.2">
      <c r="A44" s="194" t="s">
        <v>118</v>
      </c>
      <c r="B44" s="194" t="s">
        <v>119</v>
      </c>
      <c r="C44" s="195" t="s">
        <v>120</v>
      </c>
      <c r="D44" s="240">
        <f t="shared" si="0"/>
        <v>2.2000000000000002</v>
      </c>
      <c r="E44" s="241">
        <v>2.1</v>
      </c>
      <c r="F44" s="241">
        <v>5</v>
      </c>
      <c r="G44" s="241">
        <v>2.2000000000000002</v>
      </c>
    </row>
    <row r="45" spans="1:7" x14ac:dyDescent="0.2">
      <c r="A45" s="194" t="s">
        <v>121</v>
      </c>
      <c r="B45" s="194" t="s">
        <v>122</v>
      </c>
      <c r="C45" s="195" t="s">
        <v>123</v>
      </c>
      <c r="D45" s="240" t="str">
        <f t="shared" si="0"/>
        <v>-</v>
      </c>
      <c r="E45" s="241">
        <v>4</v>
      </c>
      <c r="F45" s="241">
        <v>3.2</v>
      </c>
      <c r="G45" s="241" t="s">
        <v>453</v>
      </c>
    </row>
    <row r="46" spans="1:7" x14ac:dyDescent="0.2">
      <c r="A46" s="194" t="s">
        <v>124</v>
      </c>
      <c r="B46" s="194" t="s">
        <v>125</v>
      </c>
      <c r="C46" s="195" t="s">
        <v>126</v>
      </c>
      <c r="D46" s="240">
        <f t="shared" si="0"/>
        <v>3.6</v>
      </c>
      <c r="E46" s="241">
        <v>4.5999999999999996</v>
      </c>
      <c r="F46" s="241">
        <v>3.1</v>
      </c>
      <c r="G46" s="241">
        <v>3.6</v>
      </c>
    </row>
    <row r="47" spans="1:7" x14ac:dyDescent="0.2">
      <c r="A47" s="194" t="s">
        <v>127</v>
      </c>
      <c r="B47" s="194" t="s">
        <v>128</v>
      </c>
      <c r="C47" s="195" t="s">
        <v>129</v>
      </c>
      <c r="D47" s="240">
        <f t="shared" si="0"/>
        <v>4.7</v>
      </c>
      <c r="E47" s="241">
        <v>3.6</v>
      </c>
      <c r="F47" s="241">
        <v>4.9000000000000004</v>
      </c>
      <c r="G47" s="241">
        <v>4.7</v>
      </c>
    </row>
    <row r="48" spans="1:7" x14ac:dyDescent="0.2">
      <c r="A48" s="194" t="s">
        <v>130</v>
      </c>
      <c r="B48" s="194" t="s">
        <v>131</v>
      </c>
      <c r="C48" s="195" t="s">
        <v>132</v>
      </c>
      <c r="D48" s="240">
        <f t="shared" si="0"/>
        <v>2.9</v>
      </c>
      <c r="E48" s="241">
        <v>3.6</v>
      </c>
      <c r="F48" s="241">
        <v>1.5</v>
      </c>
      <c r="G48" s="241">
        <v>2.9</v>
      </c>
    </row>
    <row r="49" spans="1:7" x14ac:dyDescent="0.2">
      <c r="A49" s="194" t="s">
        <v>133</v>
      </c>
      <c r="B49" s="194" t="s">
        <v>134</v>
      </c>
      <c r="C49" s="195" t="s">
        <v>135</v>
      </c>
      <c r="D49" s="240">
        <f t="shared" si="0"/>
        <v>2.9</v>
      </c>
      <c r="E49" s="241">
        <v>5.5</v>
      </c>
      <c r="F49" s="241">
        <v>3.9</v>
      </c>
      <c r="G49" s="241">
        <v>2.9</v>
      </c>
    </row>
    <row r="50" spans="1:7" x14ac:dyDescent="0.2">
      <c r="A50" s="194" t="s">
        <v>136</v>
      </c>
      <c r="B50" s="194" t="s">
        <v>137</v>
      </c>
      <c r="C50" s="195" t="s">
        <v>138</v>
      </c>
      <c r="D50" s="240" t="str">
        <f t="shared" si="0"/>
        <v>-</v>
      </c>
      <c r="E50" s="241" t="s">
        <v>453</v>
      </c>
      <c r="F50" s="241">
        <v>3.8</v>
      </c>
      <c r="G50" s="241" t="s">
        <v>453</v>
      </c>
    </row>
    <row r="51" spans="1:7" x14ac:dyDescent="0.2">
      <c r="A51" s="194" t="s">
        <v>139</v>
      </c>
      <c r="B51" s="194" t="s">
        <v>140</v>
      </c>
      <c r="C51" s="195" t="s">
        <v>141</v>
      </c>
      <c r="D51" s="240">
        <f t="shared" si="0"/>
        <v>4</v>
      </c>
      <c r="E51" s="241">
        <v>4.4000000000000004</v>
      </c>
      <c r="F51" s="241">
        <v>3.9</v>
      </c>
      <c r="G51" s="241">
        <v>4</v>
      </c>
    </row>
    <row r="52" spans="1:7" x14ac:dyDescent="0.2">
      <c r="A52" s="194" t="s">
        <v>142</v>
      </c>
      <c r="B52" s="194" t="s">
        <v>143</v>
      </c>
      <c r="C52" s="195" t="s">
        <v>144</v>
      </c>
      <c r="D52" s="240">
        <f t="shared" si="0"/>
        <v>2.9</v>
      </c>
      <c r="E52" s="241">
        <v>4</v>
      </c>
      <c r="F52" s="241">
        <v>4.7</v>
      </c>
      <c r="G52" s="241">
        <v>2.9</v>
      </c>
    </row>
    <row r="53" spans="1:7" x14ac:dyDescent="0.2">
      <c r="A53" s="194" t="s">
        <v>145</v>
      </c>
      <c r="B53" s="194" t="s">
        <v>146</v>
      </c>
      <c r="C53" s="195" t="s">
        <v>147</v>
      </c>
      <c r="D53" s="240">
        <f t="shared" si="0"/>
        <v>3.6</v>
      </c>
      <c r="E53" s="241">
        <v>3.8</v>
      </c>
      <c r="F53" s="241">
        <v>3.7</v>
      </c>
      <c r="G53" s="241">
        <v>3.6</v>
      </c>
    </row>
    <row r="54" spans="1:7" x14ac:dyDescent="0.2">
      <c r="A54" s="194" t="s">
        <v>148</v>
      </c>
      <c r="B54" s="194" t="s">
        <v>149</v>
      </c>
      <c r="C54" s="195" t="s">
        <v>150</v>
      </c>
      <c r="D54" s="240">
        <f t="shared" si="0"/>
        <v>3.2</v>
      </c>
      <c r="E54" s="241">
        <v>3.1</v>
      </c>
      <c r="F54" s="241">
        <v>4.5</v>
      </c>
      <c r="G54" s="241">
        <v>3.2</v>
      </c>
    </row>
    <row r="55" spans="1:7" x14ac:dyDescent="0.2">
      <c r="A55" s="194" t="s">
        <v>151</v>
      </c>
      <c r="B55" s="194" t="s">
        <v>152</v>
      </c>
      <c r="C55" s="195" t="s">
        <v>153</v>
      </c>
      <c r="D55" s="240">
        <f t="shared" si="0"/>
        <v>3.4</v>
      </c>
      <c r="E55" s="241">
        <v>2.4</v>
      </c>
      <c r="F55" s="241">
        <v>3.5</v>
      </c>
      <c r="G55" s="241">
        <v>3.4</v>
      </c>
    </row>
    <row r="56" spans="1:7" x14ac:dyDescent="0.2">
      <c r="A56" s="194" t="s">
        <v>154</v>
      </c>
      <c r="B56" s="194" t="s">
        <v>155</v>
      </c>
      <c r="C56" s="195" t="s">
        <v>156</v>
      </c>
      <c r="D56" s="240" t="str">
        <f t="shared" si="0"/>
        <v>-</v>
      </c>
      <c r="E56" s="406" t="s">
        <v>453</v>
      </c>
      <c r="F56" s="406" t="s">
        <v>453</v>
      </c>
      <c r="G56" s="406" t="s">
        <v>453</v>
      </c>
    </row>
    <row r="57" spans="1:7" x14ac:dyDescent="0.2">
      <c r="A57" s="194" t="s">
        <v>450</v>
      </c>
      <c r="B57" s="194" t="s">
        <v>451</v>
      </c>
      <c r="C57" s="195" t="s">
        <v>452</v>
      </c>
      <c r="D57" s="240" t="str">
        <f t="shared" si="0"/>
        <v>-</v>
      </c>
      <c r="E57" s="406" t="s">
        <v>453</v>
      </c>
      <c r="F57" s="406" t="s">
        <v>453</v>
      </c>
      <c r="G57" s="406" t="s">
        <v>453</v>
      </c>
    </row>
    <row r="58" spans="1:7" x14ac:dyDescent="0.2">
      <c r="A58" s="194" t="s">
        <v>157</v>
      </c>
      <c r="B58" s="194" t="s">
        <v>158</v>
      </c>
      <c r="C58" s="195" t="s">
        <v>159</v>
      </c>
      <c r="D58" s="240">
        <f t="shared" si="0"/>
        <v>5.4</v>
      </c>
      <c r="E58" s="241">
        <v>3.3</v>
      </c>
      <c r="F58" s="241">
        <v>3.5</v>
      </c>
      <c r="G58" s="241">
        <v>5.4</v>
      </c>
    </row>
    <row r="59" spans="1:7" x14ac:dyDescent="0.2">
      <c r="A59" s="194" t="s">
        <v>160</v>
      </c>
      <c r="B59" s="194" t="s">
        <v>161</v>
      </c>
      <c r="C59" s="195" t="s">
        <v>162</v>
      </c>
      <c r="D59" s="240">
        <f t="shared" si="0"/>
        <v>3.8</v>
      </c>
      <c r="E59" s="241">
        <v>4.7</v>
      </c>
      <c r="F59" s="241">
        <v>9.1</v>
      </c>
      <c r="G59" s="241">
        <v>3.8</v>
      </c>
    </row>
    <row r="60" spans="1:7" x14ac:dyDescent="0.2">
      <c r="A60" s="194" t="s">
        <v>163</v>
      </c>
      <c r="B60" s="194" t="s">
        <v>164</v>
      </c>
      <c r="C60" s="195" t="s">
        <v>165</v>
      </c>
      <c r="D60" s="240">
        <f t="shared" si="0"/>
        <v>4.9000000000000004</v>
      </c>
      <c r="E60" s="241">
        <v>1.6</v>
      </c>
      <c r="F60" s="241">
        <v>3.6</v>
      </c>
      <c r="G60" s="241">
        <v>4.9000000000000004</v>
      </c>
    </row>
    <row r="61" spans="1:7" x14ac:dyDescent="0.2">
      <c r="A61" s="194" t="s">
        <v>166</v>
      </c>
      <c r="B61" s="194" t="s">
        <v>167</v>
      </c>
      <c r="C61" s="195" t="s">
        <v>168</v>
      </c>
      <c r="D61" s="240">
        <f t="shared" si="0"/>
        <v>5.8</v>
      </c>
      <c r="E61" s="241">
        <v>5.4</v>
      </c>
      <c r="F61" s="241">
        <v>5.2</v>
      </c>
      <c r="G61" s="241">
        <v>5.8</v>
      </c>
    </row>
    <row r="62" spans="1:7" x14ac:dyDescent="0.2">
      <c r="A62" s="194" t="s">
        <v>169</v>
      </c>
      <c r="B62" s="194" t="s">
        <v>170</v>
      </c>
      <c r="C62" s="195" t="s">
        <v>171</v>
      </c>
      <c r="D62" s="240">
        <f t="shared" si="0"/>
        <v>6</v>
      </c>
      <c r="E62" s="241">
        <v>3.1</v>
      </c>
      <c r="F62" s="241">
        <v>5.5</v>
      </c>
      <c r="G62" s="241">
        <v>6</v>
      </c>
    </row>
    <row r="63" spans="1:7" x14ac:dyDescent="0.2">
      <c r="A63" s="194" t="s">
        <v>172</v>
      </c>
      <c r="B63" s="194" t="s">
        <v>173</v>
      </c>
      <c r="C63" s="195" t="s">
        <v>174</v>
      </c>
      <c r="D63" s="240">
        <f t="shared" si="0"/>
        <v>3.8</v>
      </c>
      <c r="E63" s="241">
        <v>5.8</v>
      </c>
      <c r="F63" s="241">
        <v>5.8</v>
      </c>
      <c r="G63" s="241">
        <v>3.8</v>
      </c>
    </row>
    <row r="64" spans="1:7" x14ac:dyDescent="0.2">
      <c r="A64" s="194" t="s">
        <v>175</v>
      </c>
      <c r="B64" s="194" t="s">
        <v>176</v>
      </c>
      <c r="C64" s="195" t="s">
        <v>177</v>
      </c>
      <c r="D64" s="240">
        <f t="shared" si="0"/>
        <v>5.5</v>
      </c>
      <c r="E64" s="241">
        <v>6.7</v>
      </c>
      <c r="F64" s="241">
        <v>6.7</v>
      </c>
      <c r="G64" s="241">
        <v>5.5</v>
      </c>
    </row>
    <row r="65" spans="1:7" x14ac:dyDescent="0.2">
      <c r="A65" s="194" t="s">
        <v>178</v>
      </c>
      <c r="B65" s="194" t="s">
        <v>179</v>
      </c>
      <c r="C65" s="195" t="s">
        <v>180</v>
      </c>
      <c r="D65" s="240">
        <f t="shared" si="0"/>
        <v>6.3</v>
      </c>
      <c r="E65" s="241">
        <v>3.6</v>
      </c>
      <c r="F65" s="241">
        <v>4</v>
      </c>
      <c r="G65" s="241">
        <v>6.3</v>
      </c>
    </row>
    <row r="66" spans="1:7" x14ac:dyDescent="0.2">
      <c r="A66" s="194" t="s">
        <v>181</v>
      </c>
      <c r="B66" s="194" t="s">
        <v>182</v>
      </c>
      <c r="C66" s="195" t="s">
        <v>183</v>
      </c>
      <c r="D66" s="240">
        <f t="shared" si="0"/>
        <v>4.4000000000000004</v>
      </c>
      <c r="E66" s="241">
        <v>6.2</v>
      </c>
      <c r="F66" s="241">
        <v>4.8</v>
      </c>
      <c r="G66" s="241">
        <v>4.4000000000000004</v>
      </c>
    </row>
    <row r="67" spans="1:7" x14ac:dyDescent="0.2">
      <c r="A67" s="194" t="s">
        <v>184</v>
      </c>
      <c r="B67" s="194" t="s">
        <v>185</v>
      </c>
      <c r="C67" s="195" t="s">
        <v>186</v>
      </c>
      <c r="D67" s="240">
        <f t="shared" si="0"/>
        <v>3.4</v>
      </c>
      <c r="E67" s="241">
        <v>2.9</v>
      </c>
      <c r="F67" s="241">
        <v>6.5</v>
      </c>
      <c r="G67" s="241">
        <v>3.4</v>
      </c>
    </row>
    <row r="68" spans="1:7" x14ac:dyDescent="0.2">
      <c r="A68" s="194" t="s">
        <v>187</v>
      </c>
      <c r="B68" s="194" t="s">
        <v>188</v>
      </c>
      <c r="C68" s="195" t="s">
        <v>189</v>
      </c>
      <c r="D68" s="240">
        <f t="shared" si="0"/>
        <v>2.2999999999999998</v>
      </c>
      <c r="E68" s="241">
        <v>6.7</v>
      </c>
      <c r="F68" s="241">
        <v>4.5999999999999996</v>
      </c>
      <c r="G68" s="241">
        <v>2.2999999999999998</v>
      </c>
    </row>
    <row r="69" spans="1:7" x14ac:dyDescent="0.2">
      <c r="A69" s="194" t="s">
        <v>190</v>
      </c>
      <c r="B69" s="194" t="s">
        <v>191</v>
      </c>
      <c r="C69" s="195" t="s">
        <v>192</v>
      </c>
      <c r="D69" s="240">
        <f t="shared" si="0"/>
        <v>1.7</v>
      </c>
      <c r="E69" s="241">
        <v>4.5</v>
      </c>
      <c r="F69" s="241">
        <v>3.1</v>
      </c>
      <c r="G69" s="241">
        <v>1.7</v>
      </c>
    </row>
    <row r="70" spans="1:7" x14ac:dyDescent="0.2">
      <c r="A70" s="194" t="s">
        <v>193</v>
      </c>
      <c r="B70" s="194" t="s">
        <v>194</v>
      </c>
      <c r="C70" s="195" t="s">
        <v>195</v>
      </c>
      <c r="D70" s="240">
        <f t="shared" ref="D70:D134" si="1">G70</f>
        <v>3.2</v>
      </c>
      <c r="E70" s="241">
        <v>3.5</v>
      </c>
      <c r="F70" s="241">
        <v>3.3</v>
      </c>
      <c r="G70" s="241">
        <v>3.2</v>
      </c>
    </row>
    <row r="71" spans="1:7" x14ac:dyDescent="0.2">
      <c r="A71" s="194" t="s">
        <v>196</v>
      </c>
      <c r="B71" s="194" t="s">
        <v>197</v>
      </c>
      <c r="C71" s="195" t="s">
        <v>198</v>
      </c>
      <c r="D71" s="240">
        <f t="shared" si="1"/>
        <v>5.0999999999999996</v>
      </c>
      <c r="E71" s="241">
        <v>2.2000000000000002</v>
      </c>
      <c r="F71" s="241">
        <v>4.0999999999999996</v>
      </c>
      <c r="G71" s="241">
        <v>5.0999999999999996</v>
      </c>
    </row>
    <row r="72" spans="1:7" x14ac:dyDescent="0.2">
      <c r="A72" s="194" t="s">
        <v>199</v>
      </c>
      <c r="B72" s="194" t="s">
        <v>200</v>
      </c>
      <c r="C72" s="195" t="s">
        <v>201</v>
      </c>
      <c r="D72" s="240">
        <f t="shared" si="1"/>
        <v>4.5</v>
      </c>
      <c r="E72" s="241">
        <v>5.4</v>
      </c>
      <c r="F72" s="241">
        <v>4.3</v>
      </c>
      <c r="G72" s="241">
        <v>4.5</v>
      </c>
    </row>
    <row r="73" spans="1:7" x14ac:dyDescent="0.2">
      <c r="A73" s="194" t="s">
        <v>202</v>
      </c>
      <c r="B73" s="194" t="s">
        <v>203</v>
      </c>
      <c r="C73" s="195" t="s">
        <v>204</v>
      </c>
      <c r="D73" s="240">
        <f t="shared" si="1"/>
        <v>3.8</v>
      </c>
      <c r="E73" s="241">
        <v>1.9</v>
      </c>
      <c r="F73" s="241">
        <v>3.4</v>
      </c>
      <c r="G73" s="241">
        <v>3.8</v>
      </c>
    </row>
    <row r="74" spans="1:7" x14ac:dyDescent="0.2">
      <c r="A74" s="194" t="s">
        <v>205</v>
      </c>
      <c r="B74" s="194" t="s">
        <v>206</v>
      </c>
      <c r="C74" s="195" t="s">
        <v>207</v>
      </c>
      <c r="D74" s="240">
        <f t="shared" si="1"/>
        <v>5.7</v>
      </c>
      <c r="E74" s="241">
        <v>5.9</v>
      </c>
      <c r="F74" s="241">
        <v>3.2</v>
      </c>
      <c r="G74" s="241">
        <v>5.7</v>
      </c>
    </row>
    <row r="75" spans="1:7" x14ac:dyDescent="0.2">
      <c r="A75" s="194" t="s">
        <v>208</v>
      </c>
      <c r="B75" s="194" t="s">
        <v>209</v>
      </c>
      <c r="C75" s="195" t="s">
        <v>210</v>
      </c>
      <c r="D75" s="240">
        <f t="shared" si="1"/>
        <v>6</v>
      </c>
      <c r="E75" s="241">
        <v>5</v>
      </c>
      <c r="F75" s="241">
        <v>4.5</v>
      </c>
      <c r="G75" s="241">
        <v>6</v>
      </c>
    </row>
    <row r="76" spans="1:7" x14ac:dyDescent="0.2">
      <c r="A76" s="194" t="s">
        <v>211</v>
      </c>
      <c r="B76" s="194" t="s">
        <v>212</v>
      </c>
      <c r="C76" s="195" t="s">
        <v>213</v>
      </c>
      <c r="D76" s="240">
        <f t="shared" si="1"/>
        <v>3.4</v>
      </c>
      <c r="E76" s="241">
        <v>5.2</v>
      </c>
      <c r="F76" s="241">
        <v>2.7</v>
      </c>
      <c r="G76" s="241">
        <v>3.4</v>
      </c>
    </row>
    <row r="77" spans="1:7" x14ac:dyDescent="0.2">
      <c r="A77" s="194" t="s">
        <v>214</v>
      </c>
      <c r="B77" s="194" t="s">
        <v>215</v>
      </c>
      <c r="C77" s="195" t="s">
        <v>216</v>
      </c>
      <c r="D77" s="240">
        <f t="shared" si="1"/>
        <v>4.5</v>
      </c>
      <c r="E77" s="241">
        <v>5</v>
      </c>
      <c r="F77" s="241">
        <v>5.6</v>
      </c>
      <c r="G77" s="241">
        <v>4.5</v>
      </c>
    </row>
    <row r="78" spans="1:7" x14ac:dyDescent="0.2">
      <c r="A78" s="194" t="s">
        <v>217</v>
      </c>
      <c r="B78" s="194" t="s">
        <v>218</v>
      </c>
      <c r="C78" s="195" t="s">
        <v>219</v>
      </c>
      <c r="D78" s="240">
        <f t="shared" si="1"/>
        <v>6.1</v>
      </c>
      <c r="E78" s="241">
        <v>5</v>
      </c>
      <c r="F78" s="241">
        <v>4.3</v>
      </c>
      <c r="G78" s="241">
        <v>6.1</v>
      </c>
    </row>
    <row r="79" spans="1:7" x14ac:dyDescent="0.2">
      <c r="A79" s="194" t="s">
        <v>220</v>
      </c>
      <c r="B79" s="194" t="s">
        <v>221</v>
      </c>
      <c r="C79" s="195" t="s">
        <v>222</v>
      </c>
      <c r="D79" s="240">
        <f t="shared" si="1"/>
        <v>5.2</v>
      </c>
      <c r="E79" s="241">
        <v>5.3</v>
      </c>
      <c r="F79" s="241">
        <v>5.2</v>
      </c>
      <c r="G79" s="241">
        <v>5.2</v>
      </c>
    </row>
    <row r="80" spans="1:7" x14ac:dyDescent="0.2">
      <c r="A80" s="194" t="s">
        <v>223</v>
      </c>
      <c r="B80" s="194" t="s">
        <v>224</v>
      </c>
      <c r="C80" s="195" t="s">
        <v>225</v>
      </c>
      <c r="D80" s="240">
        <f t="shared" si="1"/>
        <v>4.3</v>
      </c>
      <c r="E80" s="241">
        <v>2.9</v>
      </c>
      <c r="F80" s="241">
        <v>5.5</v>
      </c>
      <c r="G80" s="241">
        <v>4.3</v>
      </c>
    </row>
    <row r="81" spans="1:7" x14ac:dyDescent="0.2">
      <c r="A81" s="194" t="s">
        <v>226</v>
      </c>
      <c r="B81" s="194" t="s">
        <v>227</v>
      </c>
      <c r="C81" s="195" t="s">
        <v>228</v>
      </c>
      <c r="D81" s="240">
        <f t="shared" si="1"/>
        <v>5.8</v>
      </c>
      <c r="E81" s="241">
        <v>3.4</v>
      </c>
      <c r="F81" s="241">
        <v>2.6</v>
      </c>
      <c r="G81" s="241">
        <v>5.8</v>
      </c>
    </row>
    <row r="82" spans="1:7" x14ac:dyDescent="0.2">
      <c r="A82" s="194" t="s">
        <v>229</v>
      </c>
      <c r="B82" s="194" t="s">
        <v>230</v>
      </c>
      <c r="C82" s="195" t="s">
        <v>231</v>
      </c>
      <c r="D82" s="240">
        <f t="shared" si="1"/>
        <v>2.6</v>
      </c>
      <c r="E82" s="241">
        <v>3.8</v>
      </c>
      <c r="F82" s="241">
        <v>2.5</v>
      </c>
      <c r="G82" s="241">
        <v>2.6</v>
      </c>
    </row>
    <row r="83" spans="1:7" x14ac:dyDescent="0.2">
      <c r="A83" s="194" t="s">
        <v>232</v>
      </c>
      <c r="B83" s="194" t="s">
        <v>233</v>
      </c>
      <c r="C83" s="195" t="s">
        <v>234</v>
      </c>
      <c r="D83" s="240">
        <f t="shared" si="1"/>
        <v>3</v>
      </c>
      <c r="E83" s="241">
        <v>2.9</v>
      </c>
      <c r="F83" s="241">
        <v>1.8</v>
      </c>
      <c r="G83" s="241">
        <v>3</v>
      </c>
    </row>
    <row r="84" spans="1:7" x14ac:dyDescent="0.2">
      <c r="A84" s="194" t="s">
        <v>235</v>
      </c>
      <c r="B84" s="194" t="s">
        <v>236</v>
      </c>
      <c r="C84" s="195" t="s">
        <v>237</v>
      </c>
      <c r="D84" s="240">
        <f t="shared" si="1"/>
        <v>2.9</v>
      </c>
      <c r="E84" s="241">
        <v>3.8</v>
      </c>
      <c r="F84" s="241">
        <v>2.8</v>
      </c>
      <c r="G84" s="241">
        <v>2.9</v>
      </c>
    </row>
    <row r="85" spans="1:7" x14ac:dyDescent="0.2">
      <c r="A85" s="194" t="s">
        <v>238</v>
      </c>
      <c r="B85" s="194" t="s">
        <v>239</v>
      </c>
      <c r="C85" s="195" t="s">
        <v>240</v>
      </c>
      <c r="D85" s="240">
        <f t="shared" si="1"/>
        <v>6.9</v>
      </c>
      <c r="E85" s="241">
        <v>6.5</v>
      </c>
      <c r="F85" s="241">
        <v>8.1999999999999993</v>
      </c>
      <c r="G85" s="241">
        <v>6.9</v>
      </c>
    </row>
    <row r="86" spans="1:7" x14ac:dyDescent="0.2">
      <c r="A86" s="194" t="s">
        <v>241</v>
      </c>
      <c r="B86" s="194" t="s">
        <v>242</v>
      </c>
      <c r="C86" s="195" t="s">
        <v>243</v>
      </c>
      <c r="D86" s="240">
        <f t="shared" si="1"/>
        <v>4.2</v>
      </c>
      <c r="E86" s="241">
        <v>4.7</v>
      </c>
      <c r="F86" s="241">
        <v>5.6</v>
      </c>
      <c r="G86" s="241">
        <v>4.2</v>
      </c>
    </row>
    <row r="87" spans="1:7" x14ac:dyDescent="0.2">
      <c r="A87" s="194" t="s">
        <v>244</v>
      </c>
      <c r="B87" s="194" t="s">
        <v>245</v>
      </c>
      <c r="C87" s="195" t="s">
        <v>246</v>
      </c>
      <c r="D87" s="240">
        <f t="shared" si="1"/>
        <v>4.8</v>
      </c>
      <c r="E87" s="241">
        <v>5</v>
      </c>
      <c r="F87" s="241">
        <v>3.5</v>
      </c>
      <c r="G87" s="241">
        <v>4.8</v>
      </c>
    </row>
    <row r="88" spans="1:7" x14ac:dyDescent="0.2">
      <c r="A88" s="194" t="s">
        <v>247</v>
      </c>
      <c r="B88" s="194" t="s">
        <v>248</v>
      </c>
      <c r="C88" s="195" t="s">
        <v>249</v>
      </c>
      <c r="D88" s="240">
        <f t="shared" si="1"/>
        <v>7.4</v>
      </c>
      <c r="E88" s="241">
        <v>7.5</v>
      </c>
      <c r="F88" s="241">
        <v>6.6</v>
      </c>
      <c r="G88" s="241">
        <v>7.4</v>
      </c>
    </row>
    <row r="89" spans="1:7" x14ac:dyDescent="0.2">
      <c r="A89" s="194" t="s">
        <v>250</v>
      </c>
      <c r="B89" s="194" t="s">
        <v>251</v>
      </c>
      <c r="C89" s="195" t="s">
        <v>252</v>
      </c>
      <c r="D89" s="240">
        <f t="shared" si="1"/>
        <v>4</v>
      </c>
      <c r="E89" s="241">
        <v>2.7</v>
      </c>
      <c r="F89" s="241">
        <v>4.2</v>
      </c>
      <c r="G89" s="241">
        <v>4</v>
      </c>
    </row>
    <row r="90" spans="1:7" x14ac:dyDescent="0.2">
      <c r="A90" s="194" t="s">
        <v>253</v>
      </c>
      <c r="B90" s="194" t="s">
        <v>254</v>
      </c>
      <c r="C90" s="195" t="s">
        <v>255</v>
      </c>
      <c r="D90" s="240">
        <f t="shared" si="1"/>
        <v>6.8</v>
      </c>
      <c r="E90" s="241">
        <v>6.3</v>
      </c>
      <c r="F90" s="241">
        <v>9.6</v>
      </c>
      <c r="G90" s="241">
        <v>6.8</v>
      </c>
    </row>
    <row r="91" spans="1:7" x14ac:dyDescent="0.2">
      <c r="A91" s="194" t="s">
        <v>256</v>
      </c>
      <c r="B91" s="194" t="s">
        <v>257</v>
      </c>
      <c r="C91" s="195" t="s">
        <v>258</v>
      </c>
      <c r="D91" s="240">
        <f t="shared" si="1"/>
        <v>7.9</v>
      </c>
      <c r="E91" s="241">
        <v>8.8000000000000007</v>
      </c>
      <c r="F91" s="241">
        <v>6.6</v>
      </c>
      <c r="G91" s="241">
        <v>7.9</v>
      </c>
    </row>
    <row r="92" spans="1:7" x14ac:dyDescent="0.2">
      <c r="A92" s="194" t="s">
        <v>259</v>
      </c>
      <c r="B92" s="194" t="s">
        <v>260</v>
      </c>
      <c r="C92" s="195" t="s">
        <v>261</v>
      </c>
      <c r="D92" s="240">
        <f t="shared" si="1"/>
        <v>6</v>
      </c>
      <c r="E92" s="241">
        <v>8.1999999999999993</v>
      </c>
      <c r="F92" s="241">
        <v>6.7</v>
      </c>
      <c r="G92" s="241">
        <v>6</v>
      </c>
    </row>
    <row r="93" spans="1:7" x14ac:dyDescent="0.2">
      <c r="A93" s="194" t="s">
        <v>262</v>
      </c>
      <c r="B93" s="194" t="s">
        <v>263</v>
      </c>
      <c r="C93" s="195" t="s">
        <v>264</v>
      </c>
      <c r="D93" s="240">
        <f t="shared" si="1"/>
        <v>3.6</v>
      </c>
      <c r="E93" s="241">
        <v>6.2</v>
      </c>
      <c r="F93" s="241">
        <v>6.2</v>
      </c>
      <c r="G93" s="241">
        <v>3.6</v>
      </c>
    </row>
    <row r="94" spans="1:7" x14ac:dyDescent="0.2">
      <c r="A94" s="194" t="s">
        <v>265</v>
      </c>
      <c r="B94" s="194" t="s">
        <v>266</v>
      </c>
      <c r="C94" s="195" t="s">
        <v>267</v>
      </c>
      <c r="D94" s="240">
        <f t="shared" si="1"/>
        <v>4.2</v>
      </c>
      <c r="E94" s="241">
        <v>4.8</v>
      </c>
      <c r="F94" s="241">
        <v>6.4</v>
      </c>
      <c r="G94" s="241">
        <v>4.2</v>
      </c>
    </row>
    <row r="95" spans="1:7" x14ac:dyDescent="0.2">
      <c r="A95" s="194" t="s">
        <v>268</v>
      </c>
      <c r="B95" s="194" t="s">
        <v>269</v>
      </c>
      <c r="C95" s="195" t="s">
        <v>270</v>
      </c>
      <c r="D95" s="240">
        <f t="shared" si="1"/>
        <v>3.3</v>
      </c>
      <c r="E95" s="241">
        <v>4.4000000000000004</v>
      </c>
      <c r="F95" s="241">
        <v>4.2</v>
      </c>
      <c r="G95" s="241">
        <v>3.3</v>
      </c>
    </row>
    <row r="96" spans="1:7" x14ac:dyDescent="0.2">
      <c r="A96" s="194" t="s">
        <v>271</v>
      </c>
      <c r="B96" s="194" t="s">
        <v>272</v>
      </c>
      <c r="C96" s="195" t="s">
        <v>273</v>
      </c>
      <c r="D96" s="240">
        <f t="shared" si="1"/>
        <v>5.2</v>
      </c>
      <c r="E96" s="241">
        <v>3.6</v>
      </c>
      <c r="F96" s="241">
        <v>7.1</v>
      </c>
      <c r="G96" s="241">
        <v>5.2</v>
      </c>
    </row>
    <row r="97" spans="1:7" x14ac:dyDescent="0.2">
      <c r="A97" s="194" t="s">
        <v>274</v>
      </c>
      <c r="B97" s="194" t="s">
        <v>275</v>
      </c>
      <c r="C97" s="195" t="s">
        <v>276</v>
      </c>
      <c r="D97" s="240">
        <f t="shared" si="1"/>
        <v>4.3</v>
      </c>
      <c r="E97" s="241">
        <v>4</v>
      </c>
      <c r="F97" s="241">
        <v>3.8</v>
      </c>
      <c r="G97" s="241">
        <v>4.3</v>
      </c>
    </row>
    <row r="98" spans="1:7" x14ac:dyDescent="0.2">
      <c r="A98" s="194" t="s">
        <v>277</v>
      </c>
      <c r="B98" s="194" t="s">
        <v>278</v>
      </c>
      <c r="C98" s="195" t="s">
        <v>279</v>
      </c>
      <c r="D98" s="240">
        <f t="shared" si="1"/>
        <v>2.1</v>
      </c>
      <c r="E98" s="241">
        <v>3.8</v>
      </c>
      <c r="F98" s="241">
        <v>3.5</v>
      </c>
      <c r="G98" s="241">
        <v>2.1</v>
      </c>
    </row>
    <row r="99" spans="1:7" x14ac:dyDescent="0.2">
      <c r="A99" s="194" t="s">
        <v>280</v>
      </c>
      <c r="B99" s="194" t="s">
        <v>281</v>
      </c>
      <c r="C99" s="195" t="s">
        <v>282</v>
      </c>
      <c r="D99" s="240">
        <f t="shared" si="1"/>
        <v>2.9</v>
      </c>
      <c r="E99" s="241">
        <v>3</v>
      </c>
      <c r="F99" s="241">
        <v>2.8</v>
      </c>
      <c r="G99" s="241">
        <v>2.9</v>
      </c>
    </row>
    <row r="100" spans="1:7" x14ac:dyDescent="0.2">
      <c r="A100" s="194" t="s">
        <v>283</v>
      </c>
      <c r="B100" s="194" t="s">
        <v>284</v>
      </c>
      <c r="C100" s="195" t="s">
        <v>285</v>
      </c>
      <c r="D100" s="240">
        <f t="shared" si="1"/>
        <v>4.0999999999999996</v>
      </c>
      <c r="E100" s="241">
        <v>4</v>
      </c>
      <c r="F100" s="241">
        <v>5.9</v>
      </c>
      <c r="G100" s="241">
        <v>4.0999999999999996</v>
      </c>
    </row>
    <row r="101" spans="1:7" x14ac:dyDescent="0.2">
      <c r="A101" s="194" t="s">
        <v>286</v>
      </c>
      <c r="B101" s="194" t="s">
        <v>287</v>
      </c>
      <c r="C101" s="195" t="s">
        <v>288</v>
      </c>
      <c r="D101" s="240">
        <f t="shared" si="1"/>
        <v>1.2</v>
      </c>
      <c r="E101" s="241">
        <v>2.9</v>
      </c>
      <c r="F101" s="241">
        <v>1.9</v>
      </c>
      <c r="G101" s="241">
        <v>1.2</v>
      </c>
    </row>
    <row r="102" spans="1:7" x14ac:dyDescent="0.2">
      <c r="A102" s="194" t="s">
        <v>289</v>
      </c>
      <c r="B102" s="194" t="s">
        <v>290</v>
      </c>
      <c r="C102" s="195" t="s">
        <v>291</v>
      </c>
      <c r="D102" s="240">
        <f t="shared" si="1"/>
        <v>2.4</v>
      </c>
      <c r="E102" s="241">
        <v>3.9</v>
      </c>
      <c r="F102" s="241">
        <v>6.1</v>
      </c>
      <c r="G102" s="241">
        <v>2.4</v>
      </c>
    </row>
    <row r="103" spans="1:7" x14ac:dyDescent="0.2">
      <c r="A103" s="194" t="s">
        <v>292</v>
      </c>
      <c r="B103" s="194" t="s">
        <v>293</v>
      </c>
      <c r="C103" s="195" t="s">
        <v>294</v>
      </c>
      <c r="D103" s="240">
        <f t="shared" si="1"/>
        <v>3.7</v>
      </c>
      <c r="E103" s="241">
        <v>4.3</v>
      </c>
      <c r="F103" s="241">
        <v>4</v>
      </c>
      <c r="G103" s="241">
        <v>3.7</v>
      </c>
    </row>
    <row r="104" spans="1:7" x14ac:dyDescent="0.2">
      <c r="A104" s="194" t="s">
        <v>295</v>
      </c>
      <c r="B104" s="194" t="s">
        <v>296</v>
      </c>
      <c r="C104" s="195" t="s">
        <v>297</v>
      </c>
      <c r="D104" s="240">
        <f t="shared" si="1"/>
        <v>2.7</v>
      </c>
      <c r="E104" s="241">
        <v>3.9</v>
      </c>
      <c r="F104" s="241">
        <v>4.0999999999999996</v>
      </c>
      <c r="G104" s="241">
        <v>2.7</v>
      </c>
    </row>
    <row r="105" spans="1:7" x14ac:dyDescent="0.2">
      <c r="A105" s="194" t="s">
        <v>298</v>
      </c>
      <c r="B105" s="194" t="s">
        <v>299</v>
      </c>
      <c r="C105" s="195" t="s">
        <v>300</v>
      </c>
      <c r="D105" s="240">
        <f t="shared" si="1"/>
        <v>5.5</v>
      </c>
      <c r="E105" s="241">
        <v>7</v>
      </c>
      <c r="F105" s="241">
        <v>4.3</v>
      </c>
      <c r="G105" s="241">
        <v>5.5</v>
      </c>
    </row>
    <row r="106" spans="1:7" x14ac:dyDescent="0.2">
      <c r="A106" s="194" t="s">
        <v>301</v>
      </c>
      <c r="B106" s="194" t="s">
        <v>302</v>
      </c>
      <c r="C106" s="195" t="s">
        <v>303</v>
      </c>
      <c r="D106" s="240">
        <f t="shared" si="1"/>
        <v>4.3</v>
      </c>
      <c r="E106" s="241">
        <v>5.6</v>
      </c>
      <c r="F106" s="241">
        <v>3.1</v>
      </c>
      <c r="G106" s="241">
        <v>4.3</v>
      </c>
    </row>
    <row r="107" spans="1:7" x14ac:dyDescent="0.2">
      <c r="A107" s="194" t="s">
        <v>444</v>
      </c>
      <c r="B107" s="194" t="s">
        <v>445</v>
      </c>
      <c r="C107" s="195" t="s">
        <v>446</v>
      </c>
      <c r="D107" s="240" t="str">
        <f t="shared" ref="D107" si="2">G107</f>
        <v>-</v>
      </c>
      <c r="E107" s="406" t="s">
        <v>453</v>
      </c>
      <c r="F107" s="406" t="s">
        <v>453</v>
      </c>
      <c r="G107" s="406" t="s">
        <v>453</v>
      </c>
    </row>
    <row r="108" spans="1:7" x14ac:dyDescent="0.2">
      <c r="A108" s="194" t="s">
        <v>304</v>
      </c>
      <c r="B108" s="194" t="s">
        <v>305</v>
      </c>
      <c r="C108" s="195" t="s">
        <v>306</v>
      </c>
      <c r="D108" s="240" t="str">
        <f t="shared" si="1"/>
        <v>-</v>
      </c>
      <c r="E108" s="406" t="s">
        <v>453</v>
      </c>
      <c r="F108" s="406" t="s">
        <v>453</v>
      </c>
      <c r="G108" s="406" t="s">
        <v>453</v>
      </c>
    </row>
    <row r="109" spans="1:7" x14ac:dyDescent="0.2">
      <c r="A109" s="194" t="s">
        <v>307</v>
      </c>
      <c r="B109" s="194" t="s">
        <v>308</v>
      </c>
      <c r="C109" s="195" t="s">
        <v>309</v>
      </c>
      <c r="D109" s="240">
        <f t="shared" si="1"/>
        <v>4.9000000000000004</v>
      </c>
      <c r="E109" s="241">
        <v>3.6</v>
      </c>
      <c r="F109" s="241">
        <v>3.3</v>
      </c>
      <c r="G109" s="241">
        <v>4.9000000000000004</v>
      </c>
    </row>
    <row r="110" spans="1:7" x14ac:dyDescent="0.2">
      <c r="A110" s="194" t="s">
        <v>310</v>
      </c>
      <c r="B110" s="194" t="s">
        <v>311</v>
      </c>
      <c r="C110" s="195" t="s">
        <v>312</v>
      </c>
      <c r="D110" s="240">
        <f t="shared" si="1"/>
        <v>4</v>
      </c>
      <c r="E110" s="241">
        <v>4</v>
      </c>
      <c r="F110" s="241">
        <v>3.5</v>
      </c>
      <c r="G110" s="241">
        <v>4</v>
      </c>
    </row>
    <row r="111" spans="1:7" x14ac:dyDescent="0.2">
      <c r="A111" s="194" t="s">
        <v>313</v>
      </c>
      <c r="B111" s="194" t="s">
        <v>314</v>
      </c>
      <c r="C111" s="195" t="s">
        <v>315</v>
      </c>
      <c r="D111" s="240">
        <f t="shared" si="1"/>
        <v>5.6</v>
      </c>
      <c r="E111" s="241">
        <v>7.4</v>
      </c>
      <c r="F111" s="241">
        <v>5.2</v>
      </c>
      <c r="G111" s="241">
        <v>5.6</v>
      </c>
    </row>
    <row r="112" spans="1:7" x14ac:dyDescent="0.2">
      <c r="A112" s="194" t="s">
        <v>316</v>
      </c>
      <c r="B112" s="194" t="s">
        <v>317</v>
      </c>
      <c r="C112" s="195" t="s">
        <v>318</v>
      </c>
      <c r="D112" s="240">
        <f t="shared" si="1"/>
        <v>4.8</v>
      </c>
      <c r="E112" s="241">
        <v>5</v>
      </c>
      <c r="F112" s="241">
        <v>4.0999999999999996</v>
      </c>
      <c r="G112" s="241">
        <v>4.8</v>
      </c>
    </row>
    <row r="113" spans="1:7" x14ac:dyDescent="0.2">
      <c r="A113" s="194" t="s">
        <v>319</v>
      </c>
      <c r="B113" s="194" t="s">
        <v>320</v>
      </c>
      <c r="C113" s="195" t="s">
        <v>321</v>
      </c>
      <c r="D113" s="240">
        <f t="shared" si="1"/>
        <v>3.3</v>
      </c>
      <c r="E113" s="241">
        <v>5.7</v>
      </c>
      <c r="F113" s="241">
        <v>3</v>
      </c>
      <c r="G113" s="241">
        <v>3.3</v>
      </c>
    </row>
    <row r="114" spans="1:7" x14ac:dyDescent="0.2">
      <c r="A114" s="194" t="s">
        <v>322</v>
      </c>
      <c r="B114" s="194" t="s">
        <v>323</v>
      </c>
      <c r="C114" s="195" t="s">
        <v>324</v>
      </c>
      <c r="D114" s="240">
        <f t="shared" si="1"/>
        <v>4.3</v>
      </c>
      <c r="E114" s="241">
        <v>5.2</v>
      </c>
      <c r="F114" s="241">
        <v>4.4000000000000004</v>
      </c>
      <c r="G114" s="241">
        <v>4.3</v>
      </c>
    </row>
    <row r="115" spans="1:7" x14ac:dyDescent="0.2">
      <c r="A115" s="194" t="s">
        <v>325</v>
      </c>
      <c r="B115" s="194" t="s">
        <v>326</v>
      </c>
      <c r="C115" s="195" t="s">
        <v>327</v>
      </c>
      <c r="D115" s="240">
        <f t="shared" si="1"/>
        <v>1</v>
      </c>
      <c r="E115" s="241">
        <v>2.7</v>
      </c>
      <c r="F115" s="241">
        <v>2.7</v>
      </c>
      <c r="G115" s="241">
        <v>1</v>
      </c>
    </row>
    <row r="116" spans="1:7" x14ac:dyDescent="0.2">
      <c r="A116" s="194" t="s">
        <v>328</v>
      </c>
      <c r="B116" s="194" t="s">
        <v>329</v>
      </c>
      <c r="C116" s="195" t="s">
        <v>330</v>
      </c>
      <c r="D116" s="240">
        <f t="shared" si="1"/>
        <v>2.5</v>
      </c>
      <c r="E116" s="241">
        <v>3.2</v>
      </c>
      <c r="F116" s="241">
        <v>4.0999999999999996</v>
      </c>
      <c r="G116" s="241">
        <v>2.5</v>
      </c>
    </row>
    <row r="117" spans="1:7" x14ac:dyDescent="0.2">
      <c r="A117" s="194" t="s">
        <v>331</v>
      </c>
      <c r="B117" s="194" t="s">
        <v>332</v>
      </c>
      <c r="C117" s="195" t="s">
        <v>333</v>
      </c>
      <c r="D117" s="240">
        <f t="shared" si="1"/>
        <v>4.7</v>
      </c>
      <c r="E117" s="241">
        <v>4.3</v>
      </c>
      <c r="F117" s="241">
        <v>3.5</v>
      </c>
      <c r="G117" s="241">
        <v>4.7</v>
      </c>
    </row>
    <row r="118" spans="1:7" x14ac:dyDescent="0.2">
      <c r="A118" s="194" t="s">
        <v>334</v>
      </c>
      <c r="B118" s="194" t="s">
        <v>335</v>
      </c>
      <c r="C118" s="195" t="s">
        <v>336</v>
      </c>
      <c r="D118" s="240">
        <f t="shared" si="1"/>
        <v>3.7</v>
      </c>
      <c r="E118" s="241">
        <v>7.7</v>
      </c>
      <c r="F118" s="241">
        <v>6.5</v>
      </c>
      <c r="G118" s="241">
        <v>3.7</v>
      </c>
    </row>
    <row r="119" spans="1:7" x14ac:dyDescent="0.2">
      <c r="A119" s="194" t="s">
        <v>337</v>
      </c>
      <c r="B119" s="194" t="s">
        <v>338</v>
      </c>
      <c r="C119" s="195" t="s">
        <v>339</v>
      </c>
      <c r="D119" s="240">
        <f t="shared" si="1"/>
        <v>5.5</v>
      </c>
      <c r="E119" s="241">
        <v>4.8</v>
      </c>
      <c r="F119" s="241">
        <v>4.5</v>
      </c>
      <c r="G119" s="241">
        <v>5.5</v>
      </c>
    </row>
    <row r="120" spans="1:7" x14ac:dyDescent="0.2">
      <c r="A120" s="194" t="s">
        <v>340</v>
      </c>
      <c r="B120" s="194" t="s">
        <v>341</v>
      </c>
      <c r="C120" s="195" t="s">
        <v>342</v>
      </c>
      <c r="D120" s="240">
        <f t="shared" si="1"/>
        <v>3.7</v>
      </c>
      <c r="E120" s="241">
        <v>5.0999999999999996</v>
      </c>
      <c r="F120" s="241">
        <v>4.2</v>
      </c>
      <c r="G120" s="241">
        <v>3.7</v>
      </c>
    </row>
    <row r="121" spans="1:7" x14ac:dyDescent="0.2">
      <c r="A121" s="194" t="s">
        <v>343</v>
      </c>
      <c r="B121" s="194" t="s">
        <v>344</v>
      </c>
      <c r="C121" s="195" t="s">
        <v>345</v>
      </c>
      <c r="D121" s="240">
        <f t="shared" si="1"/>
        <v>4.5</v>
      </c>
      <c r="E121" s="241">
        <v>6.1</v>
      </c>
      <c r="F121" s="241">
        <v>4.0999999999999996</v>
      </c>
      <c r="G121" s="241">
        <v>4.5</v>
      </c>
    </row>
    <row r="122" spans="1:7" x14ac:dyDescent="0.2">
      <c r="A122" s="194" t="s">
        <v>346</v>
      </c>
      <c r="B122" s="194" t="s">
        <v>347</v>
      </c>
      <c r="C122" s="195" t="s">
        <v>348</v>
      </c>
      <c r="D122" s="240">
        <f t="shared" si="1"/>
        <v>2.7</v>
      </c>
      <c r="E122" s="241">
        <v>5.6</v>
      </c>
      <c r="F122" s="241">
        <v>3.3</v>
      </c>
      <c r="G122" s="241">
        <v>2.7</v>
      </c>
    </row>
    <row r="123" spans="1:7" x14ac:dyDescent="0.2">
      <c r="A123" s="194" t="s">
        <v>349</v>
      </c>
      <c r="B123" s="194" t="s">
        <v>350</v>
      </c>
      <c r="C123" s="195" t="s">
        <v>351</v>
      </c>
      <c r="D123" s="240">
        <f t="shared" si="1"/>
        <v>1.7</v>
      </c>
      <c r="E123" s="241">
        <v>2.7</v>
      </c>
      <c r="F123" s="241">
        <v>3.7</v>
      </c>
      <c r="G123" s="241">
        <v>1.7</v>
      </c>
    </row>
    <row r="124" spans="1:7" x14ac:dyDescent="0.2">
      <c r="A124" s="194" t="s">
        <v>352</v>
      </c>
      <c r="B124" s="194" t="s">
        <v>353</v>
      </c>
      <c r="C124" s="195" t="s">
        <v>354</v>
      </c>
      <c r="D124" s="240">
        <f t="shared" si="1"/>
        <v>4.4000000000000004</v>
      </c>
      <c r="E124" s="241">
        <v>3.5</v>
      </c>
      <c r="F124" s="241">
        <v>4.9000000000000004</v>
      </c>
      <c r="G124" s="241">
        <v>4.4000000000000004</v>
      </c>
    </row>
    <row r="125" spans="1:7" x14ac:dyDescent="0.2">
      <c r="A125" s="194" t="s">
        <v>355</v>
      </c>
      <c r="B125" s="194" t="s">
        <v>356</v>
      </c>
      <c r="C125" s="195" t="s">
        <v>357</v>
      </c>
      <c r="D125" s="240">
        <f t="shared" si="1"/>
        <v>1.8</v>
      </c>
      <c r="E125" s="241">
        <v>2.2000000000000002</v>
      </c>
      <c r="F125" s="241">
        <v>2.2000000000000002</v>
      </c>
      <c r="G125" s="241">
        <v>1.8</v>
      </c>
    </row>
    <row r="126" spans="1:7" x14ac:dyDescent="0.2">
      <c r="A126" s="194" t="s">
        <v>358</v>
      </c>
      <c r="B126" s="194" t="s">
        <v>359</v>
      </c>
      <c r="C126" s="195" t="s">
        <v>360</v>
      </c>
      <c r="D126" s="240">
        <f t="shared" si="1"/>
        <v>5.4</v>
      </c>
      <c r="E126" s="241">
        <v>3.7</v>
      </c>
      <c r="F126" s="241">
        <v>7</v>
      </c>
      <c r="G126" s="241">
        <v>5.4</v>
      </c>
    </row>
    <row r="127" spans="1:7" x14ac:dyDescent="0.2">
      <c r="A127" s="194" t="s">
        <v>361</v>
      </c>
      <c r="B127" s="194" t="s">
        <v>362</v>
      </c>
      <c r="C127" s="195" t="s">
        <v>363</v>
      </c>
      <c r="D127" s="240">
        <f t="shared" si="1"/>
        <v>4.3</v>
      </c>
      <c r="E127" s="241">
        <v>6.4</v>
      </c>
      <c r="F127" s="241">
        <v>5.4</v>
      </c>
      <c r="G127" s="241">
        <v>4.3</v>
      </c>
    </row>
    <row r="128" spans="1:7" x14ac:dyDescent="0.2">
      <c r="A128" s="194" t="s">
        <v>364</v>
      </c>
      <c r="B128" s="194" t="s">
        <v>365</v>
      </c>
      <c r="C128" s="195" t="s">
        <v>366</v>
      </c>
      <c r="D128" s="240">
        <f t="shared" si="1"/>
        <v>3.9</v>
      </c>
      <c r="E128" s="241">
        <v>4</v>
      </c>
      <c r="F128" s="241">
        <v>3.3</v>
      </c>
      <c r="G128" s="241">
        <v>3.9</v>
      </c>
    </row>
    <row r="129" spans="1:7" x14ac:dyDescent="0.2">
      <c r="A129" s="194" t="s">
        <v>367</v>
      </c>
      <c r="B129" s="194" t="s">
        <v>368</v>
      </c>
      <c r="C129" s="195" t="s">
        <v>369</v>
      </c>
      <c r="D129" s="240">
        <f t="shared" si="1"/>
        <v>4.0999999999999996</v>
      </c>
      <c r="E129" s="241">
        <v>3.9</v>
      </c>
      <c r="F129" s="241">
        <v>3.6</v>
      </c>
      <c r="G129" s="241">
        <v>4.0999999999999996</v>
      </c>
    </row>
    <row r="130" spans="1:7" x14ac:dyDescent="0.2">
      <c r="A130" s="194" t="s">
        <v>370</v>
      </c>
      <c r="B130" s="194">
        <v>11</v>
      </c>
      <c r="C130" s="195" t="s">
        <v>371</v>
      </c>
      <c r="D130" s="240">
        <f t="shared" si="1"/>
        <v>4.5</v>
      </c>
      <c r="E130" s="241">
        <v>4.8</v>
      </c>
      <c r="F130" s="241">
        <v>3.3</v>
      </c>
      <c r="G130" s="241">
        <v>4.5</v>
      </c>
    </row>
    <row r="131" spans="1:7" x14ac:dyDescent="0.2">
      <c r="A131" s="194" t="s">
        <v>372</v>
      </c>
      <c r="B131" s="194">
        <v>12</v>
      </c>
      <c r="C131" s="195" t="s">
        <v>373</v>
      </c>
      <c r="D131" s="240">
        <f t="shared" si="1"/>
        <v>4.3</v>
      </c>
      <c r="E131" s="241">
        <v>4.2</v>
      </c>
      <c r="F131" s="241">
        <v>3.2</v>
      </c>
      <c r="G131" s="241">
        <v>4.3</v>
      </c>
    </row>
    <row r="132" spans="1:7" x14ac:dyDescent="0.2">
      <c r="A132" s="194" t="s">
        <v>374</v>
      </c>
      <c r="B132" s="194">
        <v>16</v>
      </c>
      <c r="C132" s="195" t="s">
        <v>375</v>
      </c>
      <c r="D132" s="240">
        <f t="shared" si="1"/>
        <v>4.4000000000000004</v>
      </c>
      <c r="E132" s="241">
        <v>1.8</v>
      </c>
      <c r="F132" s="241">
        <v>3.4</v>
      </c>
      <c r="G132" s="241">
        <v>4.4000000000000004</v>
      </c>
    </row>
    <row r="133" spans="1:7" x14ac:dyDescent="0.2">
      <c r="A133" s="194" t="s">
        <v>376</v>
      </c>
      <c r="B133" s="194">
        <v>17</v>
      </c>
      <c r="C133" s="195" t="s">
        <v>377</v>
      </c>
      <c r="D133" s="240">
        <f t="shared" si="1"/>
        <v>2.6</v>
      </c>
      <c r="E133" s="241">
        <v>3.5</v>
      </c>
      <c r="F133" s="241">
        <v>2.9</v>
      </c>
      <c r="G133" s="241">
        <v>2.6</v>
      </c>
    </row>
    <row r="134" spans="1:7" x14ac:dyDescent="0.2">
      <c r="A134" s="194" t="s">
        <v>378</v>
      </c>
      <c r="B134" s="194">
        <v>18</v>
      </c>
      <c r="C134" s="195" t="s">
        <v>379</v>
      </c>
      <c r="D134" s="240">
        <f t="shared" si="1"/>
        <v>4.5</v>
      </c>
      <c r="E134" s="241">
        <v>4.3</v>
      </c>
      <c r="F134" s="241">
        <v>4.5</v>
      </c>
      <c r="G134" s="241">
        <v>4.5</v>
      </c>
    </row>
    <row r="135" spans="1:7" x14ac:dyDescent="0.2">
      <c r="A135" s="194" t="s">
        <v>380</v>
      </c>
      <c r="B135" s="194">
        <v>19</v>
      </c>
      <c r="C135" s="195" t="s">
        <v>381</v>
      </c>
      <c r="D135" s="240">
        <f t="shared" ref="D135:D166" si="3">G135</f>
        <v>4.0999999999999996</v>
      </c>
      <c r="E135" s="241">
        <v>3.5</v>
      </c>
      <c r="F135" s="241">
        <v>3</v>
      </c>
      <c r="G135" s="241">
        <v>4.0999999999999996</v>
      </c>
    </row>
    <row r="136" spans="1:7" x14ac:dyDescent="0.2">
      <c r="A136" s="194" t="s">
        <v>382</v>
      </c>
      <c r="B136" s="194">
        <v>21</v>
      </c>
      <c r="C136" s="195" t="s">
        <v>383</v>
      </c>
      <c r="D136" s="240">
        <f t="shared" si="3"/>
        <v>2.8</v>
      </c>
      <c r="E136" s="241">
        <v>3.5</v>
      </c>
      <c r="F136" s="241">
        <v>3.9</v>
      </c>
      <c r="G136" s="241">
        <v>2.8</v>
      </c>
    </row>
    <row r="137" spans="1:7" x14ac:dyDescent="0.2">
      <c r="A137" s="194" t="s">
        <v>384</v>
      </c>
      <c r="B137" s="194">
        <v>22</v>
      </c>
      <c r="C137" s="195" t="s">
        <v>385</v>
      </c>
      <c r="D137" s="240">
        <f t="shared" si="3"/>
        <v>3.9</v>
      </c>
      <c r="E137" s="241">
        <v>4</v>
      </c>
      <c r="F137" s="241">
        <v>3.9</v>
      </c>
      <c r="G137" s="241">
        <v>3.9</v>
      </c>
    </row>
    <row r="138" spans="1:7" x14ac:dyDescent="0.2">
      <c r="A138" s="194" t="s">
        <v>386</v>
      </c>
      <c r="B138" s="194">
        <v>23</v>
      </c>
      <c r="C138" s="195" t="s">
        <v>387</v>
      </c>
      <c r="D138" s="240">
        <f t="shared" si="3"/>
        <v>3.9</v>
      </c>
      <c r="E138" s="241">
        <v>3.3</v>
      </c>
      <c r="F138" s="241">
        <v>2.8</v>
      </c>
      <c r="G138" s="241">
        <v>3.9</v>
      </c>
    </row>
    <row r="139" spans="1:7" x14ac:dyDescent="0.2">
      <c r="A139" s="194" t="s">
        <v>388</v>
      </c>
      <c r="B139" s="194">
        <v>24</v>
      </c>
      <c r="C139" s="195" t="s">
        <v>389</v>
      </c>
      <c r="D139" s="240">
        <f t="shared" si="3"/>
        <v>2.8</v>
      </c>
      <c r="E139" s="241">
        <v>3.2</v>
      </c>
      <c r="F139" s="241">
        <v>3.3</v>
      </c>
      <c r="G139" s="241">
        <v>2.8</v>
      </c>
    </row>
    <row r="140" spans="1:7" x14ac:dyDescent="0.2">
      <c r="A140" s="194" t="s">
        <v>390</v>
      </c>
      <c r="B140" s="194">
        <v>26</v>
      </c>
      <c r="C140" s="195" t="s">
        <v>391</v>
      </c>
      <c r="D140" s="240">
        <f t="shared" si="3"/>
        <v>2.8</v>
      </c>
      <c r="E140" s="241">
        <v>2.5</v>
      </c>
      <c r="F140" s="241">
        <v>3.5</v>
      </c>
      <c r="G140" s="241">
        <v>2.8</v>
      </c>
    </row>
    <row r="141" spans="1:7" x14ac:dyDescent="0.2">
      <c r="A141" s="194" t="s">
        <v>392</v>
      </c>
      <c r="B141" s="194">
        <v>29</v>
      </c>
      <c r="C141" s="195" t="s">
        <v>393</v>
      </c>
      <c r="D141" s="240">
        <f t="shared" si="3"/>
        <v>2.9</v>
      </c>
      <c r="E141" s="241">
        <v>3.1</v>
      </c>
      <c r="F141" s="241">
        <v>3.5</v>
      </c>
      <c r="G141" s="241">
        <v>2.9</v>
      </c>
    </row>
    <row r="142" spans="1:7" x14ac:dyDescent="0.2">
      <c r="A142" s="194" t="s">
        <v>394</v>
      </c>
      <c r="B142" s="194">
        <v>30</v>
      </c>
      <c r="C142" s="195" t="s">
        <v>395</v>
      </c>
      <c r="D142" s="240">
        <f t="shared" si="3"/>
        <v>5.4</v>
      </c>
      <c r="E142" s="241">
        <v>4.5</v>
      </c>
      <c r="F142" s="241">
        <v>5.4</v>
      </c>
      <c r="G142" s="241">
        <v>5.4</v>
      </c>
    </row>
    <row r="143" spans="1:7" x14ac:dyDescent="0.2">
      <c r="A143" s="194" t="s">
        <v>396</v>
      </c>
      <c r="B143" s="194">
        <v>31</v>
      </c>
      <c r="C143" s="195" t="s">
        <v>397</v>
      </c>
      <c r="D143" s="240">
        <f t="shared" si="3"/>
        <v>4.0999999999999996</v>
      </c>
      <c r="E143" s="241">
        <v>4.4000000000000004</v>
      </c>
      <c r="F143" s="241">
        <v>3.2</v>
      </c>
      <c r="G143" s="241">
        <v>4.0999999999999996</v>
      </c>
    </row>
    <row r="144" spans="1:7" x14ac:dyDescent="0.2">
      <c r="A144" s="194" t="s">
        <v>398</v>
      </c>
      <c r="B144" s="194">
        <v>32</v>
      </c>
      <c r="C144" s="195" t="s">
        <v>399</v>
      </c>
      <c r="D144" s="240">
        <f t="shared" si="3"/>
        <v>5.6</v>
      </c>
      <c r="E144" s="241">
        <v>3.9</v>
      </c>
      <c r="F144" s="241">
        <v>3.3</v>
      </c>
      <c r="G144" s="241">
        <v>5.6</v>
      </c>
    </row>
    <row r="145" spans="1:7" x14ac:dyDescent="0.2">
      <c r="A145" s="194" t="s">
        <v>400</v>
      </c>
      <c r="B145" s="194">
        <v>33</v>
      </c>
      <c r="C145" s="195" t="s">
        <v>401</v>
      </c>
      <c r="D145" s="240">
        <f t="shared" si="3"/>
        <v>4.7</v>
      </c>
      <c r="E145" s="241">
        <v>3.3</v>
      </c>
      <c r="F145" s="241">
        <v>4.9000000000000004</v>
      </c>
      <c r="G145" s="241">
        <v>4.7</v>
      </c>
    </row>
    <row r="146" spans="1:7" x14ac:dyDescent="0.2">
      <c r="A146" s="194" t="s">
        <v>402</v>
      </c>
      <c r="B146" s="194">
        <v>34</v>
      </c>
      <c r="C146" s="195" t="s">
        <v>403</v>
      </c>
      <c r="D146" s="240">
        <f t="shared" si="3"/>
        <v>4.5</v>
      </c>
      <c r="E146" s="241">
        <v>3.3</v>
      </c>
      <c r="F146" s="241">
        <v>5</v>
      </c>
      <c r="G146" s="241">
        <v>4.5</v>
      </c>
    </row>
    <row r="147" spans="1:7" x14ac:dyDescent="0.2">
      <c r="A147" s="194" t="s">
        <v>404</v>
      </c>
      <c r="B147" s="194">
        <v>36</v>
      </c>
      <c r="C147" s="195" t="s">
        <v>405</v>
      </c>
      <c r="D147" s="240">
        <f t="shared" si="3"/>
        <v>3.4</v>
      </c>
      <c r="E147" s="241">
        <v>3.8</v>
      </c>
      <c r="F147" s="241">
        <v>3.1</v>
      </c>
      <c r="G147" s="241">
        <v>3.4</v>
      </c>
    </row>
    <row r="148" spans="1:7" x14ac:dyDescent="0.2">
      <c r="A148" s="194" t="s">
        <v>406</v>
      </c>
      <c r="B148" s="194">
        <v>37</v>
      </c>
      <c r="C148" s="195" t="s">
        <v>407</v>
      </c>
      <c r="D148" s="240">
        <f t="shared" si="3"/>
        <v>3.9</v>
      </c>
      <c r="E148" s="241">
        <v>3.3</v>
      </c>
      <c r="F148" s="241">
        <v>3.7</v>
      </c>
      <c r="G148" s="241">
        <v>3.9</v>
      </c>
    </row>
    <row r="149" spans="1:7" x14ac:dyDescent="0.2">
      <c r="A149" s="194" t="s">
        <v>408</v>
      </c>
      <c r="B149" s="194">
        <v>38</v>
      </c>
      <c r="C149" s="195" t="s">
        <v>409</v>
      </c>
      <c r="D149" s="240">
        <f t="shared" si="3"/>
        <v>4.0999999999999996</v>
      </c>
      <c r="E149" s="241">
        <v>4</v>
      </c>
      <c r="F149" s="241">
        <v>3.6</v>
      </c>
      <c r="G149" s="241">
        <v>4.0999999999999996</v>
      </c>
    </row>
    <row r="150" spans="1:7" x14ac:dyDescent="0.2">
      <c r="A150" s="194" t="s">
        <v>410</v>
      </c>
      <c r="B150" s="194">
        <v>40</v>
      </c>
      <c r="C150" s="195" t="s">
        <v>411</v>
      </c>
      <c r="D150" s="240">
        <f t="shared" si="3"/>
        <v>4</v>
      </c>
      <c r="E150" s="241">
        <v>2.5</v>
      </c>
      <c r="F150" s="241">
        <v>4</v>
      </c>
      <c r="G150" s="241">
        <v>4</v>
      </c>
    </row>
    <row r="151" spans="1:7" x14ac:dyDescent="0.2">
      <c r="A151" s="194" t="s">
        <v>412</v>
      </c>
      <c r="B151" s="194">
        <v>41</v>
      </c>
      <c r="C151" s="195" t="s">
        <v>413</v>
      </c>
      <c r="D151" s="240">
        <f t="shared" si="3"/>
        <v>5.3</v>
      </c>
      <c r="E151" s="241">
        <v>4.8</v>
      </c>
      <c r="F151" s="241">
        <v>5.0999999999999996</v>
      </c>
      <c r="G151" s="241">
        <v>5.3</v>
      </c>
    </row>
    <row r="152" spans="1:7" x14ac:dyDescent="0.2">
      <c r="A152" s="194" t="s">
        <v>414</v>
      </c>
      <c r="B152" s="194">
        <v>42</v>
      </c>
      <c r="C152" s="195" t="s">
        <v>415</v>
      </c>
      <c r="D152" s="240">
        <f t="shared" si="3"/>
        <v>4.5999999999999996</v>
      </c>
      <c r="E152" s="241">
        <v>3.3</v>
      </c>
      <c r="F152" s="241">
        <v>4.2</v>
      </c>
      <c r="G152" s="241">
        <v>4.5999999999999996</v>
      </c>
    </row>
    <row r="153" spans="1:7" x14ac:dyDescent="0.2">
      <c r="A153" s="194" t="s">
        <v>416</v>
      </c>
      <c r="B153" s="194">
        <v>43</v>
      </c>
      <c r="C153" s="195" t="s">
        <v>417</v>
      </c>
      <c r="D153" s="240">
        <f t="shared" si="3"/>
        <v>3.7</v>
      </c>
      <c r="E153" s="241">
        <v>3.2</v>
      </c>
      <c r="F153" s="241">
        <v>2.9</v>
      </c>
      <c r="G153" s="241">
        <v>3.7</v>
      </c>
    </row>
    <row r="154" spans="1:7" x14ac:dyDescent="0.2">
      <c r="A154" s="194" t="s">
        <v>418</v>
      </c>
      <c r="B154" s="194">
        <v>44</v>
      </c>
      <c r="C154" s="195" t="s">
        <v>419</v>
      </c>
      <c r="D154" s="240">
        <f t="shared" si="3"/>
        <v>2.7</v>
      </c>
      <c r="E154" s="241">
        <v>4.9000000000000004</v>
      </c>
      <c r="F154" s="241">
        <v>4.5</v>
      </c>
      <c r="G154" s="241">
        <v>2.7</v>
      </c>
    </row>
    <row r="155" spans="1:7" x14ac:dyDescent="0.2">
      <c r="A155" s="194" t="s">
        <v>420</v>
      </c>
      <c r="B155" s="194">
        <v>45</v>
      </c>
      <c r="C155" s="195" t="s">
        <v>421</v>
      </c>
      <c r="D155" s="240">
        <f t="shared" si="3"/>
        <v>3.6</v>
      </c>
      <c r="E155" s="241">
        <v>3.5</v>
      </c>
      <c r="F155" s="241">
        <v>3.8</v>
      </c>
      <c r="G155" s="241">
        <v>3.6</v>
      </c>
    </row>
    <row r="156" spans="1:7" x14ac:dyDescent="0.2">
      <c r="A156" s="194" t="s">
        <v>422</v>
      </c>
      <c r="B156" s="194">
        <v>47</v>
      </c>
      <c r="C156" s="195" t="s">
        <v>423</v>
      </c>
      <c r="D156" s="240">
        <f t="shared" si="3"/>
        <v>3.5</v>
      </c>
      <c r="E156" s="241">
        <v>3.5</v>
      </c>
      <c r="F156" s="241">
        <v>2.4</v>
      </c>
      <c r="G156" s="241">
        <v>3.5</v>
      </c>
    </row>
    <row r="157" spans="1:7" x14ac:dyDescent="0.2">
      <c r="A157" s="152" t="s">
        <v>489</v>
      </c>
      <c r="B157" s="152"/>
      <c r="C157" s="152" t="s">
        <v>428</v>
      </c>
      <c r="D157" s="240">
        <f t="shared" si="3"/>
        <v>3.6</v>
      </c>
      <c r="E157" s="241">
        <v>3.9</v>
      </c>
      <c r="F157" s="241">
        <v>3.6</v>
      </c>
      <c r="G157" s="241">
        <v>3.6</v>
      </c>
    </row>
    <row r="158" spans="1:7" x14ac:dyDescent="0.2">
      <c r="A158" s="152" t="s">
        <v>490</v>
      </c>
      <c r="B158" s="152"/>
      <c r="C158" s="152" t="s">
        <v>429</v>
      </c>
      <c r="D158" s="240">
        <f t="shared" si="3"/>
        <v>4.5</v>
      </c>
      <c r="E158" s="241">
        <v>4.7</v>
      </c>
      <c r="F158" s="241">
        <v>4.7</v>
      </c>
      <c r="G158" s="241">
        <v>4.5</v>
      </c>
    </row>
    <row r="159" spans="1:7" x14ac:dyDescent="0.2">
      <c r="A159" s="152" t="s">
        <v>491</v>
      </c>
      <c r="B159" s="152"/>
      <c r="C159" s="152" t="s">
        <v>734</v>
      </c>
      <c r="D159" s="240">
        <f t="shared" si="3"/>
        <v>4.3</v>
      </c>
      <c r="E159" s="241">
        <v>5.2</v>
      </c>
      <c r="F159" s="241">
        <v>4.9000000000000004</v>
      </c>
      <c r="G159" s="241">
        <v>4.3</v>
      </c>
    </row>
    <row r="160" spans="1:7" x14ac:dyDescent="0.2">
      <c r="A160" s="152" t="s">
        <v>492</v>
      </c>
      <c r="B160" s="152"/>
      <c r="C160" s="152" t="s">
        <v>431</v>
      </c>
      <c r="D160" s="240">
        <f t="shared" si="3"/>
        <v>4.5</v>
      </c>
      <c r="E160" s="241">
        <v>4</v>
      </c>
      <c r="F160" s="241">
        <v>4.3</v>
      </c>
      <c r="G160" s="241">
        <v>4.5</v>
      </c>
    </row>
    <row r="161" spans="1:14" x14ac:dyDescent="0.2">
      <c r="A161" s="152" t="s">
        <v>493</v>
      </c>
      <c r="B161" s="152"/>
      <c r="C161" s="152" t="s">
        <v>432</v>
      </c>
      <c r="D161" s="240">
        <f t="shared" si="3"/>
        <v>5.5</v>
      </c>
      <c r="E161" s="241">
        <v>5.5</v>
      </c>
      <c r="F161" s="241">
        <v>6</v>
      </c>
      <c r="G161" s="241">
        <v>5.5</v>
      </c>
    </row>
    <row r="162" spans="1:14" x14ac:dyDescent="0.2">
      <c r="A162" s="152" t="s">
        <v>494</v>
      </c>
      <c r="B162" s="152"/>
      <c r="C162" s="152" t="s">
        <v>735</v>
      </c>
      <c r="D162" s="240">
        <f t="shared" si="3"/>
        <v>3.9</v>
      </c>
      <c r="E162" s="241">
        <v>3.6</v>
      </c>
      <c r="F162" s="241">
        <v>4.0999999999999996</v>
      </c>
      <c r="G162" s="241">
        <v>3.9</v>
      </c>
    </row>
    <row r="163" spans="1:14" x14ac:dyDescent="0.2">
      <c r="A163" s="152" t="s">
        <v>495</v>
      </c>
      <c r="B163" s="152"/>
      <c r="C163" s="152" t="s">
        <v>427</v>
      </c>
      <c r="D163" s="240">
        <f t="shared" si="3"/>
        <v>3.9</v>
      </c>
      <c r="E163" s="241">
        <v>4.7</v>
      </c>
      <c r="F163" s="241">
        <v>4.0999999999999996</v>
      </c>
      <c r="G163" s="241">
        <v>3.9</v>
      </c>
    </row>
    <row r="164" spans="1:14" x14ac:dyDescent="0.2">
      <c r="A164" s="152" t="s">
        <v>496</v>
      </c>
      <c r="B164" s="152"/>
      <c r="C164" s="152" t="s">
        <v>426</v>
      </c>
      <c r="D164" s="240">
        <f t="shared" si="3"/>
        <v>3.4</v>
      </c>
      <c r="E164" s="241">
        <v>3.6</v>
      </c>
      <c r="F164" s="241">
        <v>3.5</v>
      </c>
      <c r="G164" s="241">
        <v>3.4</v>
      </c>
    </row>
    <row r="165" spans="1:14" x14ac:dyDescent="0.2">
      <c r="A165" s="152" t="s">
        <v>497</v>
      </c>
      <c r="B165" s="152"/>
      <c r="C165" s="152" t="s">
        <v>433</v>
      </c>
      <c r="D165" s="240">
        <f t="shared" si="3"/>
        <v>4</v>
      </c>
      <c r="E165" s="241">
        <v>3.2</v>
      </c>
      <c r="F165" s="241">
        <v>3.7</v>
      </c>
      <c r="G165" s="241">
        <v>4</v>
      </c>
    </row>
    <row r="166" spans="1:14" x14ac:dyDescent="0.2">
      <c r="A166" s="197" t="s">
        <v>498</v>
      </c>
      <c r="B166" s="198">
        <v>64</v>
      </c>
      <c r="C166" s="199" t="s">
        <v>424</v>
      </c>
      <c r="D166" s="407">
        <f t="shared" si="3"/>
        <v>4.0999999999999996</v>
      </c>
      <c r="E166" s="408">
        <v>4.3</v>
      </c>
      <c r="F166" s="408">
        <v>4.3</v>
      </c>
      <c r="G166" s="408">
        <v>4.0999999999999996</v>
      </c>
    </row>
    <row r="168" spans="1:14" x14ac:dyDescent="0.2">
      <c r="A168" s="405" t="s">
        <v>887</v>
      </c>
      <c r="B168" s="405"/>
      <c r="C168" s="405"/>
      <c r="D168" s="405"/>
      <c r="E168" s="405"/>
      <c r="F168" s="285"/>
      <c r="G168" s="285"/>
      <c r="H168" s="285"/>
      <c r="I168" s="405"/>
      <c r="J168" s="405"/>
      <c r="K168" s="405"/>
      <c r="L168" s="405"/>
      <c r="M168" s="405"/>
      <c r="N168" s="405"/>
    </row>
    <row r="169" spans="1:14" x14ac:dyDescent="0.2">
      <c r="A169" s="285"/>
      <c r="B169" s="285"/>
      <c r="C169" s="405"/>
      <c r="D169" s="405"/>
      <c r="E169" s="405"/>
      <c r="F169" s="285"/>
      <c r="G169" s="285"/>
      <c r="H169" s="285"/>
      <c r="I169" s="405"/>
      <c r="J169" s="405"/>
      <c r="K169" s="405"/>
      <c r="L169" s="405"/>
      <c r="M169" s="405"/>
      <c r="N169" s="405"/>
    </row>
    <row r="170" spans="1:14" x14ac:dyDescent="0.2">
      <c r="A170" s="405" t="s">
        <v>881</v>
      </c>
      <c r="B170" s="405"/>
      <c r="C170" s="405"/>
      <c r="D170" s="405"/>
      <c r="E170" s="405"/>
      <c r="F170" s="285"/>
      <c r="G170" s="285"/>
      <c r="H170" s="285"/>
      <c r="I170" s="405"/>
      <c r="J170" s="405"/>
      <c r="K170" s="405"/>
      <c r="L170" s="405"/>
      <c r="M170" s="405"/>
      <c r="N170" s="405"/>
    </row>
    <row r="171" spans="1:14" x14ac:dyDescent="0.2">
      <c r="A171" s="405" t="s">
        <v>882</v>
      </c>
      <c r="B171" s="405"/>
      <c r="C171" s="405"/>
      <c r="D171" s="405"/>
      <c r="E171" s="405"/>
      <c r="F171" s="285"/>
      <c r="G171" s="285"/>
      <c r="H171" s="285"/>
      <c r="I171" s="405"/>
      <c r="J171" s="405"/>
      <c r="K171" s="405"/>
      <c r="L171" s="405"/>
      <c r="M171" s="405"/>
      <c r="N171" s="405"/>
    </row>
    <row r="172" spans="1:14" x14ac:dyDescent="0.2">
      <c r="A172" s="405" t="s">
        <v>883</v>
      </c>
      <c r="B172" s="405"/>
      <c r="C172" s="405"/>
      <c r="D172" s="405"/>
      <c r="E172" s="405"/>
      <c r="F172" s="285"/>
      <c r="G172" s="285"/>
      <c r="H172" s="285"/>
      <c r="I172" s="405"/>
      <c r="J172" s="405"/>
      <c r="K172" s="405"/>
      <c r="L172" s="405"/>
      <c r="M172" s="405"/>
      <c r="N172" s="405"/>
    </row>
    <row r="173" spans="1:14" x14ac:dyDescent="0.2">
      <c r="A173" s="405" t="s">
        <v>884</v>
      </c>
      <c r="B173" s="405"/>
      <c r="C173" s="405"/>
      <c r="D173" s="405"/>
      <c r="E173" s="405"/>
      <c r="F173" s="285"/>
      <c r="G173" s="285"/>
      <c r="H173" s="285"/>
      <c r="I173" s="405"/>
      <c r="J173" s="405"/>
      <c r="K173" s="405"/>
      <c r="L173" s="405"/>
      <c r="M173" s="405"/>
      <c r="N173" s="405"/>
    </row>
    <row r="174" spans="1:14" x14ac:dyDescent="0.2">
      <c r="A174" s="405" t="s">
        <v>888</v>
      </c>
      <c r="B174" s="405"/>
      <c r="C174" s="405"/>
      <c r="D174" s="405"/>
      <c r="E174" s="405"/>
      <c r="F174" s="285"/>
      <c r="G174" s="285"/>
      <c r="H174" s="285"/>
      <c r="I174" s="405"/>
      <c r="J174" s="405"/>
      <c r="K174" s="405"/>
      <c r="L174" s="405"/>
      <c r="M174" s="405"/>
      <c r="N174" s="405"/>
    </row>
    <row r="175" spans="1:14" x14ac:dyDescent="0.2">
      <c r="A175" s="405" t="s">
        <v>885</v>
      </c>
      <c r="B175" s="405"/>
      <c r="C175" s="405"/>
      <c r="D175" s="405"/>
      <c r="E175" s="405"/>
      <c r="F175" s="285"/>
      <c r="G175" s="285"/>
      <c r="H175" s="285"/>
      <c r="I175" s="405"/>
      <c r="J175" s="405"/>
      <c r="K175" s="405"/>
      <c r="L175" s="405"/>
      <c r="M175" s="405"/>
      <c r="N175" s="405"/>
    </row>
    <row r="176" spans="1:14" x14ac:dyDescent="0.2">
      <c r="A176" s="405" t="s">
        <v>886</v>
      </c>
      <c r="B176" s="405"/>
      <c r="C176" s="405"/>
      <c r="D176" s="405"/>
      <c r="E176" s="405"/>
      <c r="F176" s="285"/>
      <c r="G176" s="285"/>
      <c r="H176" s="285"/>
      <c r="I176" s="405"/>
      <c r="J176" s="405"/>
      <c r="K176" s="405"/>
      <c r="L176" s="405"/>
      <c r="M176" s="405"/>
      <c r="N176" s="405"/>
    </row>
  </sheetData>
  <mergeCells count="1">
    <mergeCell ref="E3:G3"/>
  </mergeCells>
  <pageMargins left="0.75" right="0.75" top="1" bottom="1" header="0.5" footer="0.5"/>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B2:D165"/>
  <sheetViews>
    <sheetView topLeftCell="A145" workbookViewId="0">
      <selection activeCell="C150" sqref="C150"/>
    </sheetView>
  </sheetViews>
  <sheetFormatPr defaultRowHeight="15" x14ac:dyDescent="0.2"/>
  <cols>
    <col min="1" max="1" width="3.44140625" style="13" customWidth="1"/>
    <col min="2" max="2" width="5.44140625" style="13" customWidth="1"/>
    <col min="3" max="3" width="21.33203125" style="13" customWidth="1"/>
    <col min="4" max="4" width="14.109375" style="13" customWidth="1"/>
    <col min="5" max="16384" width="8.88671875" style="13"/>
  </cols>
  <sheetData>
    <row r="2" spans="2:4" ht="15.75" x14ac:dyDescent="0.25">
      <c r="C2" s="41" t="s">
        <v>554</v>
      </c>
    </row>
    <row r="3" spans="2:4" x14ac:dyDescent="0.2">
      <c r="B3" s="42">
        <v>1</v>
      </c>
      <c r="C3" s="11" t="s">
        <v>428</v>
      </c>
      <c r="D3" s="13">
        <v>1</v>
      </c>
    </row>
    <row r="4" spans="2:4" x14ac:dyDescent="0.2">
      <c r="B4" s="42">
        <v>2</v>
      </c>
      <c r="C4" s="11" t="s">
        <v>429</v>
      </c>
      <c r="D4" s="13">
        <v>2</v>
      </c>
    </row>
    <row r="5" spans="2:4" x14ac:dyDescent="0.2">
      <c r="B5" s="42">
        <v>3</v>
      </c>
      <c r="C5" s="11" t="s">
        <v>430</v>
      </c>
      <c r="D5" s="13">
        <v>3</v>
      </c>
    </row>
    <row r="6" spans="2:4" x14ac:dyDescent="0.2">
      <c r="B6" s="42">
        <v>4</v>
      </c>
      <c r="C6" s="11" t="s">
        <v>431</v>
      </c>
      <c r="D6" s="13">
        <v>4</v>
      </c>
    </row>
    <row r="7" spans="2:4" x14ac:dyDescent="0.2">
      <c r="B7" s="42">
        <v>5</v>
      </c>
      <c r="C7" s="11" t="s">
        <v>432</v>
      </c>
      <c r="D7" s="13">
        <v>5</v>
      </c>
    </row>
    <row r="8" spans="2:4" x14ac:dyDescent="0.2">
      <c r="B8" s="42">
        <v>6</v>
      </c>
      <c r="C8" s="11" t="s">
        <v>735</v>
      </c>
      <c r="D8" s="13">
        <v>6</v>
      </c>
    </row>
    <row r="9" spans="2:4" x14ac:dyDescent="0.2">
      <c r="B9" s="42">
        <v>7</v>
      </c>
      <c r="C9" s="11" t="s">
        <v>427</v>
      </c>
      <c r="D9" s="13">
        <v>7</v>
      </c>
    </row>
    <row r="10" spans="2:4" x14ac:dyDescent="0.2">
      <c r="B10" s="42">
        <v>8</v>
      </c>
      <c r="C10" s="11" t="s">
        <v>426</v>
      </c>
      <c r="D10" s="13">
        <v>8</v>
      </c>
    </row>
    <row r="11" spans="2:4" x14ac:dyDescent="0.2">
      <c r="B11" s="42">
        <v>9</v>
      </c>
      <c r="C11" s="11" t="s">
        <v>433</v>
      </c>
      <c r="D11" s="13">
        <v>9</v>
      </c>
    </row>
    <row r="13" spans="2:4" ht="15.75" x14ac:dyDescent="0.25">
      <c r="C13" s="19" t="s">
        <v>555</v>
      </c>
    </row>
    <row r="14" spans="2:4" x14ac:dyDescent="0.2">
      <c r="B14" s="11">
        <v>1</v>
      </c>
      <c r="C14" s="56" t="s">
        <v>276</v>
      </c>
      <c r="D14" s="11" t="s">
        <v>274</v>
      </c>
    </row>
    <row r="15" spans="2:4" x14ac:dyDescent="0.2">
      <c r="B15" s="11">
        <v>2</v>
      </c>
      <c r="C15" s="56" t="s">
        <v>279</v>
      </c>
      <c r="D15" s="11" t="s">
        <v>277</v>
      </c>
    </row>
    <row r="16" spans="2:4" x14ac:dyDescent="0.2">
      <c r="B16" s="11">
        <v>3</v>
      </c>
      <c r="C16" s="56" t="s">
        <v>213</v>
      </c>
      <c r="D16" s="11" t="s">
        <v>211</v>
      </c>
    </row>
    <row r="17" spans="2:4" x14ac:dyDescent="0.2">
      <c r="B17" s="11">
        <v>4</v>
      </c>
      <c r="C17" s="56" t="s">
        <v>66</v>
      </c>
      <c r="D17" s="11" t="s">
        <v>64</v>
      </c>
    </row>
    <row r="18" spans="2:4" x14ac:dyDescent="0.2">
      <c r="B18" s="11">
        <v>5</v>
      </c>
      <c r="C18" s="56" t="s">
        <v>162</v>
      </c>
      <c r="D18" s="11" t="s">
        <v>160</v>
      </c>
    </row>
    <row r="19" spans="2:4" x14ac:dyDescent="0.2">
      <c r="B19" s="11">
        <v>6</v>
      </c>
      <c r="C19" s="56" t="s">
        <v>282</v>
      </c>
      <c r="D19" s="11" t="s">
        <v>280</v>
      </c>
    </row>
    <row r="20" spans="2:4" x14ac:dyDescent="0.2">
      <c r="B20" s="11">
        <v>7</v>
      </c>
      <c r="C20" s="56" t="s">
        <v>240</v>
      </c>
      <c r="D20" s="11" t="s">
        <v>238</v>
      </c>
    </row>
    <row r="21" spans="2:4" x14ac:dyDescent="0.2">
      <c r="B21" s="11">
        <v>8</v>
      </c>
      <c r="C21" s="56" t="s">
        <v>27</v>
      </c>
      <c r="D21" s="11" t="s">
        <v>25</v>
      </c>
    </row>
    <row r="22" spans="2:4" x14ac:dyDescent="0.2">
      <c r="B22" s="11">
        <v>9</v>
      </c>
      <c r="C22" s="56" t="s">
        <v>30</v>
      </c>
      <c r="D22" s="11" t="s">
        <v>28</v>
      </c>
    </row>
    <row r="23" spans="2:4" x14ac:dyDescent="0.2">
      <c r="B23" s="11">
        <v>10</v>
      </c>
      <c r="C23" s="56" t="s">
        <v>168</v>
      </c>
      <c r="D23" s="11" t="s">
        <v>166</v>
      </c>
    </row>
    <row r="24" spans="2:4" x14ac:dyDescent="0.2">
      <c r="B24" s="11">
        <v>11</v>
      </c>
      <c r="C24" s="56" t="s">
        <v>84</v>
      </c>
      <c r="D24" s="11" t="s">
        <v>82</v>
      </c>
    </row>
    <row r="25" spans="2:4" x14ac:dyDescent="0.2">
      <c r="B25" s="11">
        <v>12</v>
      </c>
      <c r="C25" s="56" t="s">
        <v>108</v>
      </c>
      <c r="D25" s="11" t="s">
        <v>106</v>
      </c>
    </row>
    <row r="26" spans="2:4" x14ac:dyDescent="0.2">
      <c r="B26" s="11">
        <v>13</v>
      </c>
      <c r="C26" s="56" t="s">
        <v>261</v>
      </c>
      <c r="D26" s="11" t="s">
        <v>259</v>
      </c>
    </row>
    <row r="27" spans="2:4" x14ac:dyDescent="0.2">
      <c r="B27" s="11">
        <v>14</v>
      </c>
      <c r="C27" s="56" t="s">
        <v>285</v>
      </c>
      <c r="D27" s="11" t="s">
        <v>283</v>
      </c>
    </row>
    <row r="28" spans="2:4" x14ac:dyDescent="0.2">
      <c r="B28" s="11">
        <v>15</v>
      </c>
      <c r="C28" s="56" t="s">
        <v>129</v>
      </c>
      <c r="D28" s="11" t="s">
        <v>127</v>
      </c>
    </row>
    <row r="29" spans="2:4" x14ac:dyDescent="0.2">
      <c r="B29" s="11">
        <v>16</v>
      </c>
      <c r="C29" s="56" t="s">
        <v>69</v>
      </c>
      <c r="D29" s="11" t="s">
        <v>67</v>
      </c>
    </row>
    <row r="30" spans="2:4" x14ac:dyDescent="0.2">
      <c r="B30" s="11">
        <v>17</v>
      </c>
      <c r="C30" s="56" t="s">
        <v>288</v>
      </c>
      <c r="D30" s="11" t="s">
        <v>286</v>
      </c>
    </row>
    <row r="31" spans="2:4" x14ac:dyDescent="0.2">
      <c r="B31" s="11">
        <v>18</v>
      </c>
      <c r="C31" s="56" t="s">
        <v>371</v>
      </c>
      <c r="D31" s="11" t="s">
        <v>370</v>
      </c>
    </row>
    <row r="32" spans="2:4" x14ac:dyDescent="0.2">
      <c r="B32" s="11">
        <v>19</v>
      </c>
      <c r="C32" s="56" t="s">
        <v>171</v>
      </c>
      <c r="D32" s="11" t="s">
        <v>169</v>
      </c>
    </row>
    <row r="33" spans="2:4" x14ac:dyDescent="0.2">
      <c r="B33" s="11">
        <v>20</v>
      </c>
      <c r="C33" s="56" t="s">
        <v>264</v>
      </c>
      <c r="D33" s="11" t="s">
        <v>262</v>
      </c>
    </row>
    <row r="34" spans="2:4" x14ac:dyDescent="0.2">
      <c r="B34" s="11">
        <v>21</v>
      </c>
      <c r="C34" s="56" t="s">
        <v>373</v>
      </c>
      <c r="D34" s="11" t="s">
        <v>372</v>
      </c>
    </row>
    <row r="35" spans="2:4" x14ac:dyDescent="0.2">
      <c r="B35" s="11">
        <v>22</v>
      </c>
      <c r="C35" s="56" t="s">
        <v>291</v>
      </c>
      <c r="D35" s="11" t="s">
        <v>289</v>
      </c>
    </row>
    <row r="36" spans="2:4" x14ac:dyDescent="0.2">
      <c r="B36" s="11">
        <v>23</v>
      </c>
      <c r="C36" s="56" t="s">
        <v>165</v>
      </c>
      <c r="D36" s="11" t="s">
        <v>163</v>
      </c>
    </row>
    <row r="37" spans="2:4" x14ac:dyDescent="0.2">
      <c r="B37" s="11">
        <v>24</v>
      </c>
      <c r="C37" s="56" t="s">
        <v>147</v>
      </c>
      <c r="D37" s="11" t="s">
        <v>145</v>
      </c>
    </row>
    <row r="38" spans="2:4" x14ac:dyDescent="0.2">
      <c r="B38" s="11">
        <v>25</v>
      </c>
      <c r="C38" s="56" t="s">
        <v>150</v>
      </c>
      <c r="D38" s="11" t="s">
        <v>148</v>
      </c>
    </row>
    <row r="39" spans="2:4" x14ac:dyDescent="0.2">
      <c r="B39" s="11">
        <v>26</v>
      </c>
      <c r="C39" s="56" t="s">
        <v>446</v>
      </c>
      <c r="D39" s="11" t="s">
        <v>444</v>
      </c>
    </row>
    <row r="40" spans="2:4" x14ac:dyDescent="0.2">
      <c r="B40" s="11">
        <v>27</v>
      </c>
      <c r="C40" s="56" t="s">
        <v>156</v>
      </c>
      <c r="D40" s="11" t="s">
        <v>154</v>
      </c>
    </row>
    <row r="41" spans="2:4" x14ac:dyDescent="0.2">
      <c r="B41" s="11">
        <v>28</v>
      </c>
      <c r="C41" s="56" t="s">
        <v>243</v>
      </c>
      <c r="D41" s="11" t="s">
        <v>241</v>
      </c>
    </row>
    <row r="42" spans="2:4" x14ac:dyDescent="0.2">
      <c r="B42" s="11">
        <v>29</v>
      </c>
      <c r="C42" s="56" t="s">
        <v>294</v>
      </c>
      <c r="D42" s="11" t="s">
        <v>292</v>
      </c>
    </row>
    <row r="43" spans="2:4" x14ac:dyDescent="0.2">
      <c r="B43" s="11">
        <v>30</v>
      </c>
      <c r="C43" s="56" t="s">
        <v>375</v>
      </c>
      <c r="D43" s="11" t="s">
        <v>374</v>
      </c>
    </row>
    <row r="44" spans="2:4" x14ac:dyDescent="0.2">
      <c r="B44" s="11">
        <v>31</v>
      </c>
      <c r="C44" s="56" t="s">
        <v>18</v>
      </c>
      <c r="D44" s="11" t="s">
        <v>16</v>
      </c>
    </row>
    <row r="45" spans="2:4" x14ac:dyDescent="0.2">
      <c r="B45" s="11">
        <v>32</v>
      </c>
      <c r="C45" s="56" t="s">
        <v>48</v>
      </c>
      <c r="D45" s="11" t="s">
        <v>46</v>
      </c>
    </row>
    <row r="46" spans="2:4" x14ac:dyDescent="0.2">
      <c r="B46" s="11">
        <v>33</v>
      </c>
      <c r="C46" s="56" t="s">
        <v>377</v>
      </c>
      <c r="D46" s="11" t="s">
        <v>376</v>
      </c>
    </row>
    <row r="47" spans="2:4" x14ac:dyDescent="0.2">
      <c r="B47" s="11">
        <v>34</v>
      </c>
      <c r="C47" s="56" t="s">
        <v>379</v>
      </c>
      <c r="D47" s="11" t="s">
        <v>378</v>
      </c>
    </row>
    <row r="48" spans="2:4" x14ac:dyDescent="0.2">
      <c r="B48" s="11">
        <v>35</v>
      </c>
      <c r="C48" s="56" t="s">
        <v>216</v>
      </c>
      <c r="D48" s="11" t="s">
        <v>214</v>
      </c>
    </row>
    <row r="49" spans="2:4" x14ac:dyDescent="0.2">
      <c r="B49" s="11">
        <v>36</v>
      </c>
      <c r="C49" s="56" t="s">
        <v>381</v>
      </c>
      <c r="D49" s="11" t="s">
        <v>380</v>
      </c>
    </row>
    <row r="50" spans="2:4" x14ac:dyDescent="0.2">
      <c r="B50" s="11">
        <v>37</v>
      </c>
      <c r="C50" s="56" t="s">
        <v>246</v>
      </c>
      <c r="D50" s="11" t="s">
        <v>244</v>
      </c>
    </row>
    <row r="51" spans="2:4" x14ac:dyDescent="0.2">
      <c r="B51" s="11">
        <v>38</v>
      </c>
      <c r="C51" s="56" t="s">
        <v>141</v>
      </c>
      <c r="D51" s="11" t="s">
        <v>139</v>
      </c>
    </row>
    <row r="52" spans="2:4" x14ac:dyDescent="0.2">
      <c r="B52" s="11">
        <v>39</v>
      </c>
      <c r="C52" s="56" t="s">
        <v>297</v>
      </c>
      <c r="D52" s="11" t="s">
        <v>295</v>
      </c>
    </row>
    <row r="53" spans="2:4" x14ac:dyDescent="0.2">
      <c r="B53" s="11">
        <v>40</v>
      </c>
      <c r="C53" s="56" t="s">
        <v>36</v>
      </c>
      <c r="D53" s="11" t="s">
        <v>34</v>
      </c>
    </row>
    <row r="54" spans="2:4" x14ac:dyDescent="0.2">
      <c r="B54" s="11">
        <v>41</v>
      </c>
      <c r="C54" s="56" t="s">
        <v>383</v>
      </c>
      <c r="D54" s="11" t="s">
        <v>382</v>
      </c>
    </row>
    <row r="55" spans="2:4" x14ac:dyDescent="0.2">
      <c r="B55" s="11">
        <v>42</v>
      </c>
      <c r="C55" s="56" t="s">
        <v>300</v>
      </c>
      <c r="D55" s="11" t="s">
        <v>298</v>
      </c>
    </row>
    <row r="56" spans="2:4" x14ac:dyDescent="0.2">
      <c r="B56" s="11">
        <v>43</v>
      </c>
      <c r="C56" s="56" t="s">
        <v>385</v>
      </c>
      <c r="D56" s="11" t="s">
        <v>384</v>
      </c>
    </row>
    <row r="57" spans="2:4" x14ac:dyDescent="0.2">
      <c r="B57" s="11">
        <v>44</v>
      </c>
      <c r="C57" s="56" t="s">
        <v>225</v>
      </c>
      <c r="D57" s="11" t="s">
        <v>223</v>
      </c>
    </row>
    <row r="58" spans="2:4" x14ac:dyDescent="0.2">
      <c r="B58" s="11">
        <v>45</v>
      </c>
      <c r="C58" s="56" t="s">
        <v>387</v>
      </c>
      <c r="D58" s="11" t="s">
        <v>386</v>
      </c>
    </row>
    <row r="59" spans="2:4" x14ac:dyDescent="0.2">
      <c r="B59" s="11">
        <v>46</v>
      </c>
      <c r="C59" s="56" t="s">
        <v>303</v>
      </c>
      <c r="D59" s="11" t="s">
        <v>301</v>
      </c>
    </row>
    <row r="60" spans="2:4" x14ac:dyDescent="0.2">
      <c r="B60" s="11">
        <v>47</v>
      </c>
      <c r="C60" s="56" t="s">
        <v>306</v>
      </c>
      <c r="D60" s="11" t="s">
        <v>304</v>
      </c>
    </row>
    <row r="61" spans="2:4" x14ac:dyDescent="0.2">
      <c r="B61" s="11">
        <v>48</v>
      </c>
      <c r="C61" s="56" t="s">
        <v>21</v>
      </c>
      <c r="D61" s="11" t="s">
        <v>19</v>
      </c>
    </row>
    <row r="62" spans="2:4" x14ac:dyDescent="0.2">
      <c r="B62" s="11">
        <v>49</v>
      </c>
      <c r="C62" s="56" t="s">
        <v>309</v>
      </c>
      <c r="D62" s="11" t="s">
        <v>307</v>
      </c>
    </row>
    <row r="63" spans="2:4" x14ac:dyDescent="0.2">
      <c r="B63" s="11">
        <v>50</v>
      </c>
      <c r="C63" s="56" t="s">
        <v>389</v>
      </c>
      <c r="D63" s="11" t="s">
        <v>388</v>
      </c>
    </row>
    <row r="64" spans="2:4" x14ac:dyDescent="0.2">
      <c r="B64" s="11">
        <v>51</v>
      </c>
      <c r="C64" s="56" t="s">
        <v>312</v>
      </c>
      <c r="D64" s="11" t="s">
        <v>310</v>
      </c>
    </row>
    <row r="65" spans="2:4" x14ac:dyDescent="0.2">
      <c r="B65" s="11">
        <v>52</v>
      </c>
      <c r="C65" s="56" t="s">
        <v>315</v>
      </c>
      <c r="D65" s="11" t="s">
        <v>313</v>
      </c>
    </row>
    <row r="66" spans="2:4" x14ac:dyDescent="0.2">
      <c r="B66" s="11">
        <v>53</v>
      </c>
      <c r="C66" s="55" t="s">
        <v>6</v>
      </c>
      <c r="D66" s="11" t="s">
        <v>4</v>
      </c>
    </row>
    <row r="67" spans="2:4" x14ac:dyDescent="0.2">
      <c r="B67" s="11">
        <v>54</v>
      </c>
      <c r="C67" s="56" t="s">
        <v>318</v>
      </c>
      <c r="D67" s="11" t="s">
        <v>316</v>
      </c>
    </row>
    <row r="68" spans="2:4" x14ac:dyDescent="0.2">
      <c r="B68" s="11">
        <v>55</v>
      </c>
      <c r="C68" s="56" t="s">
        <v>449</v>
      </c>
      <c r="D68" s="11" t="s">
        <v>447</v>
      </c>
    </row>
    <row r="69" spans="2:4" x14ac:dyDescent="0.2">
      <c r="B69" s="11">
        <v>56</v>
      </c>
      <c r="C69" s="56" t="s">
        <v>391</v>
      </c>
      <c r="D69" s="11" t="s">
        <v>390</v>
      </c>
    </row>
    <row r="70" spans="2:4" x14ac:dyDescent="0.2">
      <c r="B70" s="11">
        <v>57</v>
      </c>
      <c r="C70" s="56" t="s">
        <v>321</v>
      </c>
      <c r="D70" s="11" t="s">
        <v>319</v>
      </c>
    </row>
    <row r="71" spans="2:4" x14ac:dyDescent="0.2">
      <c r="B71" s="11">
        <v>58</v>
      </c>
      <c r="C71" s="56" t="s">
        <v>324</v>
      </c>
      <c r="D71" s="11" t="s">
        <v>322</v>
      </c>
    </row>
    <row r="72" spans="2:4" x14ac:dyDescent="0.2">
      <c r="B72" s="11">
        <v>59</v>
      </c>
      <c r="C72" s="56" t="s">
        <v>138</v>
      </c>
      <c r="D72" s="11" t="s">
        <v>136</v>
      </c>
    </row>
    <row r="73" spans="2:4" x14ac:dyDescent="0.2">
      <c r="B73" s="11">
        <v>60</v>
      </c>
      <c r="C73" s="56" t="s">
        <v>452</v>
      </c>
      <c r="D73" s="11" t="s">
        <v>450</v>
      </c>
    </row>
    <row r="74" spans="2:4" x14ac:dyDescent="0.2">
      <c r="B74" s="11">
        <v>61</v>
      </c>
      <c r="C74" s="56" t="s">
        <v>327</v>
      </c>
      <c r="D74" s="11" t="s">
        <v>325</v>
      </c>
    </row>
    <row r="75" spans="2:4" x14ac:dyDescent="0.2">
      <c r="B75" s="11">
        <v>62</v>
      </c>
      <c r="C75" s="56" t="s">
        <v>330</v>
      </c>
      <c r="D75" s="11" t="s">
        <v>328</v>
      </c>
    </row>
    <row r="76" spans="2:4" x14ac:dyDescent="0.2">
      <c r="B76" s="11">
        <v>63</v>
      </c>
      <c r="C76" s="56" t="s">
        <v>393</v>
      </c>
      <c r="D76" s="11" t="s">
        <v>392</v>
      </c>
    </row>
    <row r="77" spans="2:4" x14ac:dyDescent="0.2">
      <c r="B77" s="11">
        <v>64</v>
      </c>
      <c r="C77" s="56" t="s">
        <v>33</v>
      </c>
      <c r="D77" s="11" t="s">
        <v>31</v>
      </c>
    </row>
    <row r="78" spans="2:4" x14ac:dyDescent="0.2">
      <c r="B78" s="11">
        <v>65</v>
      </c>
      <c r="C78" s="56" t="s">
        <v>333</v>
      </c>
      <c r="D78" s="11" t="s">
        <v>331</v>
      </c>
    </row>
    <row r="79" spans="2:4" x14ac:dyDescent="0.2">
      <c r="B79" s="11">
        <v>66</v>
      </c>
      <c r="C79" s="56" t="s">
        <v>267</v>
      </c>
      <c r="D79" s="11" t="s">
        <v>265</v>
      </c>
    </row>
    <row r="80" spans="2:4" x14ac:dyDescent="0.2">
      <c r="B80" s="11">
        <v>67</v>
      </c>
      <c r="C80" s="56" t="s">
        <v>198</v>
      </c>
      <c r="D80" s="11" t="s">
        <v>196</v>
      </c>
    </row>
    <row r="81" spans="2:4" x14ac:dyDescent="0.2">
      <c r="B81" s="11">
        <v>68</v>
      </c>
      <c r="C81" s="56" t="s">
        <v>336</v>
      </c>
      <c r="D81" s="11" t="s">
        <v>334</v>
      </c>
    </row>
    <row r="82" spans="2:4" x14ac:dyDescent="0.2">
      <c r="B82" s="11">
        <v>69</v>
      </c>
      <c r="C82" s="56" t="s">
        <v>395</v>
      </c>
      <c r="D82" s="11" t="s">
        <v>394</v>
      </c>
    </row>
    <row r="83" spans="2:4" x14ac:dyDescent="0.2">
      <c r="B83" s="11">
        <v>70</v>
      </c>
      <c r="C83" s="56" t="s">
        <v>270</v>
      </c>
      <c r="D83" s="11" t="s">
        <v>268</v>
      </c>
    </row>
    <row r="84" spans="2:4" x14ac:dyDescent="0.2">
      <c r="B84" s="11">
        <v>71</v>
      </c>
      <c r="C84" s="56" t="s">
        <v>51</v>
      </c>
      <c r="D84" s="11" t="s">
        <v>49</v>
      </c>
    </row>
    <row r="85" spans="2:4" x14ac:dyDescent="0.2">
      <c r="B85" s="11">
        <v>72</v>
      </c>
      <c r="C85" s="56" t="s">
        <v>397</v>
      </c>
      <c r="D85" s="11" t="s">
        <v>396</v>
      </c>
    </row>
    <row r="86" spans="2:4" x14ac:dyDescent="0.2">
      <c r="B86" s="11">
        <v>73</v>
      </c>
      <c r="C86" s="56" t="s">
        <v>339</v>
      </c>
      <c r="D86" s="11" t="s">
        <v>337</v>
      </c>
    </row>
    <row r="87" spans="2:4" x14ac:dyDescent="0.2">
      <c r="B87" s="11">
        <v>74</v>
      </c>
      <c r="C87" s="56" t="s">
        <v>399</v>
      </c>
      <c r="D87" s="11" t="s">
        <v>398</v>
      </c>
    </row>
    <row r="88" spans="2:4" x14ac:dyDescent="0.2">
      <c r="B88" s="11">
        <v>75</v>
      </c>
      <c r="C88" s="56" t="s">
        <v>201</v>
      </c>
      <c r="D88" s="11" t="s">
        <v>199</v>
      </c>
    </row>
    <row r="89" spans="2:4" x14ac:dyDescent="0.2">
      <c r="B89" s="11">
        <v>76</v>
      </c>
      <c r="C89" s="56" t="s">
        <v>96</v>
      </c>
      <c r="D89" s="11" t="s">
        <v>94</v>
      </c>
    </row>
    <row r="90" spans="2:4" x14ac:dyDescent="0.2">
      <c r="B90" s="11">
        <v>77</v>
      </c>
      <c r="C90" s="56" t="s">
        <v>174</v>
      </c>
      <c r="D90" s="11" t="s">
        <v>172</v>
      </c>
    </row>
    <row r="91" spans="2:4" x14ac:dyDescent="0.2">
      <c r="B91" s="11">
        <v>78</v>
      </c>
      <c r="C91" s="56" t="s">
        <v>105</v>
      </c>
      <c r="D91" s="11" t="s">
        <v>103</v>
      </c>
    </row>
    <row r="92" spans="2:4" x14ac:dyDescent="0.2">
      <c r="B92" s="11">
        <v>79</v>
      </c>
      <c r="C92" s="56" t="s">
        <v>342</v>
      </c>
      <c r="D92" s="11" t="s">
        <v>340</v>
      </c>
    </row>
    <row r="93" spans="2:4" x14ac:dyDescent="0.2">
      <c r="B93" s="11">
        <v>80</v>
      </c>
      <c r="C93" s="56" t="s">
        <v>9</v>
      </c>
      <c r="D93" s="11" t="s">
        <v>7</v>
      </c>
    </row>
    <row r="94" spans="2:4" x14ac:dyDescent="0.2">
      <c r="B94" s="11">
        <v>81</v>
      </c>
      <c r="C94" s="56" t="s">
        <v>126</v>
      </c>
      <c r="D94" s="11" t="s">
        <v>124</v>
      </c>
    </row>
    <row r="95" spans="2:4" x14ac:dyDescent="0.2">
      <c r="B95" s="11">
        <v>82</v>
      </c>
      <c r="C95" s="56" t="s">
        <v>228</v>
      </c>
      <c r="D95" s="11" t="s">
        <v>226</v>
      </c>
    </row>
    <row r="96" spans="2:4" x14ac:dyDescent="0.2">
      <c r="B96" s="11">
        <v>83</v>
      </c>
      <c r="C96" s="56" t="s">
        <v>345</v>
      </c>
      <c r="D96" s="11" t="s">
        <v>343</v>
      </c>
    </row>
    <row r="97" spans="2:4" x14ac:dyDescent="0.2">
      <c r="B97" s="11">
        <v>84</v>
      </c>
      <c r="C97" s="56" t="s">
        <v>401</v>
      </c>
      <c r="D97" s="11" t="s">
        <v>400</v>
      </c>
    </row>
    <row r="98" spans="2:4" x14ac:dyDescent="0.2">
      <c r="B98" s="11">
        <v>85</v>
      </c>
      <c r="C98" s="56" t="s">
        <v>39</v>
      </c>
      <c r="D98" s="11" t="s">
        <v>37</v>
      </c>
    </row>
    <row r="99" spans="2:4" x14ac:dyDescent="0.2">
      <c r="B99" s="11">
        <v>86</v>
      </c>
      <c r="C99" s="56" t="s">
        <v>42</v>
      </c>
      <c r="D99" s="11" t="s">
        <v>40</v>
      </c>
    </row>
    <row r="100" spans="2:4" x14ac:dyDescent="0.2">
      <c r="B100" s="11">
        <v>87</v>
      </c>
      <c r="C100" s="56" t="s">
        <v>72</v>
      </c>
      <c r="D100" s="11" t="s">
        <v>70</v>
      </c>
    </row>
    <row r="101" spans="2:4" x14ac:dyDescent="0.2">
      <c r="B101" s="11">
        <v>88</v>
      </c>
      <c r="C101" s="56" t="s">
        <v>231</v>
      </c>
      <c r="D101" s="11" t="s">
        <v>229</v>
      </c>
    </row>
    <row r="102" spans="2:4" x14ac:dyDescent="0.2">
      <c r="B102" s="11">
        <v>89</v>
      </c>
      <c r="C102" s="56" t="s">
        <v>405</v>
      </c>
      <c r="D102" s="11" t="s">
        <v>404</v>
      </c>
    </row>
    <row r="103" spans="2:4" x14ac:dyDescent="0.2">
      <c r="B103" s="11">
        <v>90</v>
      </c>
      <c r="C103" s="56" t="s">
        <v>403</v>
      </c>
      <c r="D103" s="11" t="s">
        <v>402</v>
      </c>
    </row>
    <row r="104" spans="2:4" x14ac:dyDescent="0.2">
      <c r="B104" s="11">
        <v>91</v>
      </c>
      <c r="C104" s="56" t="s">
        <v>144</v>
      </c>
      <c r="D104" s="11" t="s">
        <v>142</v>
      </c>
    </row>
    <row r="105" spans="2:4" x14ac:dyDescent="0.2">
      <c r="B105" s="11">
        <v>92</v>
      </c>
      <c r="C105" s="56" t="s">
        <v>57</v>
      </c>
      <c r="D105" s="11" t="s">
        <v>55</v>
      </c>
    </row>
    <row r="106" spans="2:4" x14ac:dyDescent="0.2">
      <c r="B106" s="11">
        <v>93</v>
      </c>
      <c r="C106" s="56" t="s">
        <v>407</v>
      </c>
      <c r="D106" s="11" t="s">
        <v>406</v>
      </c>
    </row>
    <row r="107" spans="2:4" x14ac:dyDescent="0.2">
      <c r="B107" s="11">
        <v>94</v>
      </c>
      <c r="C107" s="56" t="s">
        <v>177</v>
      </c>
      <c r="D107" s="11" t="s">
        <v>175</v>
      </c>
    </row>
    <row r="108" spans="2:4" x14ac:dyDescent="0.2">
      <c r="B108" s="11">
        <v>95</v>
      </c>
      <c r="C108" s="56" t="s">
        <v>409</v>
      </c>
      <c r="D108" s="11" t="s">
        <v>408</v>
      </c>
    </row>
    <row r="109" spans="2:4" x14ac:dyDescent="0.2">
      <c r="B109" s="11">
        <v>96</v>
      </c>
      <c r="C109" s="56" t="s">
        <v>93</v>
      </c>
      <c r="D109" s="11" t="s">
        <v>91</v>
      </c>
    </row>
    <row r="110" spans="2:4" x14ac:dyDescent="0.2">
      <c r="B110" s="11">
        <v>97</v>
      </c>
      <c r="C110" s="56" t="s">
        <v>78</v>
      </c>
      <c r="D110" s="11" t="s">
        <v>76</v>
      </c>
    </row>
    <row r="111" spans="2:4" x14ac:dyDescent="0.2">
      <c r="B111" s="11">
        <v>98</v>
      </c>
      <c r="C111" s="56" t="s">
        <v>87</v>
      </c>
      <c r="D111" s="11" t="s">
        <v>85</v>
      </c>
    </row>
    <row r="112" spans="2:4" x14ac:dyDescent="0.2">
      <c r="B112" s="11">
        <v>99</v>
      </c>
      <c r="C112" s="56" t="s">
        <v>132</v>
      </c>
      <c r="D112" s="11" t="s">
        <v>130</v>
      </c>
    </row>
    <row r="113" spans="2:4" x14ac:dyDescent="0.2">
      <c r="B113" s="11">
        <v>100</v>
      </c>
      <c r="C113" s="56" t="s">
        <v>114</v>
      </c>
      <c r="D113" s="11" t="s">
        <v>112</v>
      </c>
    </row>
    <row r="114" spans="2:4" x14ac:dyDescent="0.2">
      <c r="B114" s="11">
        <v>101</v>
      </c>
      <c r="C114" s="56" t="s">
        <v>348</v>
      </c>
      <c r="D114" s="11" t="s">
        <v>346</v>
      </c>
    </row>
    <row r="115" spans="2:4" x14ac:dyDescent="0.2">
      <c r="B115" s="11">
        <v>102</v>
      </c>
      <c r="C115" s="56" t="s">
        <v>12</v>
      </c>
      <c r="D115" s="11" t="s">
        <v>10</v>
      </c>
    </row>
    <row r="116" spans="2:4" x14ac:dyDescent="0.2">
      <c r="B116" s="11">
        <v>103</v>
      </c>
      <c r="C116" s="56" t="s">
        <v>351</v>
      </c>
      <c r="D116" s="11" t="s">
        <v>349</v>
      </c>
    </row>
    <row r="117" spans="2:4" x14ac:dyDescent="0.2">
      <c r="B117" s="11">
        <v>104</v>
      </c>
      <c r="C117" s="56" t="s">
        <v>180</v>
      </c>
      <c r="D117" s="11" t="s">
        <v>178</v>
      </c>
    </row>
    <row r="118" spans="2:4" x14ac:dyDescent="0.2">
      <c r="B118" s="11">
        <v>105</v>
      </c>
      <c r="C118" s="56" t="s">
        <v>219</v>
      </c>
      <c r="D118" s="11" t="s">
        <v>217</v>
      </c>
    </row>
    <row r="119" spans="2:4" x14ac:dyDescent="0.2">
      <c r="B119" s="11">
        <v>106</v>
      </c>
      <c r="C119" s="56" t="s">
        <v>54</v>
      </c>
      <c r="D119" s="11" t="s">
        <v>52</v>
      </c>
    </row>
    <row r="120" spans="2:4" x14ac:dyDescent="0.2">
      <c r="B120" s="11">
        <v>107</v>
      </c>
      <c r="C120" s="56" t="s">
        <v>183</v>
      </c>
      <c r="D120" s="11" t="s">
        <v>181</v>
      </c>
    </row>
    <row r="121" spans="2:4" x14ac:dyDescent="0.2">
      <c r="B121" s="11">
        <v>108</v>
      </c>
      <c r="C121" s="56" t="s">
        <v>249</v>
      </c>
      <c r="D121" s="11" t="s">
        <v>247</v>
      </c>
    </row>
    <row r="122" spans="2:4" x14ac:dyDescent="0.2">
      <c r="B122" s="11">
        <v>109</v>
      </c>
      <c r="C122" s="56" t="s">
        <v>207</v>
      </c>
      <c r="D122" s="11" t="s">
        <v>205</v>
      </c>
    </row>
    <row r="123" spans="2:4" x14ac:dyDescent="0.2">
      <c r="B123" s="11">
        <v>110</v>
      </c>
      <c r="C123" s="56" t="s">
        <v>222</v>
      </c>
      <c r="D123" s="11" t="s">
        <v>220</v>
      </c>
    </row>
    <row r="124" spans="2:4" x14ac:dyDescent="0.2">
      <c r="B124" s="11">
        <v>111</v>
      </c>
      <c r="C124" s="56" t="s">
        <v>153</v>
      </c>
      <c r="D124" s="11" t="s">
        <v>151</v>
      </c>
    </row>
    <row r="125" spans="2:4" x14ac:dyDescent="0.2">
      <c r="B125" s="11">
        <v>112</v>
      </c>
      <c r="C125" s="56" t="s">
        <v>117</v>
      </c>
      <c r="D125" s="11" t="s">
        <v>115</v>
      </c>
    </row>
    <row r="126" spans="2:4" x14ac:dyDescent="0.2">
      <c r="B126" s="11">
        <v>113</v>
      </c>
      <c r="C126" s="56" t="s">
        <v>252</v>
      </c>
      <c r="D126" s="11" t="s">
        <v>250</v>
      </c>
    </row>
    <row r="127" spans="2:4" x14ac:dyDescent="0.2">
      <c r="B127" s="11">
        <v>114</v>
      </c>
      <c r="C127" s="56" t="s">
        <v>411</v>
      </c>
      <c r="D127" s="11" t="s">
        <v>410</v>
      </c>
    </row>
    <row r="128" spans="2:4" x14ac:dyDescent="0.2">
      <c r="B128" s="11">
        <v>115</v>
      </c>
      <c r="C128" s="56" t="s">
        <v>75</v>
      </c>
      <c r="D128" s="11" t="s">
        <v>73</v>
      </c>
    </row>
    <row r="129" spans="2:4" x14ac:dyDescent="0.2">
      <c r="B129" s="11">
        <v>116</v>
      </c>
      <c r="C129" s="56" t="s">
        <v>234</v>
      </c>
      <c r="D129" s="11" t="s">
        <v>232</v>
      </c>
    </row>
    <row r="130" spans="2:4" x14ac:dyDescent="0.2">
      <c r="B130" s="11">
        <v>117</v>
      </c>
      <c r="C130" s="56" t="s">
        <v>135</v>
      </c>
      <c r="D130" s="11" t="s">
        <v>133</v>
      </c>
    </row>
    <row r="131" spans="2:4" x14ac:dyDescent="0.2">
      <c r="B131" s="11">
        <v>118</v>
      </c>
      <c r="C131" s="56" t="s">
        <v>99</v>
      </c>
      <c r="D131" s="11" t="s">
        <v>97</v>
      </c>
    </row>
    <row r="132" spans="2:4" x14ac:dyDescent="0.2">
      <c r="B132" s="11">
        <v>119</v>
      </c>
      <c r="C132" s="56" t="s">
        <v>354</v>
      </c>
      <c r="D132" s="11" t="s">
        <v>352</v>
      </c>
    </row>
    <row r="133" spans="2:4" x14ac:dyDescent="0.2">
      <c r="B133" s="11">
        <v>120</v>
      </c>
      <c r="C133" s="56" t="s">
        <v>204</v>
      </c>
      <c r="D133" s="11" t="s">
        <v>202</v>
      </c>
    </row>
    <row r="134" spans="2:4" x14ac:dyDescent="0.2">
      <c r="B134" s="11">
        <v>121</v>
      </c>
      <c r="C134" s="56" t="s">
        <v>413</v>
      </c>
      <c r="D134" s="11" t="s">
        <v>412</v>
      </c>
    </row>
    <row r="135" spans="2:4" x14ac:dyDescent="0.2">
      <c r="B135" s="11">
        <v>122</v>
      </c>
      <c r="C135" s="56" t="s">
        <v>186</v>
      </c>
      <c r="D135" s="11" t="s">
        <v>184</v>
      </c>
    </row>
    <row r="136" spans="2:4" x14ac:dyDescent="0.2">
      <c r="B136" s="11">
        <v>123</v>
      </c>
      <c r="C136" s="56" t="s">
        <v>15</v>
      </c>
      <c r="D136" s="11" t="s">
        <v>13</v>
      </c>
    </row>
    <row r="137" spans="2:4" x14ac:dyDescent="0.2">
      <c r="B137" s="11">
        <v>124</v>
      </c>
      <c r="C137" s="56" t="s">
        <v>63</v>
      </c>
      <c r="D137" s="11" t="s">
        <v>61</v>
      </c>
    </row>
    <row r="138" spans="2:4" x14ac:dyDescent="0.2">
      <c r="B138" s="11">
        <v>125</v>
      </c>
      <c r="C138" s="56" t="s">
        <v>415</v>
      </c>
      <c r="D138" s="11" t="s">
        <v>414</v>
      </c>
    </row>
    <row r="139" spans="2:4" x14ac:dyDescent="0.2">
      <c r="B139" s="11">
        <v>126</v>
      </c>
      <c r="C139" s="56" t="s">
        <v>237</v>
      </c>
      <c r="D139" s="11" t="s">
        <v>235</v>
      </c>
    </row>
    <row r="140" spans="2:4" x14ac:dyDescent="0.2">
      <c r="B140" s="11">
        <v>127</v>
      </c>
      <c r="C140" s="56" t="s">
        <v>417</v>
      </c>
      <c r="D140" s="11" t="s">
        <v>416</v>
      </c>
    </row>
    <row r="141" spans="2:4" x14ac:dyDescent="0.2">
      <c r="B141" s="11">
        <v>128</v>
      </c>
      <c r="C141" s="56" t="s">
        <v>357</v>
      </c>
      <c r="D141" s="11" t="s">
        <v>355</v>
      </c>
    </row>
    <row r="142" spans="2:4" x14ac:dyDescent="0.2">
      <c r="B142" s="11">
        <v>129</v>
      </c>
      <c r="C142" s="56" t="s">
        <v>90</v>
      </c>
      <c r="D142" s="11" t="s">
        <v>88</v>
      </c>
    </row>
    <row r="143" spans="2:4" x14ac:dyDescent="0.2">
      <c r="B143" s="11">
        <v>130</v>
      </c>
      <c r="C143" s="56" t="s">
        <v>189</v>
      </c>
      <c r="D143" s="11" t="s">
        <v>187</v>
      </c>
    </row>
    <row r="144" spans="2:4" x14ac:dyDescent="0.2">
      <c r="B144" s="11">
        <v>131</v>
      </c>
      <c r="C144" s="56" t="s">
        <v>60</v>
      </c>
      <c r="D144" s="11" t="s">
        <v>58</v>
      </c>
    </row>
    <row r="145" spans="2:4" x14ac:dyDescent="0.2">
      <c r="B145" s="11">
        <v>132</v>
      </c>
      <c r="C145" s="56" t="s">
        <v>102</v>
      </c>
      <c r="D145" s="11" t="s">
        <v>100</v>
      </c>
    </row>
    <row r="146" spans="2:4" x14ac:dyDescent="0.2">
      <c r="B146" s="11">
        <v>133</v>
      </c>
      <c r="C146" s="56" t="s">
        <v>81</v>
      </c>
      <c r="D146" s="11" t="s">
        <v>79</v>
      </c>
    </row>
    <row r="147" spans="2:4" x14ac:dyDescent="0.2">
      <c r="B147" s="11">
        <v>134</v>
      </c>
      <c r="C147" s="56" t="s">
        <v>360</v>
      </c>
      <c r="D147" s="11" t="s">
        <v>358</v>
      </c>
    </row>
    <row r="148" spans="2:4" x14ac:dyDescent="0.2">
      <c r="B148" s="11">
        <v>135</v>
      </c>
      <c r="C148" s="56" t="s">
        <v>192</v>
      </c>
      <c r="D148" s="11" t="s">
        <v>190</v>
      </c>
    </row>
    <row r="149" spans="2:4" x14ac:dyDescent="0.2">
      <c r="B149" s="11">
        <v>136</v>
      </c>
      <c r="C149" s="56" t="s">
        <v>273</v>
      </c>
      <c r="D149" s="11" t="s">
        <v>271</v>
      </c>
    </row>
    <row r="150" spans="2:4" x14ac:dyDescent="0.2">
      <c r="B150" s="11">
        <v>137</v>
      </c>
      <c r="C150" s="56" t="s">
        <v>255</v>
      </c>
      <c r="D150" s="11" t="s">
        <v>253</v>
      </c>
    </row>
    <row r="151" spans="2:4" x14ac:dyDescent="0.2">
      <c r="B151" s="11">
        <v>138</v>
      </c>
      <c r="C151" s="56" t="s">
        <v>363</v>
      </c>
      <c r="D151" s="11" t="s">
        <v>361</v>
      </c>
    </row>
    <row r="152" spans="2:4" x14ac:dyDescent="0.2">
      <c r="B152" s="11">
        <v>139</v>
      </c>
      <c r="C152" s="56" t="s">
        <v>366</v>
      </c>
      <c r="D152" s="11" t="s">
        <v>364</v>
      </c>
    </row>
    <row r="153" spans="2:4" x14ac:dyDescent="0.2">
      <c r="B153" s="11">
        <v>140</v>
      </c>
      <c r="C153" s="56" t="s">
        <v>24</v>
      </c>
      <c r="D153" s="11" t="s">
        <v>22</v>
      </c>
    </row>
    <row r="154" spans="2:4" x14ac:dyDescent="0.2">
      <c r="B154" s="11">
        <v>141</v>
      </c>
      <c r="C154" s="62" t="s">
        <v>419</v>
      </c>
      <c r="D154" s="11" t="s">
        <v>418</v>
      </c>
    </row>
    <row r="155" spans="2:4" x14ac:dyDescent="0.2">
      <c r="B155" s="11">
        <v>142</v>
      </c>
      <c r="C155" s="56" t="s">
        <v>111</v>
      </c>
      <c r="D155" s="11" t="s">
        <v>109</v>
      </c>
    </row>
    <row r="156" spans="2:4" x14ac:dyDescent="0.2">
      <c r="B156" s="11">
        <v>143</v>
      </c>
      <c r="C156" s="62" t="s">
        <v>421</v>
      </c>
      <c r="D156" s="11" t="s">
        <v>420</v>
      </c>
    </row>
    <row r="157" spans="2:4" x14ac:dyDescent="0.2">
      <c r="B157" s="11">
        <v>144</v>
      </c>
      <c r="C157" s="56" t="s">
        <v>369</v>
      </c>
      <c r="D157" s="11" t="s">
        <v>367</v>
      </c>
    </row>
    <row r="158" spans="2:4" x14ac:dyDescent="0.2">
      <c r="B158" s="11">
        <v>145</v>
      </c>
      <c r="C158" s="56" t="s">
        <v>195</v>
      </c>
      <c r="D158" s="11" t="s">
        <v>193</v>
      </c>
    </row>
    <row r="159" spans="2:4" x14ac:dyDescent="0.2">
      <c r="B159" s="11">
        <v>146</v>
      </c>
      <c r="C159" s="56" t="s">
        <v>159</v>
      </c>
      <c r="D159" s="11" t="s">
        <v>157</v>
      </c>
    </row>
    <row r="160" spans="2:4" x14ac:dyDescent="0.2">
      <c r="B160" s="11">
        <v>147</v>
      </c>
      <c r="C160" s="56" t="s">
        <v>120</v>
      </c>
      <c r="D160" s="11" t="s">
        <v>118</v>
      </c>
    </row>
    <row r="161" spans="2:4" x14ac:dyDescent="0.2">
      <c r="B161" s="11">
        <v>148</v>
      </c>
      <c r="C161" s="56" t="s">
        <v>210</v>
      </c>
      <c r="D161" s="11" t="s">
        <v>208</v>
      </c>
    </row>
    <row r="162" spans="2:4" x14ac:dyDescent="0.2">
      <c r="B162" s="11">
        <v>149</v>
      </c>
      <c r="C162" s="56" t="s">
        <v>123</v>
      </c>
      <c r="D162" s="11" t="s">
        <v>121</v>
      </c>
    </row>
    <row r="163" spans="2:4" x14ac:dyDescent="0.2">
      <c r="B163" s="11">
        <v>150</v>
      </c>
      <c r="C163" s="18" t="s">
        <v>258</v>
      </c>
      <c r="D163" s="11" t="s">
        <v>256</v>
      </c>
    </row>
    <row r="164" spans="2:4" x14ac:dyDescent="0.2">
      <c r="B164" s="11">
        <v>151</v>
      </c>
      <c r="C164" s="11" t="s">
        <v>423</v>
      </c>
      <c r="D164" s="11" t="s">
        <v>422</v>
      </c>
    </row>
    <row r="165" spans="2:4" x14ac:dyDescent="0.2">
      <c r="B165" s="11">
        <v>152</v>
      </c>
      <c r="C165" s="18" t="s">
        <v>45</v>
      </c>
      <c r="D165" s="11" t="s">
        <v>43</v>
      </c>
    </row>
  </sheetData>
  <sortState ref="C14:D165">
    <sortCondition ref="C14:C16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50"/>
  </sheetPr>
  <dimension ref="B2:AE68"/>
  <sheetViews>
    <sheetView showGridLines="0" showRowColHeaders="0" zoomScale="75" zoomScaleNormal="75" workbookViewId="0">
      <selection activeCell="F6" sqref="F6:I6"/>
    </sheetView>
  </sheetViews>
  <sheetFormatPr defaultRowHeight="15" x14ac:dyDescent="0.2"/>
  <cols>
    <col min="1" max="1" width="3.109375" style="40" customWidth="1"/>
    <col min="2" max="2" width="4.6640625" style="40" customWidth="1"/>
    <col min="3" max="4" width="13.109375" style="40" customWidth="1"/>
    <col min="5" max="5" width="12.77734375" style="40" customWidth="1"/>
    <col min="6" max="8" width="8.33203125" style="40" customWidth="1"/>
    <col min="9" max="9" width="14.88671875" style="40" customWidth="1"/>
    <col min="10" max="11" width="13.109375" style="40" customWidth="1"/>
    <col min="12" max="12" width="14.88671875" style="40" customWidth="1"/>
    <col min="13" max="13" width="8.33203125" style="40" customWidth="1"/>
    <col min="14" max="14" width="9.88671875" style="40" customWidth="1"/>
    <col min="15" max="15" width="12.88671875" style="40" customWidth="1"/>
    <col min="16" max="16" width="8.33203125" style="40" customWidth="1"/>
    <col min="17" max="17" width="3.77734375" style="40" customWidth="1"/>
    <col min="18" max="19" width="8.88671875" style="40"/>
    <col min="20" max="20" width="8.88671875" style="453"/>
    <col min="21" max="21" width="27.109375" style="454" hidden="1" customWidth="1"/>
    <col min="22" max="22" width="10" style="454" bestFit="1" customWidth="1"/>
    <col min="23" max="25" width="8.88671875" style="454"/>
    <col min="26" max="26" width="8.88671875" style="460"/>
    <col min="27" max="16384" width="8.88671875" style="40"/>
  </cols>
  <sheetData>
    <row r="2" spans="2:31" ht="37.5" customHeight="1" x14ac:dyDescent="0.2">
      <c r="B2" s="552" t="s">
        <v>724</v>
      </c>
      <c r="C2" s="553"/>
      <c r="D2" s="553"/>
      <c r="E2" s="553"/>
      <c r="F2" s="553"/>
      <c r="G2" s="553"/>
      <c r="H2" s="553"/>
      <c r="I2" s="553"/>
      <c r="J2" s="553"/>
      <c r="K2" s="553"/>
      <c r="L2" s="553"/>
      <c r="M2" s="553"/>
      <c r="N2" s="553"/>
      <c r="O2" s="553"/>
      <c r="P2" s="553"/>
      <c r="Q2" s="554"/>
    </row>
    <row r="3" spans="2:31" ht="6.75" customHeight="1" x14ac:dyDescent="0.2"/>
    <row r="4" spans="2:31" ht="15.75" x14ac:dyDescent="0.25">
      <c r="B4" s="44"/>
      <c r="C4" s="20"/>
      <c r="D4" s="20"/>
      <c r="E4" s="20"/>
      <c r="F4" s="20"/>
      <c r="G4" s="20"/>
      <c r="H4" s="20"/>
      <c r="I4" s="20"/>
      <c r="J4" s="20"/>
      <c r="K4" s="20"/>
      <c r="L4" s="20"/>
      <c r="M4" s="20"/>
      <c r="N4" s="20"/>
      <c r="O4" s="20"/>
      <c r="P4" s="20"/>
      <c r="Q4" s="45"/>
      <c r="U4" s="455" t="s">
        <v>557</v>
      </c>
    </row>
    <row r="5" spans="2:31" ht="20.25" customHeight="1" x14ac:dyDescent="0.2">
      <c r="B5" s="46"/>
      <c r="C5" s="13"/>
      <c r="D5" s="13"/>
      <c r="E5" s="13"/>
      <c r="F5" s="555" t="s">
        <v>559</v>
      </c>
      <c r="G5" s="555"/>
      <c r="H5" s="555"/>
      <c r="I5" s="555"/>
      <c r="J5" s="23"/>
      <c r="K5" s="23"/>
      <c r="L5" s="555" t="s">
        <v>560</v>
      </c>
      <c r="M5" s="555"/>
      <c r="N5" s="555"/>
      <c r="O5" s="555"/>
      <c r="P5" s="23"/>
      <c r="Q5" s="47"/>
      <c r="U5" s="454" t="str">
        <f>VLOOKUP(L6,Lookups!$C$14:$D$162,2,FALSE)</f>
        <v>E06000001</v>
      </c>
    </row>
    <row r="6" spans="2:31" ht="28.5" customHeight="1" x14ac:dyDescent="0.2">
      <c r="B6" s="46"/>
      <c r="C6" s="13"/>
      <c r="D6" s="13"/>
      <c r="E6" s="13"/>
      <c r="F6" s="556" t="s">
        <v>428</v>
      </c>
      <c r="G6" s="557"/>
      <c r="H6" s="557"/>
      <c r="I6" s="558"/>
      <c r="J6" s="23"/>
      <c r="K6" s="23"/>
      <c r="L6" s="556" t="s">
        <v>6</v>
      </c>
      <c r="M6" s="557"/>
      <c r="N6" s="557"/>
      <c r="O6" s="558"/>
      <c r="P6" s="23"/>
      <c r="Q6" s="47"/>
    </row>
    <row r="7" spans="2:31" ht="15.75" x14ac:dyDescent="0.25">
      <c r="B7" s="46"/>
      <c r="C7" s="23"/>
      <c r="D7" s="23"/>
      <c r="E7" s="23"/>
      <c r="F7" s="23"/>
      <c r="G7" s="23"/>
      <c r="H7" s="23"/>
      <c r="I7" s="23"/>
      <c r="J7" s="23"/>
      <c r="K7" s="23"/>
      <c r="L7" s="52"/>
      <c r="M7" s="52"/>
      <c r="N7" s="23"/>
      <c r="O7" s="23"/>
      <c r="P7" s="23"/>
      <c r="Q7" s="47"/>
      <c r="U7" s="455" t="s">
        <v>558</v>
      </c>
    </row>
    <row r="8" spans="2:31" ht="15.75" thickBot="1" x14ac:dyDescent="0.25">
      <c r="B8" s="46"/>
      <c r="C8" s="51"/>
      <c r="D8" s="51"/>
      <c r="E8" s="51"/>
      <c r="F8" s="51"/>
      <c r="G8" s="51"/>
      <c r="H8" s="51"/>
      <c r="I8" s="51"/>
      <c r="J8" s="51"/>
      <c r="K8" s="51"/>
      <c r="L8" s="51"/>
      <c r="M8" s="51"/>
      <c r="N8" s="51"/>
      <c r="O8" s="51"/>
      <c r="P8" s="23"/>
      <c r="Q8" s="47"/>
      <c r="U8" s="454">
        <f>VLOOKUP(F6,Lookups!$C$3:$D$11,2,FALSE)</f>
        <v>1</v>
      </c>
    </row>
    <row r="9" spans="2:31" ht="15.75" hidden="1" thickTop="1" x14ac:dyDescent="0.2">
      <c r="B9" s="46"/>
      <c r="C9" s="23"/>
      <c r="D9" s="23"/>
      <c r="E9" s="23"/>
      <c r="F9" s="23"/>
      <c r="G9" s="23"/>
      <c r="H9" s="23"/>
      <c r="I9" s="23"/>
      <c r="J9" s="23"/>
      <c r="K9" s="23"/>
      <c r="L9" s="23"/>
      <c r="M9" s="23"/>
      <c r="N9" s="23"/>
      <c r="O9" s="23"/>
      <c r="P9" s="23"/>
      <c r="Q9" s="47"/>
    </row>
    <row r="10" spans="2:31" ht="16.5" hidden="1" thickTop="1" x14ac:dyDescent="0.25">
      <c r="B10" s="46"/>
      <c r="C10" s="23"/>
      <c r="D10" s="23"/>
      <c r="E10" s="23"/>
      <c r="F10" s="23"/>
      <c r="G10" s="23"/>
      <c r="H10" s="23"/>
      <c r="I10" s="23"/>
      <c r="J10" s="23"/>
      <c r="K10" s="23"/>
      <c r="L10" s="23"/>
      <c r="M10" s="23"/>
      <c r="N10" s="23"/>
      <c r="O10" s="23"/>
      <c r="P10" s="23"/>
      <c r="Q10" s="47"/>
      <c r="U10" s="455" t="s">
        <v>732</v>
      </c>
      <c r="V10" s="454">
        <v>3</v>
      </c>
      <c r="W10" s="454">
        <v>4</v>
      </c>
      <c r="X10" s="454">
        <v>5</v>
      </c>
      <c r="Y10" s="454">
        <v>6</v>
      </c>
    </row>
    <row r="11" spans="2:31" ht="16.5" hidden="1" thickTop="1" x14ac:dyDescent="0.25">
      <c r="B11" s="46"/>
      <c r="C11" s="23"/>
      <c r="D11" s="23"/>
      <c r="E11" s="23"/>
      <c r="F11" s="23"/>
      <c r="G11" s="23"/>
      <c r="H11" s="23"/>
      <c r="I11" s="23"/>
      <c r="J11" s="23"/>
      <c r="K11" s="23"/>
      <c r="L11" s="23"/>
      <c r="M11" s="23"/>
      <c r="N11" s="23"/>
      <c r="O11" s="23"/>
      <c r="P11" s="23"/>
      <c r="Q11" s="47"/>
      <c r="U11" s="455" t="s">
        <v>561</v>
      </c>
      <c r="V11" s="454" t="s">
        <v>547</v>
      </c>
      <c r="W11" s="454" t="s">
        <v>548</v>
      </c>
      <c r="X11" s="454" t="s">
        <v>549</v>
      </c>
      <c r="Y11" s="454" t="s">
        <v>550</v>
      </c>
    </row>
    <row r="12" spans="2:31" ht="15.75" hidden="1" thickTop="1" x14ac:dyDescent="0.2">
      <c r="B12" s="46"/>
      <c r="C12" s="23"/>
      <c r="D12" s="23"/>
      <c r="E12" s="23"/>
      <c r="F12" s="23"/>
      <c r="G12" s="23"/>
      <c r="H12" s="23"/>
      <c r="I12" s="23"/>
      <c r="J12" s="23"/>
      <c r="K12" s="23"/>
      <c r="L12" s="23"/>
      <c r="M12" s="23"/>
      <c r="N12" s="23"/>
      <c r="O12" s="23"/>
      <c r="P12" s="23"/>
      <c r="Q12" s="47"/>
      <c r="U12" s="454" t="str">
        <f>F6</f>
        <v>North East</v>
      </c>
      <c r="V12" s="456">
        <f>VLOOKUP($U12,'children in need'!$C:$H,V$10,FALSE)</f>
        <v>425</v>
      </c>
      <c r="W12" s="456">
        <f>VLOOKUP($U12,'children in need'!$C:$H,W$10,FALSE)</f>
        <v>444</v>
      </c>
      <c r="X12" s="456">
        <f>VLOOKUP($U12,'children in need'!$C:$H,X$10,FALSE)</f>
        <v>440</v>
      </c>
      <c r="Y12" s="456">
        <f>VLOOKUP($U12,'children in need'!$C:$H,Y$10,FALSE)</f>
        <v>452</v>
      </c>
      <c r="Z12" s="461"/>
      <c r="AA12" s="57"/>
      <c r="AB12" s="57"/>
      <c r="AC12" s="57"/>
      <c r="AD12" s="57"/>
      <c r="AE12" s="57"/>
    </row>
    <row r="13" spans="2:31" ht="15.75" hidden="1" thickTop="1" x14ac:dyDescent="0.2">
      <c r="B13" s="46"/>
      <c r="C13" s="23"/>
      <c r="D13" s="23"/>
      <c r="E13" s="23"/>
      <c r="F13" s="23"/>
      <c r="G13" s="23"/>
      <c r="H13" s="23"/>
      <c r="I13" s="23"/>
      <c r="J13" s="23"/>
      <c r="K13" s="23"/>
      <c r="L13" s="23"/>
      <c r="M13" s="23"/>
      <c r="N13" s="23"/>
      <c r="O13" s="23"/>
      <c r="P13" s="23"/>
      <c r="Q13" s="47"/>
      <c r="U13" s="454" t="str">
        <f>L6</f>
        <v>Hartlepool</v>
      </c>
      <c r="V13" s="456">
        <f>VLOOKUP($U13,'children in need'!$C$4:$H$166,V$10,FALSE)</f>
        <v>391</v>
      </c>
      <c r="W13" s="456">
        <f>VLOOKUP($U13,'children in need'!$C$4:$H$166,W$10,FALSE)</f>
        <v>431</v>
      </c>
      <c r="X13" s="456">
        <f>VLOOKUP($U13,'children in need'!$C$4:$H$166,X$10,FALSE)</f>
        <v>455</v>
      </c>
      <c r="Y13" s="456">
        <f>VLOOKUP($U13,'children in need'!$C$4:$H$166,Y$10,FALSE)</f>
        <v>549</v>
      </c>
    </row>
    <row r="14" spans="2:31" ht="15.75" hidden="1" thickTop="1" x14ac:dyDescent="0.2">
      <c r="B14" s="46"/>
      <c r="C14" s="23"/>
      <c r="D14" s="23"/>
      <c r="E14" s="23"/>
      <c r="F14" s="23"/>
      <c r="G14" s="23"/>
      <c r="H14" s="23"/>
      <c r="I14" s="23"/>
      <c r="J14" s="23"/>
      <c r="K14" s="23"/>
      <c r="L14" s="23"/>
      <c r="M14" s="23"/>
      <c r="N14" s="23"/>
      <c r="O14" s="23"/>
      <c r="P14" s="23"/>
      <c r="Q14" s="47"/>
      <c r="U14" s="454" t="s">
        <v>424</v>
      </c>
      <c r="V14" s="456">
        <f>VLOOKUP($U14,'children in need'!$C$4:$H$166,V$10,FALSE)</f>
        <v>341</v>
      </c>
      <c r="W14" s="456">
        <f>VLOOKUP($U14,'children in need'!$C$4:$H$166,W$10,FALSE)</f>
        <v>346</v>
      </c>
      <c r="X14" s="456">
        <f>VLOOKUP($U14,'children in need'!$C$4:$H$166,X$10,FALSE)</f>
        <v>326</v>
      </c>
      <c r="Y14" s="456">
        <f>VLOOKUP($U14,'children in need'!$C$4:$H$166,Y$10,FALSE)</f>
        <v>332</v>
      </c>
      <c r="AA14" s="453"/>
    </row>
    <row r="15" spans="2:31" ht="15.75" hidden="1" thickTop="1" x14ac:dyDescent="0.2">
      <c r="B15" s="46"/>
      <c r="C15" s="23"/>
      <c r="D15" s="23"/>
      <c r="E15" s="23"/>
      <c r="F15" s="23"/>
      <c r="G15" s="23"/>
      <c r="H15" s="23"/>
      <c r="I15" s="23"/>
      <c r="J15" s="23"/>
      <c r="K15" s="23"/>
      <c r="L15" s="23"/>
      <c r="M15" s="23"/>
      <c r="N15" s="23"/>
      <c r="O15" s="23"/>
      <c r="P15" s="23"/>
      <c r="Q15" s="47"/>
    </row>
    <row r="16" spans="2:31" ht="15.75" hidden="1" thickTop="1" x14ac:dyDescent="0.2">
      <c r="B16" s="46"/>
      <c r="C16" s="23"/>
      <c r="D16" s="23"/>
      <c r="E16" s="23"/>
      <c r="F16" s="23"/>
      <c r="G16" s="23"/>
      <c r="H16" s="23"/>
      <c r="I16" s="23"/>
      <c r="J16" s="23"/>
      <c r="K16" s="23"/>
      <c r="L16" s="23"/>
      <c r="M16" s="23"/>
      <c r="N16" s="23"/>
      <c r="O16" s="23"/>
      <c r="P16" s="23"/>
      <c r="Q16" s="47"/>
    </row>
    <row r="17" spans="2:31" ht="15.75" hidden="1" thickTop="1" x14ac:dyDescent="0.2">
      <c r="B17" s="46"/>
      <c r="C17" s="23"/>
      <c r="D17" s="23"/>
      <c r="E17" s="23"/>
      <c r="F17" s="23"/>
      <c r="G17" s="23"/>
      <c r="H17" s="23"/>
      <c r="I17" s="23"/>
      <c r="J17" s="23"/>
      <c r="K17" s="23"/>
      <c r="L17" s="23"/>
      <c r="M17" s="23"/>
      <c r="N17" s="23"/>
      <c r="O17" s="23"/>
      <c r="P17" s="23"/>
      <c r="Q17" s="47"/>
    </row>
    <row r="18" spans="2:31" ht="16.5" hidden="1" thickTop="1" x14ac:dyDescent="0.25">
      <c r="B18" s="46"/>
      <c r="C18" s="23"/>
      <c r="D18" s="23"/>
      <c r="E18" s="23"/>
      <c r="F18" s="23"/>
      <c r="G18" s="23"/>
      <c r="H18" s="23"/>
      <c r="I18" s="23"/>
      <c r="J18" s="23"/>
      <c r="K18" s="23"/>
      <c r="L18" s="23"/>
      <c r="M18" s="23"/>
      <c r="N18" s="23"/>
      <c r="O18" s="23"/>
      <c r="P18" s="23"/>
      <c r="Q18" s="47"/>
      <c r="U18" s="455" t="s">
        <v>733</v>
      </c>
      <c r="V18" s="454">
        <v>3</v>
      </c>
      <c r="W18" s="454">
        <v>4</v>
      </c>
      <c r="X18" s="454">
        <v>5</v>
      </c>
    </row>
    <row r="19" spans="2:31" ht="16.5" hidden="1" thickTop="1" x14ac:dyDescent="0.25">
      <c r="B19" s="46"/>
      <c r="C19" s="23"/>
      <c r="D19" s="23"/>
      <c r="E19" s="23"/>
      <c r="F19" s="23"/>
      <c r="G19" s="23"/>
      <c r="H19" s="23"/>
      <c r="I19" s="23"/>
      <c r="J19" s="23"/>
      <c r="K19" s="23"/>
      <c r="L19" s="23"/>
      <c r="M19" s="23"/>
      <c r="N19" s="23"/>
      <c r="O19" s="23"/>
      <c r="P19" s="23"/>
      <c r="Q19" s="47"/>
      <c r="U19" s="455" t="s">
        <v>561</v>
      </c>
      <c r="V19" s="454" t="s">
        <v>438</v>
      </c>
      <c r="W19" s="454" t="s">
        <v>439</v>
      </c>
      <c r="X19" s="454" t="s">
        <v>440</v>
      </c>
    </row>
    <row r="20" spans="2:31" ht="15.75" hidden="1" thickTop="1" x14ac:dyDescent="0.2">
      <c r="B20" s="46"/>
      <c r="C20" s="23"/>
      <c r="D20" s="23"/>
      <c r="E20" s="23"/>
      <c r="F20" s="23"/>
      <c r="G20" s="23"/>
      <c r="H20" s="23"/>
      <c r="I20" s="23"/>
      <c r="J20" s="23"/>
      <c r="K20" s="23"/>
      <c r="L20" s="23"/>
      <c r="M20" s="23"/>
      <c r="N20" s="23"/>
      <c r="O20" s="23"/>
      <c r="P20" s="23"/>
      <c r="Q20" s="47"/>
      <c r="U20" s="454" t="str">
        <f>F6</f>
        <v>North East</v>
      </c>
      <c r="V20" s="457">
        <f>VLOOKUP($U20,Childcare_take_up!$C$5:$G$166,V$10,FALSE)</f>
        <v>0.17</v>
      </c>
      <c r="W20" s="457">
        <f>VLOOKUP($U20,Childcare_take_up!$C$5:$G$166,W$10,FALSE)</f>
        <v>0.16</v>
      </c>
      <c r="X20" s="457">
        <f>VLOOKUP($U20,Childcare_take_up!$C$5:$G$166,X$10,FALSE)</f>
        <v>0.15</v>
      </c>
      <c r="Y20" s="458"/>
      <c r="Z20" s="462"/>
      <c r="AA20" s="57"/>
      <c r="AB20" s="57"/>
      <c r="AC20" s="57"/>
      <c r="AD20" s="57"/>
      <c r="AE20" s="57"/>
    </row>
    <row r="21" spans="2:31" ht="15.75" hidden="1" thickTop="1" x14ac:dyDescent="0.2">
      <c r="B21" s="46"/>
      <c r="C21" s="23"/>
      <c r="D21" s="23"/>
      <c r="E21" s="23"/>
      <c r="F21" s="23"/>
      <c r="G21" s="23"/>
      <c r="H21" s="23"/>
      <c r="I21" s="23"/>
      <c r="J21" s="23"/>
      <c r="K21" s="23"/>
      <c r="L21" s="23"/>
      <c r="M21" s="23"/>
      <c r="N21" s="23"/>
      <c r="O21" s="23"/>
      <c r="P21" s="23"/>
      <c r="Q21" s="47"/>
      <c r="U21" s="459" t="str">
        <f>L6</f>
        <v>Hartlepool</v>
      </c>
      <c r="V21" s="457">
        <f>VLOOKUP($U21,Childcare_take_up!$C$5:$G$166,V$10,FALSE)</f>
        <v>0.17</v>
      </c>
      <c r="W21" s="457">
        <f>VLOOKUP($U21,Childcare_take_up!$C$5:$G$166,W$10,FALSE)</f>
        <v>0.17</v>
      </c>
      <c r="X21" s="457">
        <f>VLOOKUP($U21,Childcare_take_up!$C$5:$G$166,X$10,FALSE)</f>
        <v>0.16</v>
      </c>
      <c r="Y21" s="456"/>
      <c r="Z21" s="461"/>
    </row>
    <row r="22" spans="2:31" ht="33.75" hidden="1" customHeight="1" x14ac:dyDescent="0.2">
      <c r="B22" s="46"/>
      <c r="C22" s="23"/>
      <c r="D22" s="23"/>
      <c r="E22" s="23"/>
      <c r="F22" s="23"/>
      <c r="G22" s="23"/>
      <c r="H22" s="23"/>
      <c r="I22" s="23"/>
      <c r="J22" s="23"/>
      <c r="K22" s="23"/>
      <c r="L22" s="23"/>
      <c r="M22" s="23"/>
      <c r="N22" s="23"/>
      <c r="O22" s="23"/>
      <c r="P22" s="23"/>
      <c r="Q22" s="47"/>
      <c r="U22" s="454" t="s">
        <v>424</v>
      </c>
      <c r="V22" s="457">
        <f>VLOOKUP($U22,Childcare_take_up!$C$5:$G$166,V$10,FALSE)</f>
        <v>0.17</v>
      </c>
      <c r="W22" s="458">
        <f>VLOOKUP($U22,Childcare_take_up!$C$6:$G$167,W$10,FALSE)</f>
        <v>0.17</v>
      </c>
      <c r="X22" s="458">
        <f>VLOOKUP($U22,Childcare_take_up!$C$6:$G$167,X$10,FALSE)</f>
        <v>0.15</v>
      </c>
      <c r="Y22" s="456"/>
      <c r="Z22" s="461"/>
    </row>
    <row r="23" spans="2:31" ht="23.25" hidden="1" customHeight="1" thickBot="1" x14ac:dyDescent="0.25">
      <c r="B23" s="46"/>
      <c r="C23" s="51"/>
      <c r="D23" s="51"/>
      <c r="E23" s="51"/>
      <c r="F23" s="51"/>
      <c r="G23" s="51"/>
      <c r="H23" s="51"/>
      <c r="I23" s="51"/>
      <c r="J23" s="51"/>
      <c r="K23" s="51"/>
      <c r="L23" s="51"/>
      <c r="M23" s="51"/>
      <c r="N23" s="51"/>
      <c r="O23" s="51"/>
      <c r="P23" s="23"/>
      <c r="Q23" s="47"/>
    </row>
    <row r="24" spans="2:31" ht="33.75" customHeight="1" thickTop="1" x14ac:dyDescent="0.25">
      <c r="B24" s="46"/>
      <c r="C24" s="23"/>
      <c r="D24" s="23"/>
      <c r="E24" s="23"/>
      <c r="F24" s="23"/>
      <c r="G24" s="23"/>
      <c r="H24" s="23"/>
      <c r="I24" s="23"/>
      <c r="J24" s="23"/>
      <c r="K24" s="23"/>
      <c r="L24" s="23"/>
      <c r="M24" s="23"/>
      <c r="N24" s="23"/>
      <c r="O24" s="23"/>
      <c r="P24" s="23"/>
      <c r="Q24" s="47"/>
      <c r="U24" s="455"/>
    </row>
    <row r="25" spans="2:31" ht="15.75" x14ac:dyDescent="0.25">
      <c r="B25" s="46"/>
      <c r="C25" s="25" t="s">
        <v>725</v>
      </c>
      <c r="D25" s="23"/>
      <c r="E25" s="23"/>
      <c r="F25" s="23"/>
      <c r="G25" s="23"/>
      <c r="H25" s="23"/>
      <c r="I25" s="23"/>
      <c r="J25" s="490" t="s">
        <v>726</v>
      </c>
      <c r="K25" s="23"/>
      <c r="L25" s="23"/>
      <c r="M25" s="23"/>
      <c r="N25" s="23"/>
      <c r="O25" s="23"/>
      <c r="P25" s="23"/>
      <c r="Q25" s="47"/>
      <c r="R25" s="453"/>
      <c r="S25" s="455"/>
      <c r="T25" s="454"/>
      <c r="X25" s="460"/>
      <c r="Y25" s="40"/>
      <c r="Z25" s="40"/>
    </row>
    <row r="26" spans="2:31" ht="48" customHeight="1" x14ac:dyDescent="0.2">
      <c r="B26" s="46"/>
      <c r="C26" s="24"/>
      <c r="D26" s="24"/>
      <c r="E26" s="53" t="str">
        <f>L6</f>
        <v>Hartlepool</v>
      </c>
      <c r="F26" s="53" t="str">
        <f>F6</f>
        <v>North East</v>
      </c>
      <c r="G26" s="24" t="s">
        <v>424</v>
      </c>
      <c r="H26" s="23"/>
      <c r="I26" s="23"/>
      <c r="J26" s="23"/>
      <c r="K26" s="20"/>
      <c r="L26" s="54" t="str">
        <f>L6</f>
        <v>Hartlepool</v>
      </c>
      <c r="M26" s="54" t="str">
        <f>F6</f>
        <v>North East</v>
      </c>
      <c r="N26" s="54" t="s">
        <v>424</v>
      </c>
      <c r="O26" s="492"/>
      <c r="P26" s="492"/>
      <c r="Q26" s="47"/>
      <c r="R26" s="453"/>
      <c r="S26" s="454"/>
      <c r="T26" s="456"/>
      <c r="U26" s="456"/>
      <c r="V26" s="456"/>
      <c r="W26" s="456"/>
      <c r="X26" s="461"/>
      <c r="Y26" s="57"/>
      <c r="Z26" s="57"/>
      <c r="AA26" s="57"/>
      <c r="AB26" s="57"/>
      <c r="AC26" s="57"/>
    </row>
    <row r="27" spans="2:31" x14ac:dyDescent="0.2">
      <c r="B27" s="46"/>
      <c r="C27" s="22"/>
      <c r="D27" s="22"/>
      <c r="E27" s="22"/>
      <c r="F27" s="22"/>
      <c r="G27" s="22"/>
      <c r="H27" s="23"/>
      <c r="I27" s="23"/>
      <c r="J27" s="23"/>
      <c r="K27" s="21"/>
      <c r="L27" s="22"/>
      <c r="M27" s="22"/>
      <c r="N27" s="22"/>
      <c r="O27" s="463"/>
      <c r="P27" s="463"/>
      <c r="Q27" s="47"/>
      <c r="R27" s="453"/>
      <c r="S27" s="454"/>
      <c r="T27" s="456"/>
      <c r="U27" s="456"/>
      <c r="V27" s="456"/>
      <c r="W27" s="456"/>
      <c r="X27" s="461"/>
      <c r="Y27" s="57"/>
      <c r="Z27" s="57"/>
      <c r="AA27" s="57"/>
      <c r="AB27" s="57"/>
    </row>
    <row r="28" spans="2:31" ht="45.75" customHeight="1" x14ac:dyDescent="0.2">
      <c r="B28" s="46"/>
      <c r="C28" s="573" t="s">
        <v>1034</v>
      </c>
      <c r="D28" s="574"/>
      <c r="E28" s="506">
        <f>VLOOKUP(E26,Time_HB!$C:$D,2,FALSE)</f>
        <v>20</v>
      </c>
      <c r="F28" s="506" t="str">
        <f>VLOOKUP(F26,Time_HB!$C:$D,2,FALSE)</f>
        <v>-</v>
      </c>
      <c r="G28" s="506">
        <f>VLOOKUP(G26,Time_HB!$C:$D,2,FALSE)</f>
        <v>23</v>
      </c>
      <c r="H28" s="23"/>
      <c r="I28" s="23"/>
      <c r="J28" s="572" t="s">
        <v>729</v>
      </c>
      <c r="K28" s="572"/>
      <c r="L28" s="506">
        <f>VLOOKUP(L26,Conceptions_u18!$C:$D,2,FALSE)</f>
        <v>42</v>
      </c>
      <c r="M28" s="506">
        <f>VLOOKUP(M26,Conceptions_u18!$C:$D,2,FALSE)</f>
        <v>39</v>
      </c>
      <c r="N28" s="508">
        <f>VLOOKUP(N26,Conceptions_u18!$C:$D,2,FALSE)</f>
        <v>31</v>
      </c>
      <c r="O28" s="438"/>
      <c r="P28" s="438"/>
      <c r="Q28" s="47"/>
      <c r="R28" s="453"/>
      <c r="S28" s="454"/>
      <c r="T28" s="456"/>
      <c r="U28" s="456"/>
      <c r="V28" s="456"/>
      <c r="W28" s="456"/>
      <c r="X28" s="461"/>
      <c r="Y28" s="57"/>
      <c r="Z28" s="57"/>
      <c r="AA28" s="57"/>
      <c r="AB28" s="57"/>
    </row>
    <row r="29" spans="2:31" ht="45.75" customHeight="1" x14ac:dyDescent="0.2">
      <c r="B29" s="46"/>
      <c r="C29" s="571" t="s">
        <v>730</v>
      </c>
      <c r="D29" s="570"/>
      <c r="E29" s="501">
        <f>VLOOKUP(E26,'Low Energy Rating'!$C:$D,2,FALSE)</f>
        <v>13</v>
      </c>
      <c r="F29" s="501" t="str">
        <f>VLOOKUP(F26,'Low Energy Rating'!$C:$D,2,FALSE)</f>
        <v>-</v>
      </c>
      <c r="G29" s="501" t="str">
        <f>VLOOKUP(G26,'Low Energy Rating'!$C:$D,2,FALSE)</f>
        <v>-</v>
      </c>
      <c r="H29" s="23"/>
      <c r="I29" s="23"/>
      <c r="J29" s="568" t="s">
        <v>666</v>
      </c>
      <c r="K29" s="568"/>
      <c r="L29" s="509">
        <f>VLOOKUP(L26,underweight_reception!$C:$D,2,FALSE)</f>
        <v>0.01</v>
      </c>
      <c r="M29" s="509">
        <f>VLOOKUP(M26,underweight_reception!$C:$D,2,FALSE)</f>
        <v>0.01</v>
      </c>
      <c r="N29" s="509">
        <f>VLOOKUP(N26,underweight_reception!$C:$D,2,FALSE)</f>
        <v>0.01</v>
      </c>
      <c r="O29" s="489"/>
      <c r="P29" s="489"/>
      <c r="Q29" s="47"/>
      <c r="R29" s="453"/>
      <c r="S29" s="454"/>
      <c r="T29" s="454"/>
      <c r="X29" s="460"/>
      <c r="Y29" s="40"/>
      <c r="Z29" s="40"/>
    </row>
    <row r="30" spans="2:31" ht="45.75" customHeight="1" x14ac:dyDescent="0.2">
      <c r="B30" s="46"/>
      <c r="C30" s="566" t="s">
        <v>731</v>
      </c>
      <c r="D30" s="564"/>
      <c r="E30" s="501">
        <f>VLOOKUP(E26,'High Energy Rating'!$C:$D,2,FALSE)</f>
        <v>21</v>
      </c>
      <c r="F30" s="501" t="str">
        <f>VLOOKUP(F26,'High Energy Rating'!$C:$D,2,FALSE)</f>
        <v>-</v>
      </c>
      <c r="G30" s="501" t="str">
        <f>VLOOKUP(G26,'High Energy Rating'!$C:$D,2,FALSE)</f>
        <v>-</v>
      </c>
      <c r="H30" s="23"/>
      <c r="I30" s="23"/>
      <c r="J30" s="568" t="s">
        <v>670</v>
      </c>
      <c r="K30" s="568"/>
      <c r="L30" s="509">
        <f>VLOOKUP(L26,obese_reception!$C:$D,2,FALSE)</f>
        <v>0.11</v>
      </c>
      <c r="M30" s="509">
        <f>VLOOKUP(M26,obese_reception!$C:$D,2,FALSE)</f>
        <v>0.1</v>
      </c>
      <c r="N30" s="509">
        <f>VLOOKUP(N26,obese_reception!$C:$D,2,FALSE)</f>
        <v>0.09</v>
      </c>
      <c r="O30" s="489"/>
      <c r="P30" s="489"/>
      <c r="Q30" s="47"/>
      <c r="R30" s="453"/>
      <c r="S30" s="454"/>
      <c r="T30" s="454"/>
      <c r="X30" s="460"/>
      <c r="Y30" s="40"/>
      <c r="Z30" s="40"/>
    </row>
    <row r="31" spans="2:31" ht="45.75" customHeight="1" x14ac:dyDescent="0.2">
      <c r="B31" s="46"/>
      <c r="C31" s="563" t="s">
        <v>662</v>
      </c>
      <c r="D31" s="564"/>
      <c r="E31" s="494">
        <f>VLOOKUP(E26,Households_wait!$C:$D,2,FALSE)</f>
        <v>0.06</v>
      </c>
      <c r="F31" s="494" t="str">
        <f>VLOOKUP(F26,Households_wait!$C:$D,2,FALSE)</f>
        <v>-</v>
      </c>
      <c r="G31" s="494">
        <f>VLOOKUP(G26,Households_wait!$C:$D,2,FALSE)</f>
        <v>0.08</v>
      </c>
      <c r="H31" s="23"/>
      <c r="I31" s="23"/>
      <c r="J31" s="568" t="s">
        <v>672</v>
      </c>
      <c r="K31" s="568"/>
      <c r="L31" s="505">
        <f>VLOOKUP(L26,underweight_yr6!$C:$D,2,FALSE)</f>
        <v>0.01</v>
      </c>
      <c r="M31" s="505">
        <f>VLOOKUP(M26,underweight_yr6!$C:$D,2,FALSE)</f>
        <v>0.01</v>
      </c>
      <c r="N31" s="505">
        <f>VLOOKUP(N26,underweight_yr6!$C:$D,2,FALSE)</f>
        <v>0.01</v>
      </c>
      <c r="O31" s="439"/>
      <c r="P31" s="439"/>
      <c r="Q31" s="47"/>
      <c r="R31" s="453"/>
      <c r="S31" s="454"/>
      <c r="T31" s="454"/>
      <c r="X31" s="460"/>
      <c r="Y31" s="40"/>
      <c r="Z31" s="40"/>
    </row>
    <row r="32" spans="2:31" ht="36" customHeight="1" x14ac:dyDescent="0.25">
      <c r="B32" s="46"/>
      <c r="C32" s="559" t="s">
        <v>728</v>
      </c>
      <c r="D32" s="560"/>
      <c r="E32" s="507">
        <f>VLOOKUP(E26,Affordable_housing!$C:$D,2,FALSE)</f>
        <v>120</v>
      </c>
      <c r="F32" s="507">
        <f>VLOOKUP(F26,Affordable_housing!$C:$D,2,FALSE)</f>
        <v>1870</v>
      </c>
      <c r="G32" s="507">
        <f>VLOOKUP(G26,Affordable_housing!$C:$D,2,FALSE)</f>
        <v>42860</v>
      </c>
      <c r="H32" s="23"/>
      <c r="I32" s="23"/>
      <c r="J32" s="568" t="s">
        <v>674</v>
      </c>
      <c r="K32" s="568"/>
      <c r="L32" s="505">
        <f>VLOOKUP(L26,obese_yr6!$C:$D,2,FALSE)</f>
        <v>0.21</v>
      </c>
      <c r="M32" s="505">
        <f>VLOOKUP(M26,obese_yr6!$C:$D,2,FALSE)</f>
        <v>0.21</v>
      </c>
      <c r="N32" s="505">
        <f>VLOOKUP(N26,obese_yr6!$C:$D,2,FALSE)</f>
        <v>0.19</v>
      </c>
      <c r="O32" s="439"/>
      <c r="P32" s="439"/>
      <c r="Q32" s="47"/>
      <c r="R32" s="453"/>
      <c r="S32" s="455"/>
      <c r="T32" s="454"/>
      <c r="X32" s="460"/>
      <c r="Y32" s="40"/>
      <c r="Z32" s="40"/>
    </row>
    <row r="33" spans="2:26" ht="26.25" customHeight="1" x14ac:dyDescent="0.2">
      <c r="B33" s="46"/>
      <c r="C33" s="563"/>
      <c r="D33" s="567"/>
      <c r="E33" s="130"/>
      <c r="F33" s="130"/>
      <c r="G33" s="130"/>
      <c r="H33" s="23"/>
      <c r="I33" s="23"/>
      <c r="J33" s="568" t="s">
        <v>676</v>
      </c>
      <c r="K33" s="568"/>
      <c r="L33" s="510">
        <f>VLOOKUP(L26,'Life expectancy_m'!$C:$D,2,FALSE)</f>
        <v>77.400000000000006</v>
      </c>
      <c r="M33" s="510">
        <f>VLOOKUP(M26,'Life expectancy_m'!$C:$D,2,FALSE)</f>
        <v>77.8</v>
      </c>
      <c r="N33" s="510">
        <f>VLOOKUP(N26,'Life expectancy_m'!$C:$D,2,FALSE)</f>
        <v>79.2</v>
      </c>
      <c r="O33" s="442"/>
      <c r="P33" s="442"/>
      <c r="Q33" s="47"/>
      <c r="R33" s="453"/>
      <c r="S33" s="454"/>
      <c r="T33" s="454"/>
      <c r="X33" s="460"/>
      <c r="Y33" s="40"/>
      <c r="Z33" s="40"/>
    </row>
    <row r="34" spans="2:26" ht="30.75" customHeight="1" x14ac:dyDescent="0.25">
      <c r="B34" s="46"/>
      <c r="C34" s="48" t="s">
        <v>562</v>
      </c>
      <c r="D34" s="23"/>
      <c r="E34" s="23"/>
      <c r="F34" s="23"/>
      <c r="G34" s="23"/>
      <c r="H34" s="23"/>
      <c r="I34" s="23"/>
      <c r="J34" s="568" t="s">
        <v>681</v>
      </c>
      <c r="K34" s="568"/>
      <c r="L34" s="510">
        <f>VLOOKUP(L26,'Life expectancy_f'!$C:$D,2,FALSE)</f>
        <v>81.5</v>
      </c>
      <c r="M34" s="510">
        <f>VLOOKUP(M26,'Life expectancy_f'!$C:$D,2,FALSE)</f>
        <v>81.599999999999994</v>
      </c>
      <c r="N34" s="510">
        <f>VLOOKUP(N26,'Life expectancy_f'!$C:$D,2,FALSE)</f>
        <v>83</v>
      </c>
      <c r="O34" s="442"/>
      <c r="P34" s="442"/>
      <c r="Q34" s="47"/>
      <c r="R34" s="453"/>
      <c r="S34" s="454"/>
      <c r="T34" s="454"/>
      <c r="X34" s="460"/>
      <c r="Y34" s="40"/>
      <c r="Z34" s="40"/>
    </row>
    <row r="35" spans="2:26" ht="36.75" customHeight="1" x14ac:dyDescent="0.2">
      <c r="B35" s="46"/>
      <c r="C35" s="20"/>
      <c r="D35" s="20"/>
      <c r="E35" s="54" t="str">
        <f>L6</f>
        <v>Hartlepool</v>
      </c>
      <c r="F35" s="54" t="str">
        <f>F6</f>
        <v>North East</v>
      </c>
      <c r="G35" s="54" t="s">
        <v>424</v>
      </c>
      <c r="H35" s="23"/>
      <c r="I35" s="23"/>
      <c r="J35" s="568" t="s">
        <v>1035</v>
      </c>
      <c r="K35" s="568"/>
      <c r="L35" s="501">
        <f>VLOOKUP(L26,Infant_mortality!$C:$D,2,FALSE)</f>
        <v>2.6</v>
      </c>
      <c r="M35" s="501">
        <f>VLOOKUP(M26,Infant_mortality!$C:$D,2,FALSE)</f>
        <v>3.6</v>
      </c>
      <c r="N35" s="501">
        <f>VLOOKUP(N26,Infant_mortality!$C:$D,2,FALSE)</f>
        <v>4.0999999999999996</v>
      </c>
      <c r="O35" s="440"/>
      <c r="P35" s="440"/>
      <c r="Q35" s="47"/>
      <c r="R35" s="453"/>
      <c r="S35" s="454"/>
      <c r="T35" s="454"/>
      <c r="X35" s="460"/>
      <c r="Y35" s="40"/>
      <c r="Z35" s="40"/>
    </row>
    <row r="36" spans="2:26" ht="22.5" customHeight="1" x14ac:dyDescent="0.2">
      <c r="B36" s="46"/>
      <c r="C36" s="21"/>
      <c r="D36" s="21"/>
      <c r="E36" s="22"/>
      <c r="F36" s="22"/>
      <c r="G36" s="22"/>
      <c r="H36" s="23"/>
      <c r="I36" s="23"/>
      <c r="J36" s="491" t="s">
        <v>1036</v>
      </c>
      <c r="K36" s="491"/>
      <c r="L36" s="511">
        <f>VLOOKUP(L26,'Low Birth Weight'!$C:$D,2,FALSE)</f>
        <v>0.08</v>
      </c>
      <c r="M36" s="511">
        <f>VLOOKUP(M26,'Low Birth Weight'!$C:$D,2,FALSE)</f>
        <v>7.0000000000000007E-2</v>
      </c>
      <c r="N36" s="511">
        <f>VLOOKUP(N26,'Low Birth Weight'!$C:$D,2,FALSE)</f>
        <v>7.0000000000000007E-2</v>
      </c>
      <c r="O36" s="437"/>
      <c r="P36" s="437"/>
      <c r="Q36" s="47"/>
      <c r="R36" s="453"/>
      <c r="S36" s="454"/>
      <c r="T36" s="454"/>
      <c r="X36" s="460"/>
      <c r="Y36" s="40"/>
      <c r="Z36" s="40"/>
    </row>
    <row r="37" spans="2:26" ht="34.5" customHeight="1" x14ac:dyDescent="0.2">
      <c r="B37" s="46"/>
      <c r="C37" s="561" t="s">
        <v>1037</v>
      </c>
      <c r="D37" s="562"/>
      <c r="E37" s="506">
        <f>VLOOKUP(E35,'Young offenders'!$C:$D,2,FALSE)</f>
        <v>1560</v>
      </c>
      <c r="F37" s="506" t="str">
        <f>VLOOKUP(F35,'Young offenders'!$C:$D,2,FALSE)</f>
        <v>-</v>
      </c>
      <c r="G37" s="506">
        <f>VLOOKUP(G35,'Young offenders'!$C:$D,2,FALSE)</f>
        <v>1160</v>
      </c>
      <c r="H37" s="23"/>
      <c r="I37" s="23"/>
      <c r="J37" s="23"/>
      <c r="K37" s="23"/>
      <c r="L37" s="23"/>
      <c r="M37" s="23"/>
      <c r="N37" s="23"/>
      <c r="O37" s="23"/>
      <c r="P37" s="23"/>
      <c r="Q37" s="47"/>
    </row>
    <row r="38" spans="2:26" ht="33.75" customHeight="1" x14ac:dyDescent="0.2">
      <c r="B38" s="46"/>
      <c r="C38" s="563" t="s">
        <v>895</v>
      </c>
      <c r="D38" s="564"/>
      <c r="E38" s="510">
        <f>VLOOKUP(E35,'Internal_migration_0-15'!$C:$D,2,FALSE)</f>
        <v>0</v>
      </c>
      <c r="F38" s="510">
        <f>VLOOKUP(F35,'Internal_migration_0-15'!$C:$D,2,FALSE)</f>
        <v>0.1</v>
      </c>
      <c r="G38" s="510" t="str">
        <f>VLOOKUP(G35,'Internal_migration_0-15'!$C:$D,2,FALSE)</f>
        <v>-</v>
      </c>
      <c r="H38" s="23"/>
      <c r="I38" s="23"/>
      <c r="J38" s="23"/>
      <c r="K38" s="23"/>
      <c r="L38" s="23"/>
      <c r="M38" s="23"/>
      <c r="N38" s="23"/>
      <c r="O38" s="23"/>
      <c r="P38" s="23"/>
      <c r="Q38" s="47"/>
    </row>
    <row r="39" spans="2:26" ht="32.25" customHeight="1" x14ac:dyDescent="0.2">
      <c r="B39" s="46"/>
      <c r="C39" s="569" t="s">
        <v>1003</v>
      </c>
      <c r="D39" s="570"/>
      <c r="E39" s="502">
        <f>VLOOKUP(E35,'children in need'!$C$4:$D$166,2,FALSE)</f>
        <v>608</v>
      </c>
      <c r="F39" s="502">
        <f>VLOOKUP(F35,'children in need'!$C$4:$D$166,2,FALSE)</f>
        <v>457</v>
      </c>
      <c r="G39" s="502">
        <f>VLOOKUP(G35,'children in need'!$C$4:$D$166,2,FALSE)</f>
        <v>346</v>
      </c>
      <c r="H39" s="23"/>
      <c r="I39" s="23"/>
      <c r="J39" s="23"/>
      <c r="K39" s="23"/>
      <c r="L39" s="437"/>
      <c r="M39" s="23"/>
      <c r="N39" s="23"/>
      <c r="O39" s="23"/>
      <c r="P39" s="23"/>
      <c r="Q39" s="47"/>
    </row>
    <row r="40" spans="2:26" ht="33" customHeight="1" x14ac:dyDescent="0.2">
      <c r="B40" s="46"/>
      <c r="C40" s="563" t="s">
        <v>701</v>
      </c>
      <c r="D40" s="564"/>
      <c r="E40" s="505">
        <f>VLOOKUP(E35,Childcare_take_up!$C:$D,2,FALSE)</f>
        <v>0.16</v>
      </c>
      <c r="F40" s="505">
        <f>VLOOKUP(F35,Childcare_take_up!$C:$D,2,FALSE)</f>
        <v>0.15</v>
      </c>
      <c r="G40" s="505">
        <f>VLOOKUP(G35,Childcare_take_up!$C:$D,2,FALSE)</f>
        <v>0.15</v>
      </c>
      <c r="H40" s="23"/>
      <c r="I40" s="23"/>
      <c r="J40" s="23"/>
      <c r="K40" s="23"/>
      <c r="L40" s="437"/>
      <c r="M40" s="23"/>
      <c r="N40" s="23"/>
      <c r="O40" s="23"/>
      <c r="P40" s="23"/>
      <c r="Q40" s="47"/>
    </row>
    <row r="41" spans="2:26" x14ac:dyDescent="0.2">
      <c r="B41" s="46"/>
      <c r="C41" s="21"/>
      <c r="D41" s="21"/>
      <c r="E41" s="21"/>
      <c r="F41" s="21"/>
      <c r="G41" s="21"/>
      <c r="H41" s="23"/>
      <c r="I41" s="23"/>
      <c r="J41" s="23"/>
      <c r="K41" s="23"/>
      <c r="L41" s="437"/>
      <c r="M41" s="23"/>
      <c r="N41" s="23"/>
      <c r="O41" s="23"/>
      <c r="P41" s="23"/>
      <c r="Q41" s="47"/>
    </row>
    <row r="42" spans="2:26" x14ac:dyDescent="0.2">
      <c r="B42" s="46"/>
      <c r="C42" s="23"/>
      <c r="D42" s="23"/>
      <c r="E42" s="23"/>
      <c r="F42" s="23"/>
      <c r="G42" s="23"/>
      <c r="H42" s="23"/>
      <c r="I42" s="23"/>
      <c r="J42" s="23"/>
      <c r="K42" s="23"/>
      <c r="L42" s="437"/>
      <c r="M42" s="23"/>
      <c r="N42" s="23"/>
      <c r="O42" s="23"/>
      <c r="P42" s="23"/>
      <c r="Q42" s="47"/>
    </row>
    <row r="43" spans="2:26" x14ac:dyDescent="0.2">
      <c r="B43" s="46"/>
      <c r="C43" s="23"/>
      <c r="D43" s="23"/>
      <c r="E43" s="23"/>
      <c r="F43" s="23"/>
      <c r="G43" s="23"/>
      <c r="H43" s="23"/>
      <c r="I43" s="23"/>
      <c r="J43" s="23"/>
      <c r="K43" s="23"/>
      <c r="L43" s="437"/>
      <c r="M43" s="23"/>
      <c r="N43" s="23"/>
      <c r="O43" s="23"/>
      <c r="P43" s="23"/>
      <c r="Q43" s="47"/>
    </row>
    <row r="44" spans="2:26" x14ac:dyDescent="0.2">
      <c r="B44" s="49"/>
      <c r="C44" s="486" t="s">
        <v>1031</v>
      </c>
      <c r="D44" s="21"/>
      <c r="E44" s="21"/>
      <c r="F44" s="21"/>
      <c r="G44" s="21"/>
      <c r="H44" s="21"/>
      <c r="I44" s="21"/>
      <c r="J44" s="21"/>
      <c r="K44" s="21"/>
      <c r="L44" s="21"/>
      <c r="M44" s="441"/>
      <c r="N44" s="21"/>
      <c r="O44" s="21"/>
      <c r="P44" s="21"/>
      <c r="Q44" s="50"/>
    </row>
    <row r="66" spans="13:15" x14ac:dyDescent="0.2">
      <c r="M66" s="57"/>
      <c r="N66" s="57"/>
      <c r="O66" s="57"/>
    </row>
    <row r="67" spans="13:15" x14ac:dyDescent="0.2">
      <c r="M67" s="57"/>
      <c r="N67" s="57"/>
      <c r="O67" s="57"/>
    </row>
    <row r="68" spans="13:15" x14ac:dyDescent="0.2">
      <c r="M68" s="57"/>
      <c r="N68" s="57"/>
      <c r="O68" s="57"/>
    </row>
  </sheetData>
  <sheetProtection password="97E3" sheet="1" objects="1" scenarios="1"/>
  <mergeCells count="23">
    <mergeCell ref="C29:D29"/>
    <mergeCell ref="C30:D30"/>
    <mergeCell ref="C31:D31"/>
    <mergeCell ref="J28:K28"/>
    <mergeCell ref="J29:K29"/>
    <mergeCell ref="J30:K30"/>
    <mergeCell ref="J31:K31"/>
    <mergeCell ref="C28:D28"/>
    <mergeCell ref="B2:Q2"/>
    <mergeCell ref="F5:I5"/>
    <mergeCell ref="L5:O5"/>
    <mergeCell ref="F6:I6"/>
    <mergeCell ref="L6:O6"/>
    <mergeCell ref="J32:K32"/>
    <mergeCell ref="C38:D38"/>
    <mergeCell ref="C39:D39"/>
    <mergeCell ref="C40:D40"/>
    <mergeCell ref="C32:D32"/>
    <mergeCell ref="C33:D33"/>
    <mergeCell ref="C37:D37"/>
    <mergeCell ref="J35:K35"/>
    <mergeCell ref="J33:K33"/>
    <mergeCell ref="J34:K34"/>
  </mergeCells>
  <dataValidations count="2">
    <dataValidation type="list" allowBlank="1" showInputMessage="1" showErrorMessage="1" sqref="F6">
      <formula1>luRegion</formula1>
    </dataValidation>
    <dataValidation type="list" allowBlank="1" showInputMessage="1" showErrorMessage="1" sqref="L6">
      <formula1>luCounty</formula1>
    </dataValidation>
  </dataValidations>
  <pageMargins left="0.7" right="0.7" top="0.75" bottom="0.75" header="0.3" footer="0.3"/>
  <pageSetup paperSize="9" scale="58" orientation="landscape" r:id="rId1"/>
  <rowBreaks count="1" manualBreakCount="1">
    <brk id="44" min="1"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fitToPage="1"/>
  </sheetPr>
  <dimension ref="A1:HJ46"/>
  <sheetViews>
    <sheetView zoomScale="80" zoomScaleNormal="80" zoomScaleSheetLayoutView="30" workbookViewId="0">
      <pane xSplit="1" ySplit="1" topLeftCell="I8" activePane="bottomRight" state="frozen"/>
      <selection activeCell="S29" sqref="S29"/>
      <selection pane="topRight" activeCell="S29" sqref="S29"/>
      <selection pane="bottomLeft" activeCell="S29" sqref="S29"/>
      <selection pane="bottomRight"/>
    </sheetView>
  </sheetViews>
  <sheetFormatPr defaultRowHeight="12.75" x14ac:dyDescent="0.2"/>
  <cols>
    <col min="1" max="1" width="17.88671875" style="72" customWidth="1"/>
    <col min="2" max="2" width="6.21875" style="72" customWidth="1"/>
    <col min="3" max="3" width="35.5546875" style="72" customWidth="1"/>
    <col min="4" max="4" width="20.109375" style="72" customWidth="1"/>
    <col min="5" max="5" width="13" style="72" customWidth="1"/>
    <col min="6" max="6" width="9.33203125" style="72" customWidth="1"/>
    <col min="7" max="7" width="10.33203125" style="72" customWidth="1"/>
    <col min="8" max="8" width="50.6640625" style="72" customWidth="1"/>
    <col min="9" max="9" width="61.5546875" style="72" customWidth="1"/>
    <col min="10" max="10" width="61" style="72" customWidth="1"/>
    <col min="11" max="11" width="27.6640625" style="72" customWidth="1"/>
    <col min="12" max="12" width="31.21875" style="85" hidden="1" customWidth="1"/>
    <col min="13" max="63" width="8.88671875" style="85"/>
    <col min="64" max="80" width="8.88671875" style="72"/>
    <col min="81" max="81" width="31.21875" style="85" customWidth="1"/>
    <col min="82" max="132" width="8.88671875" style="85"/>
    <col min="133" max="149" width="8.88671875" style="72"/>
    <col min="150" max="150" width="31.21875" style="85" customWidth="1"/>
    <col min="151" max="201" width="8.88671875" style="85"/>
    <col min="202" max="254" width="8.88671875" style="72"/>
    <col min="255" max="255" width="22" style="72" customWidth="1"/>
    <col min="256" max="256" width="34.5546875" style="72" customWidth="1"/>
    <col min="257" max="257" width="9.6640625" style="72" bestFit="1" customWidth="1"/>
    <col min="258" max="258" width="26.77734375" style="72" customWidth="1"/>
    <col min="259" max="259" width="56.5546875" style="72" customWidth="1"/>
    <col min="260" max="260" width="22.88671875" style="72" customWidth="1"/>
    <col min="261" max="261" width="13" style="72" customWidth="1"/>
    <col min="262" max="262" width="9.33203125" style="72" customWidth="1"/>
    <col min="263" max="263" width="10.33203125" style="72" customWidth="1"/>
    <col min="264" max="264" width="50.6640625" style="72" customWidth="1"/>
    <col min="265" max="265" width="61.5546875" style="72" customWidth="1"/>
    <col min="266" max="266" width="61" style="72" customWidth="1"/>
    <col min="267" max="267" width="27.6640625" style="72" customWidth="1"/>
    <col min="268" max="268" width="31.21875" style="72" customWidth="1"/>
    <col min="269" max="336" width="8.88671875" style="72"/>
    <col min="337" max="337" width="31.21875" style="72" customWidth="1"/>
    <col min="338" max="405" width="8.88671875" style="72"/>
    <col min="406" max="406" width="31.21875" style="72" customWidth="1"/>
    <col min="407" max="510" width="8.88671875" style="72"/>
    <col min="511" max="511" width="22" style="72" customWidth="1"/>
    <col min="512" max="512" width="34.5546875" style="72" customWidth="1"/>
    <col min="513" max="513" width="9.6640625" style="72" bestFit="1" customWidth="1"/>
    <col min="514" max="514" width="26.77734375" style="72" customWidth="1"/>
    <col min="515" max="515" width="56.5546875" style="72" customWidth="1"/>
    <col min="516" max="516" width="22.88671875" style="72" customWidth="1"/>
    <col min="517" max="517" width="13" style="72" customWidth="1"/>
    <col min="518" max="518" width="9.33203125" style="72" customWidth="1"/>
    <col min="519" max="519" width="10.33203125" style="72" customWidth="1"/>
    <col min="520" max="520" width="50.6640625" style="72" customWidth="1"/>
    <col min="521" max="521" width="61.5546875" style="72" customWidth="1"/>
    <col min="522" max="522" width="61" style="72" customWidth="1"/>
    <col min="523" max="523" width="27.6640625" style="72" customWidth="1"/>
    <col min="524" max="524" width="31.21875" style="72" customWidth="1"/>
    <col min="525" max="592" width="8.88671875" style="72"/>
    <col min="593" max="593" width="31.21875" style="72" customWidth="1"/>
    <col min="594" max="661" width="8.88671875" style="72"/>
    <col min="662" max="662" width="31.21875" style="72" customWidth="1"/>
    <col min="663" max="766" width="8.88671875" style="72"/>
    <col min="767" max="767" width="22" style="72" customWidth="1"/>
    <col min="768" max="768" width="34.5546875" style="72" customWidth="1"/>
    <col min="769" max="769" width="9.6640625" style="72" bestFit="1" customWidth="1"/>
    <col min="770" max="770" width="26.77734375" style="72" customWidth="1"/>
    <col min="771" max="771" width="56.5546875" style="72" customWidth="1"/>
    <col min="772" max="772" width="22.88671875" style="72" customWidth="1"/>
    <col min="773" max="773" width="13" style="72" customWidth="1"/>
    <col min="774" max="774" width="9.33203125" style="72" customWidth="1"/>
    <col min="775" max="775" width="10.33203125" style="72" customWidth="1"/>
    <col min="776" max="776" width="50.6640625" style="72" customWidth="1"/>
    <col min="777" max="777" width="61.5546875" style="72" customWidth="1"/>
    <col min="778" max="778" width="61" style="72" customWidth="1"/>
    <col min="779" max="779" width="27.6640625" style="72" customWidth="1"/>
    <col min="780" max="780" width="31.21875" style="72" customWidth="1"/>
    <col min="781" max="848" width="8.88671875" style="72"/>
    <col min="849" max="849" width="31.21875" style="72" customWidth="1"/>
    <col min="850" max="917" width="8.88671875" style="72"/>
    <col min="918" max="918" width="31.21875" style="72" customWidth="1"/>
    <col min="919" max="1022" width="8.88671875" style="72"/>
    <col min="1023" max="1023" width="22" style="72" customWidth="1"/>
    <col min="1024" max="1024" width="34.5546875" style="72" customWidth="1"/>
    <col min="1025" max="1025" width="9.6640625" style="72" bestFit="1" customWidth="1"/>
    <col min="1026" max="1026" width="26.77734375" style="72" customWidth="1"/>
    <col min="1027" max="1027" width="56.5546875" style="72" customWidth="1"/>
    <col min="1028" max="1028" width="22.88671875" style="72" customWidth="1"/>
    <col min="1029" max="1029" width="13" style="72" customWidth="1"/>
    <col min="1030" max="1030" width="9.33203125" style="72" customWidth="1"/>
    <col min="1031" max="1031" width="10.33203125" style="72" customWidth="1"/>
    <col min="1032" max="1032" width="50.6640625" style="72" customWidth="1"/>
    <col min="1033" max="1033" width="61.5546875" style="72" customWidth="1"/>
    <col min="1034" max="1034" width="61" style="72" customWidth="1"/>
    <col min="1035" max="1035" width="27.6640625" style="72" customWidth="1"/>
    <col min="1036" max="1036" width="31.21875" style="72" customWidth="1"/>
    <col min="1037" max="1104" width="8.88671875" style="72"/>
    <col min="1105" max="1105" width="31.21875" style="72" customWidth="1"/>
    <col min="1106" max="1173" width="8.88671875" style="72"/>
    <col min="1174" max="1174" width="31.21875" style="72" customWidth="1"/>
    <col min="1175" max="1278" width="8.88671875" style="72"/>
    <col min="1279" max="1279" width="22" style="72" customWidth="1"/>
    <col min="1280" max="1280" width="34.5546875" style="72" customWidth="1"/>
    <col min="1281" max="1281" width="9.6640625" style="72" bestFit="1" customWidth="1"/>
    <col min="1282" max="1282" width="26.77734375" style="72" customWidth="1"/>
    <col min="1283" max="1283" width="56.5546875" style="72" customWidth="1"/>
    <col min="1284" max="1284" width="22.88671875" style="72" customWidth="1"/>
    <col min="1285" max="1285" width="13" style="72" customWidth="1"/>
    <col min="1286" max="1286" width="9.33203125" style="72" customWidth="1"/>
    <col min="1287" max="1287" width="10.33203125" style="72" customWidth="1"/>
    <col min="1288" max="1288" width="50.6640625" style="72" customWidth="1"/>
    <col min="1289" max="1289" width="61.5546875" style="72" customWidth="1"/>
    <col min="1290" max="1290" width="61" style="72" customWidth="1"/>
    <col min="1291" max="1291" width="27.6640625" style="72" customWidth="1"/>
    <col min="1292" max="1292" width="31.21875" style="72" customWidth="1"/>
    <col min="1293" max="1360" width="8.88671875" style="72"/>
    <col min="1361" max="1361" width="31.21875" style="72" customWidth="1"/>
    <col min="1362" max="1429" width="8.88671875" style="72"/>
    <col min="1430" max="1430" width="31.21875" style="72" customWidth="1"/>
    <col min="1431" max="1534" width="8.88671875" style="72"/>
    <col min="1535" max="1535" width="22" style="72" customWidth="1"/>
    <col min="1536" max="1536" width="34.5546875" style="72" customWidth="1"/>
    <col min="1537" max="1537" width="9.6640625" style="72" bestFit="1" customWidth="1"/>
    <col min="1538" max="1538" width="26.77734375" style="72" customWidth="1"/>
    <col min="1539" max="1539" width="56.5546875" style="72" customWidth="1"/>
    <col min="1540" max="1540" width="22.88671875" style="72" customWidth="1"/>
    <col min="1541" max="1541" width="13" style="72" customWidth="1"/>
    <col min="1542" max="1542" width="9.33203125" style="72" customWidth="1"/>
    <col min="1543" max="1543" width="10.33203125" style="72" customWidth="1"/>
    <col min="1544" max="1544" width="50.6640625" style="72" customWidth="1"/>
    <col min="1545" max="1545" width="61.5546875" style="72" customWidth="1"/>
    <col min="1546" max="1546" width="61" style="72" customWidth="1"/>
    <col min="1547" max="1547" width="27.6640625" style="72" customWidth="1"/>
    <col min="1548" max="1548" width="31.21875" style="72" customWidth="1"/>
    <col min="1549" max="1616" width="8.88671875" style="72"/>
    <col min="1617" max="1617" width="31.21875" style="72" customWidth="1"/>
    <col min="1618" max="1685" width="8.88671875" style="72"/>
    <col min="1686" max="1686" width="31.21875" style="72" customWidth="1"/>
    <col min="1687" max="1790" width="8.88671875" style="72"/>
    <col min="1791" max="1791" width="22" style="72" customWidth="1"/>
    <col min="1792" max="1792" width="34.5546875" style="72" customWidth="1"/>
    <col min="1793" max="1793" width="9.6640625" style="72" bestFit="1" customWidth="1"/>
    <col min="1794" max="1794" width="26.77734375" style="72" customWidth="1"/>
    <col min="1795" max="1795" width="56.5546875" style="72" customWidth="1"/>
    <col min="1796" max="1796" width="22.88671875" style="72" customWidth="1"/>
    <col min="1797" max="1797" width="13" style="72" customWidth="1"/>
    <col min="1798" max="1798" width="9.33203125" style="72" customWidth="1"/>
    <col min="1799" max="1799" width="10.33203125" style="72" customWidth="1"/>
    <col min="1800" max="1800" width="50.6640625" style="72" customWidth="1"/>
    <col min="1801" max="1801" width="61.5546875" style="72" customWidth="1"/>
    <col min="1802" max="1802" width="61" style="72" customWidth="1"/>
    <col min="1803" max="1803" width="27.6640625" style="72" customWidth="1"/>
    <col min="1804" max="1804" width="31.21875" style="72" customWidth="1"/>
    <col min="1805" max="1872" width="8.88671875" style="72"/>
    <col min="1873" max="1873" width="31.21875" style="72" customWidth="1"/>
    <col min="1874" max="1941" width="8.88671875" style="72"/>
    <col min="1942" max="1942" width="31.21875" style="72" customWidth="1"/>
    <col min="1943" max="2046" width="8.88671875" style="72"/>
    <col min="2047" max="2047" width="22" style="72" customWidth="1"/>
    <col min="2048" max="2048" width="34.5546875" style="72" customWidth="1"/>
    <col min="2049" max="2049" width="9.6640625" style="72" bestFit="1" customWidth="1"/>
    <col min="2050" max="2050" width="26.77734375" style="72" customWidth="1"/>
    <col min="2051" max="2051" width="56.5546875" style="72" customWidth="1"/>
    <col min="2052" max="2052" width="22.88671875" style="72" customWidth="1"/>
    <col min="2053" max="2053" width="13" style="72" customWidth="1"/>
    <col min="2054" max="2054" width="9.33203125" style="72" customWidth="1"/>
    <col min="2055" max="2055" width="10.33203125" style="72" customWidth="1"/>
    <col min="2056" max="2056" width="50.6640625" style="72" customWidth="1"/>
    <col min="2057" max="2057" width="61.5546875" style="72" customWidth="1"/>
    <col min="2058" max="2058" width="61" style="72" customWidth="1"/>
    <col min="2059" max="2059" width="27.6640625" style="72" customWidth="1"/>
    <col min="2060" max="2060" width="31.21875" style="72" customWidth="1"/>
    <col min="2061" max="2128" width="8.88671875" style="72"/>
    <col min="2129" max="2129" width="31.21875" style="72" customWidth="1"/>
    <col min="2130" max="2197" width="8.88671875" style="72"/>
    <col min="2198" max="2198" width="31.21875" style="72" customWidth="1"/>
    <col min="2199" max="2302" width="8.88671875" style="72"/>
    <col min="2303" max="2303" width="22" style="72" customWidth="1"/>
    <col min="2304" max="2304" width="34.5546875" style="72" customWidth="1"/>
    <col min="2305" max="2305" width="9.6640625" style="72" bestFit="1" customWidth="1"/>
    <col min="2306" max="2306" width="26.77734375" style="72" customWidth="1"/>
    <col min="2307" max="2307" width="56.5546875" style="72" customWidth="1"/>
    <col min="2308" max="2308" width="22.88671875" style="72" customWidth="1"/>
    <col min="2309" max="2309" width="13" style="72" customWidth="1"/>
    <col min="2310" max="2310" width="9.33203125" style="72" customWidth="1"/>
    <col min="2311" max="2311" width="10.33203125" style="72" customWidth="1"/>
    <col min="2312" max="2312" width="50.6640625" style="72" customWidth="1"/>
    <col min="2313" max="2313" width="61.5546875" style="72" customWidth="1"/>
    <col min="2314" max="2314" width="61" style="72" customWidth="1"/>
    <col min="2315" max="2315" width="27.6640625" style="72" customWidth="1"/>
    <col min="2316" max="2316" width="31.21875" style="72" customWidth="1"/>
    <col min="2317" max="2384" width="8.88671875" style="72"/>
    <col min="2385" max="2385" width="31.21875" style="72" customWidth="1"/>
    <col min="2386" max="2453" width="8.88671875" style="72"/>
    <col min="2454" max="2454" width="31.21875" style="72" customWidth="1"/>
    <col min="2455" max="2558" width="8.88671875" style="72"/>
    <col min="2559" max="2559" width="22" style="72" customWidth="1"/>
    <col min="2560" max="2560" width="34.5546875" style="72" customWidth="1"/>
    <col min="2561" max="2561" width="9.6640625" style="72" bestFit="1" customWidth="1"/>
    <col min="2562" max="2562" width="26.77734375" style="72" customWidth="1"/>
    <col min="2563" max="2563" width="56.5546875" style="72" customWidth="1"/>
    <col min="2564" max="2564" width="22.88671875" style="72" customWidth="1"/>
    <col min="2565" max="2565" width="13" style="72" customWidth="1"/>
    <col min="2566" max="2566" width="9.33203125" style="72" customWidth="1"/>
    <col min="2567" max="2567" width="10.33203125" style="72" customWidth="1"/>
    <col min="2568" max="2568" width="50.6640625" style="72" customWidth="1"/>
    <col min="2569" max="2569" width="61.5546875" style="72" customWidth="1"/>
    <col min="2570" max="2570" width="61" style="72" customWidth="1"/>
    <col min="2571" max="2571" width="27.6640625" style="72" customWidth="1"/>
    <col min="2572" max="2572" width="31.21875" style="72" customWidth="1"/>
    <col min="2573" max="2640" width="8.88671875" style="72"/>
    <col min="2641" max="2641" width="31.21875" style="72" customWidth="1"/>
    <col min="2642" max="2709" width="8.88671875" style="72"/>
    <col min="2710" max="2710" width="31.21875" style="72" customWidth="1"/>
    <col min="2711" max="2814" width="8.88671875" style="72"/>
    <col min="2815" max="2815" width="22" style="72" customWidth="1"/>
    <col min="2816" max="2816" width="34.5546875" style="72" customWidth="1"/>
    <col min="2817" max="2817" width="9.6640625" style="72" bestFit="1" customWidth="1"/>
    <col min="2818" max="2818" width="26.77734375" style="72" customWidth="1"/>
    <col min="2819" max="2819" width="56.5546875" style="72" customWidth="1"/>
    <col min="2820" max="2820" width="22.88671875" style="72" customWidth="1"/>
    <col min="2821" max="2821" width="13" style="72" customWidth="1"/>
    <col min="2822" max="2822" width="9.33203125" style="72" customWidth="1"/>
    <col min="2823" max="2823" width="10.33203125" style="72" customWidth="1"/>
    <col min="2824" max="2824" width="50.6640625" style="72" customWidth="1"/>
    <col min="2825" max="2825" width="61.5546875" style="72" customWidth="1"/>
    <col min="2826" max="2826" width="61" style="72" customWidth="1"/>
    <col min="2827" max="2827" width="27.6640625" style="72" customWidth="1"/>
    <col min="2828" max="2828" width="31.21875" style="72" customWidth="1"/>
    <col min="2829" max="2896" width="8.88671875" style="72"/>
    <col min="2897" max="2897" width="31.21875" style="72" customWidth="1"/>
    <col min="2898" max="2965" width="8.88671875" style="72"/>
    <col min="2966" max="2966" width="31.21875" style="72" customWidth="1"/>
    <col min="2967" max="3070" width="8.88671875" style="72"/>
    <col min="3071" max="3071" width="22" style="72" customWidth="1"/>
    <col min="3072" max="3072" width="34.5546875" style="72" customWidth="1"/>
    <col min="3073" max="3073" width="9.6640625" style="72" bestFit="1" customWidth="1"/>
    <col min="3074" max="3074" width="26.77734375" style="72" customWidth="1"/>
    <col min="3075" max="3075" width="56.5546875" style="72" customWidth="1"/>
    <col min="3076" max="3076" width="22.88671875" style="72" customWidth="1"/>
    <col min="3077" max="3077" width="13" style="72" customWidth="1"/>
    <col min="3078" max="3078" width="9.33203125" style="72" customWidth="1"/>
    <col min="3079" max="3079" width="10.33203125" style="72" customWidth="1"/>
    <col min="3080" max="3080" width="50.6640625" style="72" customWidth="1"/>
    <col min="3081" max="3081" width="61.5546875" style="72" customWidth="1"/>
    <col min="3082" max="3082" width="61" style="72" customWidth="1"/>
    <col min="3083" max="3083" width="27.6640625" style="72" customWidth="1"/>
    <col min="3084" max="3084" width="31.21875" style="72" customWidth="1"/>
    <col min="3085" max="3152" width="8.88671875" style="72"/>
    <col min="3153" max="3153" width="31.21875" style="72" customWidth="1"/>
    <col min="3154" max="3221" width="8.88671875" style="72"/>
    <col min="3222" max="3222" width="31.21875" style="72" customWidth="1"/>
    <col min="3223" max="3326" width="8.88671875" style="72"/>
    <col min="3327" max="3327" width="22" style="72" customWidth="1"/>
    <col min="3328" max="3328" width="34.5546875" style="72" customWidth="1"/>
    <col min="3329" max="3329" width="9.6640625" style="72" bestFit="1" customWidth="1"/>
    <col min="3330" max="3330" width="26.77734375" style="72" customWidth="1"/>
    <col min="3331" max="3331" width="56.5546875" style="72" customWidth="1"/>
    <col min="3332" max="3332" width="22.88671875" style="72" customWidth="1"/>
    <col min="3333" max="3333" width="13" style="72" customWidth="1"/>
    <col min="3334" max="3334" width="9.33203125" style="72" customWidth="1"/>
    <col min="3335" max="3335" width="10.33203125" style="72" customWidth="1"/>
    <col min="3336" max="3336" width="50.6640625" style="72" customWidth="1"/>
    <col min="3337" max="3337" width="61.5546875" style="72" customWidth="1"/>
    <col min="3338" max="3338" width="61" style="72" customWidth="1"/>
    <col min="3339" max="3339" width="27.6640625" style="72" customWidth="1"/>
    <col min="3340" max="3340" width="31.21875" style="72" customWidth="1"/>
    <col min="3341" max="3408" width="8.88671875" style="72"/>
    <col min="3409" max="3409" width="31.21875" style="72" customWidth="1"/>
    <col min="3410" max="3477" width="8.88671875" style="72"/>
    <col min="3478" max="3478" width="31.21875" style="72" customWidth="1"/>
    <col min="3479" max="3582" width="8.88671875" style="72"/>
    <col min="3583" max="3583" width="22" style="72" customWidth="1"/>
    <col min="3584" max="3584" width="34.5546875" style="72" customWidth="1"/>
    <col min="3585" max="3585" width="9.6640625" style="72" bestFit="1" customWidth="1"/>
    <col min="3586" max="3586" width="26.77734375" style="72" customWidth="1"/>
    <col min="3587" max="3587" width="56.5546875" style="72" customWidth="1"/>
    <col min="3588" max="3588" width="22.88671875" style="72" customWidth="1"/>
    <col min="3589" max="3589" width="13" style="72" customWidth="1"/>
    <col min="3590" max="3590" width="9.33203125" style="72" customWidth="1"/>
    <col min="3591" max="3591" width="10.33203125" style="72" customWidth="1"/>
    <col min="3592" max="3592" width="50.6640625" style="72" customWidth="1"/>
    <col min="3593" max="3593" width="61.5546875" style="72" customWidth="1"/>
    <col min="3594" max="3594" width="61" style="72" customWidth="1"/>
    <col min="3595" max="3595" width="27.6640625" style="72" customWidth="1"/>
    <col min="3596" max="3596" width="31.21875" style="72" customWidth="1"/>
    <col min="3597" max="3664" width="8.88671875" style="72"/>
    <col min="3665" max="3665" width="31.21875" style="72" customWidth="1"/>
    <col min="3666" max="3733" width="8.88671875" style="72"/>
    <col min="3734" max="3734" width="31.21875" style="72" customWidth="1"/>
    <col min="3735" max="3838" width="8.88671875" style="72"/>
    <col min="3839" max="3839" width="22" style="72" customWidth="1"/>
    <col min="3840" max="3840" width="34.5546875" style="72" customWidth="1"/>
    <col min="3841" max="3841" width="9.6640625" style="72" bestFit="1" customWidth="1"/>
    <col min="3842" max="3842" width="26.77734375" style="72" customWidth="1"/>
    <col min="3843" max="3843" width="56.5546875" style="72" customWidth="1"/>
    <col min="3844" max="3844" width="22.88671875" style="72" customWidth="1"/>
    <col min="3845" max="3845" width="13" style="72" customWidth="1"/>
    <col min="3846" max="3846" width="9.33203125" style="72" customWidth="1"/>
    <col min="3847" max="3847" width="10.33203125" style="72" customWidth="1"/>
    <col min="3848" max="3848" width="50.6640625" style="72" customWidth="1"/>
    <col min="3849" max="3849" width="61.5546875" style="72" customWidth="1"/>
    <col min="3850" max="3850" width="61" style="72" customWidth="1"/>
    <col min="3851" max="3851" width="27.6640625" style="72" customWidth="1"/>
    <col min="3852" max="3852" width="31.21875" style="72" customWidth="1"/>
    <col min="3853" max="3920" width="8.88671875" style="72"/>
    <col min="3921" max="3921" width="31.21875" style="72" customWidth="1"/>
    <col min="3922" max="3989" width="8.88671875" style="72"/>
    <col min="3990" max="3990" width="31.21875" style="72" customWidth="1"/>
    <col min="3991" max="4094" width="8.88671875" style="72"/>
    <col min="4095" max="4095" width="22" style="72" customWidth="1"/>
    <col min="4096" max="4096" width="34.5546875" style="72" customWidth="1"/>
    <col min="4097" max="4097" width="9.6640625" style="72" bestFit="1" customWidth="1"/>
    <col min="4098" max="4098" width="26.77734375" style="72" customWidth="1"/>
    <col min="4099" max="4099" width="56.5546875" style="72" customWidth="1"/>
    <col min="4100" max="4100" width="22.88671875" style="72" customWidth="1"/>
    <col min="4101" max="4101" width="13" style="72" customWidth="1"/>
    <col min="4102" max="4102" width="9.33203125" style="72" customWidth="1"/>
    <col min="4103" max="4103" width="10.33203125" style="72" customWidth="1"/>
    <col min="4104" max="4104" width="50.6640625" style="72" customWidth="1"/>
    <col min="4105" max="4105" width="61.5546875" style="72" customWidth="1"/>
    <col min="4106" max="4106" width="61" style="72" customWidth="1"/>
    <col min="4107" max="4107" width="27.6640625" style="72" customWidth="1"/>
    <col min="4108" max="4108" width="31.21875" style="72" customWidth="1"/>
    <col min="4109" max="4176" width="8.88671875" style="72"/>
    <col min="4177" max="4177" width="31.21875" style="72" customWidth="1"/>
    <col min="4178" max="4245" width="8.88671875" style="72"/>
    <col min="4246" max="4246" width="31.21875" style="72" customWidth="1"/>
    <col min="4247" max="4350" width="8.88671875" style="72"/>
    <col min="4351" max="4351" width="22" style="72" customWidth="1"/>
    <col min="4352" max="4352" width="34.5546875" style="72" customWidth="1"/>
    <col min="4353" max="4353" width="9.6640625" style="72" bestFit="1" customWidth="1"/>
    <col min="4354" max="4354" width="26.77734375" style="72" customWidth="1"/>
    <col min="4355" max="4355" width="56.5546875" style="72" customWidth="1"/>
    <col min="4356" max="4356" width="22.88671875" style="72" customWidth="1"/>
    <col min="4357" max="4357" width="13" style="72" customWidth="1"/>
    <col min="4358" max="4358" width="9.33203125" style="72" customWidth="1"/>
    <col min="4359" max="4359" width="10.33203125" style="72" customWidth="1"/>
    <col min="4360" max="4360" width="50.6640625" style="72" customWidth="1"/>
    <col min="4361" max="4361" width="61.5546875" style="72" customWidth="1"/>
    <col min="4362" max="4362" width="61" style="72" customWidth="1"/>
    <col min="4363" max="4363" width="27.6640625" style="72" customWidth="1"/>
    <col min="4364" max="4364" width="31.21875" style="72" customWidth="1"/>
    <col min="4365" max="4432" width="8.88671875" style="72"/>
    <col min="4433" max="4433" width="31.21875" style="72" customWidth="1"/>
    <col min="4434" max="4501" width="8.88671875" style="72"/>
    <col min="4502" max="4502" width="31.21875" style="72" customWidth="1"/>
    <col min="4503" max="4606" width="8.88671875" style="72"/>
    <col min="4607" max="4607" width="22" style="72" customWidth="1"/>
    <col min="4608" max="4608" width="34.5546875" style="72" customWidth="1"/>
    <col min="4609" max="4609" width="9.6640625" style="72" bestFit="1" customWidth="1"/>
    <col min="4610" max="4610" width="26.77734375" style="72" customWidth="1"/>
    <col min="4611" max="4611" width="56.5546875" style="72" customWidth="1"/>
    <col min="4612" max="4612" width="22.88671875" style="72" customWidth="1"/>
    <col min="4613" max="4613" width="13" style="72" customWidth="1"/>
    <col min="4614" max="4614" width="9.33203125" style="72" customWidth="1"/>
    <col min="4615" max="4615" width="10.33203125" style="72" customWidth="1"/>
    <col min="4616" max="4616" width="50.6640625" style="72" customWidth="1"/>
    <col min="4617" max="4617" width="61.5546875" style="72" customWidth="1"/>
    <col min="4618" max="4618" width="61" style="72" customWidth="1"/>
    <col min="4619" max="4619" width="27.6640625" style="72" customWidth="1"/>
    <col min="4620" max="4620" width="31.21875" style="72" customWidth="1"/>
    <col min="4621" max="4688" width="8.88671875" style="72"/>
    <col min="4689" max="4689" width="31.21875" style="72" customWidth="1"/>
    <col min="4690" max="4757" width="8.88671875" style="72"/>
    <col min="4758" max="4758" width="31.21875" style="72" customWidth="1"/>
    <col min="4759" max="4862" width="8.88671875" style="72"/>
    <col min="4863" max="4863" width="22" style="72" customWidth="1"/>
    <col min="4864" max="4864" width="34.5546875" style="72" customWidth="1"/>
    <col min="4865" max="4865" width="9.6640625" style="72" bestFit="1" customWidth="1"/>
    <col min="4866" max="4866" width="26.77734375" style="72" customWidth="1"/>
    <col min="4867" max="4867" width="56.5546875" style="72" customWidth="1"/>
    <col min="4868" max="4868" width="22.88671875" style="72" customWidth="1"/>
    <col min="4869" max="4869" width="13" style="72" customWidth="1"/>
    <col min="4870" max="4870" width="9.33203125" style="72" customWidth="1"/>
    <col min="4871" max="4871" width="10.33203125" style="72" customWidth="1"/>
    <col min="4872" max="4872" width="50.6640625" style="72" customWidth="1"/>
    <col min="4873" max="4873" width="61.5546875" style="72" customWidth="1"/>
    <col min="4874" max="4874" width="61" style="72" customWidth="1"/>
    <col min="4875" max="4875" width="27.6640625" style="72" customWidth="1"/>
    <col min="4876" max="4876" width="31.21875" style="72" customWidth="1"/>
    <col min="4877" max="4944" width="8.88671875" style="72"/>
    <col min="4945" max="4945" width="31.21875" style="72" customWidth="1"/>
    <col min="4946" max="5013" width="8.88671875" style="72"/>
    <col min="5014" max="5014" width="31.21875" style="72" customWidth="1"/>
    <col min="5015" max="5118" width="8.88671875" style="72"/>
    <col min="5119" max="5119" width="22" style="72" customWidth="1"/>
    <col min="5120" max="5120" width="34.5546875" style="72" customWidth="1"/>
    <col min="5121" max="5121" width="9.6640625" style="72" bestFit="1" customWidth="1"/>
    <col min="5122" max="5122" width="26.77734375" style="72" customWidth="1"/>
    <col min="5123" max="5123" width="56.5546875" style="72" customWidth="1"/>
    <col min="5124" max="5124" width="22.88671875" style="72" customWidth="1"/>
    <col min="5125" max="5125" width="13" style="72" customWidth="1"/>
    <col min="5126" max="5126" width="9.33203125" style="72" customWidth="1"/>
    <col min="5127" max="5127" width="10.33203125" style="72" customWidth="1"/>
    <col min="5128" max="5128" width="50.6640625" style="72" customWidth="1"/>
    <col min="5129" max="5129" width="61.5546875" style="72" customWidth="1"/>
    <col min="5130" max="5130" width="61" style="72" customWidth="1"/>
    <col min="5131" max="5131" width="27.6640625" style="72" customWidth="1"/>
    <col min="5132" max="5132" width="31.21875" style="72" customWidth="1"/>
    <col min="5133" max="5200" width="8.88671875" style="72"/>
    <col min="5201" max="5201" width="31.21875" style="72" customWidth="1"/>
    <col min="5202" max="5269" width="8.88671875" style="72"/>
    <col min="5270" max="5270" width="31.21875" style="72" customWidth="1"/>
    <col min="5271" max="5374" width="8.88671875" style="72"/>
    <col min="5375" max="5375" width="22" style="72" customWidth="1"/>
    <col min="5376" max="5376" width="34.5546875" style="72" customWidth="1"/>
    <col min="5377" max="5377" width="9.6640625" style="72" bestFit="1" customWidth="1"/>
    <col min="5378" max="5378" width="26.77734375" style="72" customWidth="1"/>
    <col min="5379" max="5379" width="56.5546875" style="72" customWidth="1"/>
    <col min="5380" max="5380" width="22.88671875" style="72" customWidth="1"/>
    <col min="5381" max="5381" width="13" style="72" customWidth="1"/>
    <col min="5382" max="5382" width="9.33203125" style="72" customWidth="1"/>
    <col min="5383" max="5383" width="10.33203125" style="72" customWidth="1"/>
    <col min="5384" max="5384" width="50.6640625" style="72" customWidth="1"/>
    <col min="5385" max="5385" width="61.5546875" style="72" customWidth="1"/>
    <col min="5386" max="5386" width="61" style="72" customWidth="1"/>
    <col min="5387" max="5387" width="27.6640625" style="72" customWidth="1"/>
    <col min="5388" max="5388" width="31.21875" style="72" customWidth="1"/>
    <col min="5389" max="5456" width="8.88671875" style="72"/>
    <col min="5457" max="5457" width="31.21875" style="72" customWidth="1"/>
    <col min="5458" max="5525" width="8.88671875" style="72"/>
    <col min="5526" max="5526" width="31.21875" style="72" customWidth="1"/>
    <col min="5527" max="5630" width="8.88671875" style="72"/>
    <col min="5631" max="5631" width="22" style="72" customWidth="1"/>
    <col min="5632" max="5632" width="34.5546875" style="72" customWidth="1"/>
    <col min="5633" max="5633" width="9.6640625" style="72" bestFit="1" customWidth="1"/>
    <col min="5634" max="5634" width="26.77734375" style="72" customWidth="1"/>
    <col min="5635" max="5635" width="56.5546875" style="72" customWidth="1"/>
    <col min="5636" max="5636" width="22.88671875" style="72" customWidth="1"/>
    <col min="5637" max="5637" width="13" style="72" customWidth="1"/>
    <col min="5638" max="5638" width="9.33203125" style="72" customWidth="1"/>
    <col min="5639" max="5639" width="10.33203125" style="72" customWidth="1"/>
    <col min="5640" max="5640" width="50.6640625" style="72" customWidth="1"/>
    <col min="5641" max="5641" width="61.5546875" style="72" customWidth="1"/>
    <col min="5642" max="5642" width="61" style="72" customWidth="1"/>
    <col min="5643" max="5643" width="27.6640625" style="72" customWidth="1"/>
    <col min="5644" max="5644" width="31.21875" style="72" customWidth="1"/>
    <col min="5645" max="5712" width="8.88671875" style="72"/>
    <col min="5713" max="5713" width="31.21875" style="72" customWidth="1"/>
    <col min="5714" max="5781" width="8.88671875" style="72"/>
    <col min="5782" max="5782" width="31.21875" style="72" customWidth="1"/>
    <col min="5783" max="5886" width="8.88671875" style="72"/>
    <col min="5887" max="5887" width="22" style="72" customWidth="1"/>
    <col min="5888" max="5888" width="34.5546875" style="72" customWidth="1"/>
    <col min="5889" max="5889" width="9.6640625" style="72" bestFit="1" customWidth="1"/>
    <col min="5890" max="5890" width="26.77734375" style="72" customWidth="1"/>
    <col min="5891" max="5891" width="56.5546875" style="72" customWidth="1"/>
    <col min="5892" max="5892" width="22.88671875" style="72" customWidth="1"/>
    <col min="5893" max="5893" width="13" style="72" customWidth="1"/>
    <col min="5894" max="5894" width="9.33203125" style="72" customWidth="1"/>
    <col min="5895" max="5895" width="10.33203125" style="72" customWidth="1"/>
    <col min="5896" max="5896" width="50.6640625" style="72" customWidth="1"/>
    <col min="5897" max="5897" width="61.5546875" style="72" customWidth="1"/>
    <col min="5898" max="5898" width="61" style="72" customWidth="1"/>
    <col min="5899" max="5899" width="27.6640625" style="72" customWidth="1"/>
    <col min="5900" max="5900" width="31.21875" style="72" customWidth="1"/>
    <col min="5901" max="5968" width="8.88671875" style="72"/>
    <col min="5969" max="5969" width="31.21875" style="72" customWidth="1"/>
    <col min="5970" max="6037" width="8.88671875" style="72"/>
    <col min="6038" max="6038" width="31.21875" style="72" customWidth="1"/>
    <col min="6039" max="6142" width="8.88671875" style="72"/>
    <col min="6143" max="6143" width="22" style="72" customWidth="1"/>
    <col min="6144" max="6144" width="34.5546875" style="72" customWidth="1"/>
    <col min="6145" max="6145" width="9.6640625" style="72" bestFit="1" customWidth="1"/>
    <col min="6146" max="6146" width="26.77734375" style="72" customWidth="1"/>
    <col min="6147" max="6147" width="56.5546875" style="72" customWidth="1"/>
    <col min="6148" max="6148" width="22.88671875" style="72" customWidth="1"/>
    <col min="6149" max="6149" width="13" style="72" customWidth="1"/>
    <col min="6150" max="6150" width="9.33203125" style="72" customWidth="1"/>
    <col min="6151" max="6151" width="10.33203125" style="72" customWidth="1"/>
    <col min="6152" max="6152" width="50.6640625" style="72" customWidth="1"/>
    <col min="6153" max="6153" width="61.5546875" style="72" customWidth="1"/>
    <col min="6154" max="6154" width="61" style="72" customWidth="1"/>
    <col min="6155" max="6155" width="27.6640625" style="72" customWidth="1"/>
    <col min="6156" max="6156" width="31.21875" style="72" customWidth="1"/>
    <col min="6157" max="6224" width="8.88671875" style="72"/>
    <col min="6225" max="6225" width="31.21875" style="72" customWidth="1"/>
    <col min="6226" max="6293" width="8.88671875" style="72"/>
    <col min="6294" max="6294" width="31.21875" style="72" customWidth="1"/>
    <col min="6295" max="6398" width="8.88671875" style="72"/>
    <col min="6399" max="6399" width="22" style="72" customWidth="1"/>
    <col min="6400" max="6400" width="34.5546875" style="72" customWidth="1"/>
    <col min="6401" max="6401" width="9.6640625" style="72" bestFit="1" customWidth="1"/>
    <col min="6402" max="6402" width="26.77734375" style="72" customWidth="1"/>
    <col min="6403" max="6403" width="56.5546875" style="72" customWidth="1"/>
    <col min="6404" max="6404" width="22.88671875" style="72" customWidth="1"/>
    <col min="6405" max="6405" width="13" style="72" customWidth="1"/>
    <col min="6406" max="6406" width="9.33203125" style="72" customWidth="1"/>
    <col min="6407" max="6407" width="10.33203125" style="72" customWidth="1"/>
    <col min="6408" max="6408" width="50.6640625" style="72" customWidth="1"/>
    <col min="6409" max="6409" width="61.5546875" style="72" customWidth="1"/>
    <col min="6410" max="6410" width="61" style="72" customWidth="1"/>
    <col min="6411" max="6411" width="27.6640625" style="72" customWidth="1"/>
    <col min="6412" max="6412" width="31.21875" style="72" customWidth="1"/>
    <col min="6413" max="6480" width="8.88671875" style="72"/>
    <col min="6481" max="6481" width="31.21875" style="72" customWidth="1"/>
    <col min="6482" max="6549" width="8.88671875" style="72"/>
    <col min="6550" max="6550" width="31.21875" style="72" customWidth="1"/>
    <col min="6551" max="6654" width="8.88671875" style="72"/>
    <col min="6655" max="6655" width="22" style="72" customWidth="1"/>
    <col min="6656" max="6656" width="34.5546875" style="72" customWidth="1"/>
    <col min="6657" max="6657" width="9.6640625" style="72" bestFit="1" customWidth="1"/>
    <col min="6658" max="6658" width="26.77734375" style="72" customWidth="1"/>
    <col min="6659" max="6659" width="56.5546875" style="72" customWidth="1"/>
    <col min="6660" max="6660" width="22.88671875" style="72" customWidth="1"/>
    <col min="6661" max="6661" width="13" style="72" customWidth="1"/>
    <col min="6662" max="6662" width="9.33203125" style="72" customWidth="1"/>
    <col min="6663" max="6663" width="10.33203125" style="72" customWidth="1"/>
    <col min="6664" max="6664" width="50.6640625" style="72" customWidth="1"/>
    <col min="6665" max="6665" width="61.5546875" style="72" customWidth="1"/>
    <col min="6666" max="6666" width="61" style="72" customWidth="1"/>
    <col min="6667" max="6667" width="27.6640625" style="72" customWidth="1"/>
    <col min="6668" max="6668" width="31.21875" style="72" customWidth="1"/>
    <col min="6669" max="6736" width="8.88671875" style="72"/>
    <col min="6737" max="6737" width="31.21875" style="72" customWidth="1"/>
    <col min="6738" max="6805" width="8.88671875" style="72"/>
    <col min="6806" max="6806" width="31.21875" style="72" customWidth="1"/>
    <col min="6807" max="6910" width="8.88671875" style="72"/>
    <col min="6911" max="6911" width="22" style="72" customWidth="1"/>
    <col min="6912" max="6912" width="34.5546875" style="72" customWidth="1"/>
    <col min="6913" max="6913" width="9.6640625" style="72" bestFit="1" customWidth="1"/>
    <col min="6914" max="6914" width="26.77734375" style="72" customWidth="1"/>
    <col min="6915" max="6915" width="56.5546875" style="72" customWidth="1"/>
    <col min="6916" max="6916" width="22.88671875" style="72" customWidth="1"/>
    <col min="6917" max="6917" width="13" style="72" customWidth="1"/>
    <col min="6918" max="6918" width="9.33203125" style="72" customWidth="1"/>
    <col min="6919" max="6919" width="10.33203125" style="72" customWidth="1"/>
    <col min="6920" max="6920" width="50.6640625" style="72" customWidth="1"/>
    <col min="6921" max="6921" width="61.5546875" style="72" customWidth="1"/>
    <col min="6922" max="6922" width="61" style="72" customWidth="1"/>
    <col min="6923" max="6923" width="27.6640625" style="72" customWidth="1"/>
    <col min="6924" max="6924" width="31.21875" style="72" customWidth="1"/>
    <col min="6925" max="6992" width="8.88671875" style="72"/>
    <col min="6993" max="6993" width="31.21875" style="72" customWidth="1"/>
    <col min="6994" max="7061" width="8.88671875" style="72"/>
    <col min="7062" max="7062" width="31.21875" style="72" customWidth="1"/>
    <col min="7063" max="7166" width="8.88671875" style="72"/>
    <col min="7167" max="7167" width="22" style="72" customWidth="1"/>
    <col min="7168" max="7168" width="34.5546875" style="72" customWidth="1"/>
    <col min="7169" max="7169" width="9.6640625" style="72" bestFit="1" customWidth="1"/>
    <col min="7170" max="7170" width="26.77734375" style="72" customWidth="1"/>
    <col min="7171" max="7171" width="56.5546875" style="72" customWidth="1"/>
    <col min="7172" max="7172" width="22.88671875" style="72" customWidth="1"/>
    <col min="7173" max="7173" width="13" style="72" customWidth="1"/>
    <col min="7174" max="7174" width="9.33203125" style="72" customWidth="1"/>
    <col min="7175" max="7175" width="10.33203125" style="72" customWidth="1"/>
    <col min="7176" max="7176" width="50.6640625" style="72" customWidth="1"/>
    <col min="7177" max="7177" width="61.5546875" style="72" customWidth="1"/>
    <col min="7178" max="7178" width="61" style="72" customWidth="1"/>
    <col min="7179" max="7179" width="27.6640625" style="72" customWidth="1"/>
    <col min="7180" max="7180" width="31.21875" style="72" customWidth="1"/>
    <col min="7181" max="7248" width="8.88671875" style="72"/>
    <col min="7249" max="7249" width="31.21875" style="72" customWidth="1"/>
    <col min="7250" max="7317" width="8.88671875" style="72"/>
    <col min="7318" max="7318" width="31.21875" style="72" customWidth="1"/>
    <col min="7319" max="7422" width="8.88671875" style="72"/>
    <col min="7423" max="7423" width="22" style="72" customWidth="1"/>
    <col min="7424" max="7424" width="34.5546875" style="72" customWidth="1"/>
    <col min="7425" max="7425" width="9.6640625" style="72" bestFit="1" customWidth="1"/>
    <col min="7426" max="7426" width="26.77734375" style="72" customWidth="1"/>
    <col min="7427" max="7427" width="56.5546875" style="72" customWidth="1"/>
    <col min="7428" max="7428" width="22.88671875" style="72" customWidth="1"/>
    <col min="7429" max="7429" width="13" style="72" customWidth="1"/>
    <col min="7430" max="7430" width="9.33203125" style="72" customWidth="1"/>
    <col min="7431" max="7431" width="10.33203125" style="72" customWidth="1"/>
    <col min="7432" max="7432" width="50.6640625" style="72" customWidth="1"/>
    <col min="7433" max="7433" width="61.5546875" style="72" customWidth="1"/>
    <col min="7434" max="7434" width="61" style="72" customWidth="1"/>
    <col min="7435" max="7435" width="27.6640625" style="72" customWidth="1"/>
    <col min="7436" max="7436" width="31.21875" style="72" customWidth="1"/>
    <col min="7437" max="7504" width="8.88671875" style="72"/>
    <col min="7505" max="7505" width="31.21875" style="72" customWidth="1"/>
    <col min="7506" max="7573" width="8.88671875" style="72"/>
    <col min="7574" max="7574" width="31.21875" style="72" customWidth="1"/>
    <col min="7575" max="7678" width="8.88671875" style="72"/>
    <col min="7679" max="7679" width="22" style="72" customWidth="1"/>
    <col min="7680" max="7680" width="34.5546875" style="72" customWidth="1"/>
    <col min="7681" max="7681" width="9.6640625" style="72" bestFit="1" customWidth="1"/>
    <col min="7682" max="7682" width="26.77734375" style="72" customWidth="1"/>
    <col min="7683" max="7683" width="56.5546875" style="72" customWidth="1"/>
    <col min="7684" max="7684" width="22.88671875" style="72" customWidth="1"/>
    <col min="7685" max="7685" width="13" style="72" customWidth="1"/>
    <col min="7686" max="7686" width="9.33203125" style="72" customWidth="1"/>
    <col min="7687" max="7687" width="10.33203125" style="72" customWidth="1"/>
    <col min="7688" max="7688" width="50.6640625" style="72" customWidth="1"/>
    <col min="7689" max="7689" width="61.5546875" style="72" customWidth="1"/>
    <col min="7690" max="7690" width="61" style="72" customWidth="1"/>
    <col min="7691" max="7691" width="27.6640625" style="72" customWidth="1"/>
    <col min="7692" max="7692" width="31.21875" style="72" customWidth="1"/>
    <col min="7693" max="7760" width="8.88671875" style="72"/>
    <col min="7761" max="7761" width="31.21875" style="72" customWidth="1"/>
    <col min="7762" max="7829" width="8.88671875" style="72"/>
    <col min="7830" max="7830" width="31.21875" style="72" customWidth="1"/>
    <col min="7831" max="7934" width="8.88671875" style="72"/>
    <col min="7935" max="7935" width="22" style="72" customWidth="1"/>
    <col min="7936" max="7936" width="34.5546875" style="72" customWidth="1"/>
    <col min="7937" max="7937" width="9.6640625" style="72" bestFit="1" customWidth="1"/>
    <col min="7938" max="7938" width="26.77734375" style="72" customWidth="1"/>
    <col min="7939" max="7939" width="56.5546875" style="72" customWidth="1"/>
    <col min="7940" max="7940" width="22.88671875" style="72" customWidth="1"/>
    <col min="7941" max="7941" width="13" style="72" customWidth="1"/>
    <col min="7942" max="7942" width="9.33203125" style="72" customWidth="1"/>
    <col min="7943" max="7943" width="10.33203125" style="72" customWidth="1"/>
    <col min="7944" max="7944" width="50.6640625" style="72" customWidth="1"/>
    <col min="7945" max="7945" width="61.5546875" style="72" customWidth="1"/>
    <col min="7946" max="7946" width="61" style="72" customWidth="1"/>
    <col min="7947" max="7947" width="27.6640625" style="72" customWidth="1"/>
    <col min="7948" max="7948" width="31.21875" style="72" customWidth="1"/>
    <col min="7949" max="8016" width="8.88671875" style="72"/>
    <col min="8017" max="8017" width="31.21875" style="72" customWidth="1"/>
    <col min="8018" max="8085" width="8.88671875" style="72"/>
    <col min="8086" max="8086" width="31.21875" style="72" customWidth="1"/>
    <col min="8087" max="8190" width="8.88671875" style="72"/>
    <col min="8191" max="8191" width="22" style="72" customWidth="1"/>
    <col min="8192" max="8192" width="34.5546875" style="72" customWidth="1"/>
    <col min="8193" max="8193" width="9.6640625" style="72" bestFit="1" customWidth="1"/>
    <col min="8194" max="8194" width="26.77734375" style="72" customWidth="1"/>
    <col min="8195" max="8195" width="56.5546875" style="72" customWidth="1"/>
    <col min="8196" max="8196" width="22.88671875" style="72" customWidth="1"/>
    <col min="8197" max="8197" width="13" style="72" customWidth="1"/>
    <col min="8198" max="8198" width="9.33203125" style="72" customWidth="1"/>
    <col min="8199" max="8199" width="10.33203125" style="72" customWidth="1"/>
    <col min="8200" max="8200" width="50.6640625" style="72" customWidth="1"/>
    <col min="8201" max="8201" width="61.5546875" style="72" customWidth="1"/>
    <col min="8202" max="8202" width="61" style="72" customWidth="1"/>
    <col min="8203" max="8203" width="27.6640625" style="72" customWidth="1"/>
    <col min="8204" max="8204" width="31.21875" style="72" customWidth="1"/>
    <col min="8205" max="8272" width="8.88671875" style="72"/>
    <col min="8273" max="8273" width="31.21875" style="72" customWidth="1"/>
    <col min="8274" max="8341" width="8.88671875" style="72"/>
    <col min="8342" max="8342" width="31.21875" style="72" customWidth="1"/>
    <col min="8343" max="8446" width="8.88671875" style="72"/>
    <col min="8447" max="8447" width="22" style="72" customWidth="1"/>
    <col min="8448" max="8448" width="34.5546875" style="72" customWidth="1"/>
    <col min="8449" max="8449" width="9.6640625" style="72" bestFit="1" customWidth="1"/>
    <col min="8450" max="8450" width="26.77734375" style="72" customWidth="1"/>
    <col min="8451" max="8451" width="56.5546875" style="72" customWidth="1"/>
    <col min="8452" max="8452" width="22.88671875" style="72" customWidth="1"/>
    <col min="8453" max="8453" width="13" style="72" customWidth="1"/>
    <col min="8454" max="8454" width="9.33203125" style="72" customWidth="1"/>
    <col min="8455" max="8455" width="10.33203125" style="72" customWidth="1"/>
    <col min="8456" max="8456" width="50.6640625" style="72" customWidth="1"/>
    <col min="8457" max="8457" width="61.5546875" style="72" customWidth="1"/>
    <col min="8458" max="8458" width="61" style="72" customWidth="1"/>
    <col min="8459" max="8459" width="27.6640625" style="72" customWidth="1"/>
    <col min="8460" max="8460" width="31.21875" style="72" customWidth="1"/>
    <col min="8461" max="8528" width="8.88671875" style="72"/>
    <col min="8529" max="8529" width="31.21875" style="72" customWidth="1"/>
    <col min="8530" max="8597" width="8.88671875" style="72"/>
    <col min="8598" max="8598" width="31.21875" style="72" customWidth="1"/>
    <col min="8599" max="8702" width="8.88671875" style="72"/>
    <col min="8703" max="8703" width="22" style="72" customWidth="1"/>
    <col min="8704" max="8704" width="34.5546875" style="72" customWidth="1"/>
    <col min="8705" max="8705" width="9.6640625" style="72" bestFit="1" customWidth="1"/>
    <col min="8706" max="8706" width="26.77734375" style="72" customWidth="1"/>
    <col min="8707" max="8707" width="56.5546875" style="72" customWidth="1"/>
    <col min="8708" max="8708" width="22.88671875" style="72" customWidth="1"/>
    <col min="8709" max="8709" width="13" style="72" customWidth="1"/>
    <col min="8710" max="8710" width="9.33203125" style="72" customWidth="1"/>
    <col min="8711" max="8711" width="10.33203125" style="72" customWidth="1"/>
    <col min="8712" max="8712" width="50.6640625" style="72" customWidth="1"/>
    <col min="8713" max="8713" width="61.5546875" style="72" customWidth="1"/>
    <col min="8714" max="8714" width="61" style="72" customWidth="1"/>
    <col min="8715" max="8715" width="27.6640625" style="72" customWidth="1"/>
    <col min="8716" max="8716" width="31.21875" style="72" customWidth="1"/>
    <col min="8717" max="8784" width="8.88671875" style="72"/>
    <col min="8785" max="8785" width="31.21875" style="72" customWidth="1"/>
    <col min="8786" max="8853" width="8.88671875" style="72"/>
    <col min="8854" max="8854" width="31.21875" style="72" customWidth="1"/>
    <col min="8855" max="8958" width="8.88671875" style="72"/>
    <col min="8959" max="8959" width="22" style="72" customWidth="1"/>
    <col min="8960" max="8960" width="34.5546875" style="72" customWidth="1"/>
    <col min="8961" max="8961" width="9.6640625" style="72" bestFit="1" customWidth="1"/>
    <col min="8962" max="8962" width="26.77734375" style="72" customWidth="1"/>
    <col min="8963" max="8963" width="56.5546875" style="72" customWidth="1"/>
    <col min="8964" max="8964" width="22.88671875" style="72" customWidth="1"/>
    <col min="8965" max="8965" width="13" style="72" customWidth="1"/>
    <col min="8966" max="8966" width="9.33203125" style="72" customWidth="1"/>
    <col min="8967" max="8967" width="10.33203125" style="72" customWidth="1"/>
    <col min="8968" max="8968" width="50.6640625" style="72" customWidth="1"/>
    <col min="8969" max="8969" width="61.5546875" style="72" customWidth="1"/>
    <col min="8970" max="8970" width="61" style="72" customWidth="1"/>
    <col min="8971" max="8971" width="27.6640625" style="72" customWidth="1"/>
    <col min="8972" max="8972" width="31.21875" style="72" customWidth="1"/>
    <col min="8973" max="9040" width="8.88671875" style="72"/>
    <col min="9041" max="9041" width="31.21875" style="72" customWidth="1"/>
    <col min="9042" max="9109" width="8.88671875" style="72"/>
    <col min="9110" max="9110" width="31.21875" style="72" customWidth="1"/>
    <col min="9111" max="9214" width="8.88671875" style="72"/>
    <col min="9215" max="9215" width="22" style="72" customWidth="1"/>
    <col min="9216" max="9216" width="34.5546875" style="72" customWidth="1"/>
    <col min="9217" max="9217" width="9.6640625" style="72" bestFit="1" customWidth="1"/>
    <col min="9218" max="9218" width="26.77734375" style="72" customWidth="1"/>
    <col min="9219" max="9219" width="56.5546875" style="72" customWidth="1"/>
    <col min="9220" max="9220" width="22.88671875" style="72" customWidth="1"/>
    <col min="9221" max="9221" width="13" style="72" customWidth="1"/>
    <col min="9222" max="9222" width="9.33203125" style="72" customWidth="1"/>
    <col min="9223" max="9223" width="10.33203125" style="72" customWidth="1"/>
    <col min="9224" max="9224" width="50.6640625" style="72" customWidth="1"/>
    <col min="9225" max="9225" width="61.5546875" style="72" customWidth="1"/>
    <col min="9226" max="9226" width="61" style="72" customWidth="1"/>
    <col min="9227" max="9227" width="27.6640625" style="72" customWidth="1"/>
    <col min="9228" max="9228" width="31.21875" style="72" customWidth="1"/>
    <col min="9229" max="9296" width="8.88671875" style="72"/>
    <col min="9297" max="9297" width="31.21875" style="72" customWidth="1"/>
    <col min="9298" max="9365" width="8.88671875" style="72"/>
    <col min="9366" max="9366" width="31.21875" style="72" customWidth="1"/>
    <col min="9367" max="9470" width="8.88671875" style="72"/>
    <col min="9471" max="9471" width="22" style="72" customWidth="1"/>
    <col min="9472" max="9472" width="34.5546875" style="72" customWidth="1"/>
    <col min="9473" max="9473" width="9.6640625" style="72" bestFit="1" customWidth="1"/>
    <col min="9474" max="9474" width="26.77734375" style="72" customWidth="1"/>
    <col min="9475" max="9475" width="56.5546875" style="72" customWidth="1"/>
    <col min="9476" max="9476" width="22.88671875" style="72" customWidth="1"/>
    <col min="9477" max="9477" width="13" style="72" customWidth="1"/>
    <col min="9478" max="9478" width="9.33203125" style="72" customWidth="1"/>
    <col min="9479" max="9479" width="10.33203125" style="72" customWidth="1"/>
    <col min="9480" max="9480" width="50.6640625" style="72" customWidth="1"/>
    <col min="9481" max="9481" width="61.5546875" style="72" customWidth="1"/>
    <col min="9482" max="9482" width="61" style="72" customWidth="1"/>
    <col min="9483" max="9483" width="27.6640625" style="72" customWidth="1"/>
    <col min="9484" max="9484" width="31.21875" style="72" customWidth="1"/>
    <col min="9485" max="9552" width="8.88671875" style="72"/>
    <col min="9553" max="9553" width="31.21875" style="72" customWidth="1"/>
    <col min="9554" max="9621" width="8.88671875" style="72"/>
    <col min="9622" max="9622" width="31.21875" style="72" customWidth="1"/>
    <col min="9623" max="9726" width="8.88671875" style="72"/>
    <col min="9727" max="9727" width="22" style="72" customWidth="1"/>
    <col min="9728" max="9728" width="34.5546875" style="72" customWidth="1"/>
    <col min="9729" max="9729" width="9.6640625" style="72" bestFit="1" customWidth="1"/>
    <col min="9730" max="9730" width="26.77734375" style="72" customWidth="1"/>
    <col min="9731" max="9731" width="56.5546875" style="72" customWidth="1"/>
    <col min="9732" max="9732" width="22.88671875" style="72" customWidth="1"/>
    <col min="9733" max="9733" width="13" style="72" customWidth="1"/>
    <col min="9734" max="9734" width="9.33203125" style="72" customWidth="1"/>
    <col min="9735" max="9735" width="10.33203125" style="72" customWidth="1"/>
    <col min="9736" max="9736" width="50.6640625" style="72" customWidth="1"/>
    <col min="9737" max="9737" width="61.5546875" style="72" customWidth="1"/>
    <col min="9738" max="9738" width="61" style="72" customWidth="1"/>
    <col min="9739" max="9739" width="27.6640625" style="72" customWidth="1"/>
    <col min="9740" max="9740" width="31.21875" style="72" customWidth="1"/>
    <col min="9741" max="9808" width="8.88671875" style="72"/>
    <col min="9809" max="9809" width="31.21875" style="72" customWidth="1"/>
    <col min="9810" max="9877" width="8.88671875" style="72"/>
    <col min="9878" max="9878" width="31.21875" style="72" customWidth="1"/>
    <col min="9879" max="9982" width="8.88671875" style="72"/>
    <col min="9983" max="9983" width="22" style="72" customWidth="1"/>
    <col min="9984" max="9984" width="34.5546875" style="72" customWidth="1"/>
    <col min="9985" max="9985" width="9.6640625" style="72" bestFit="1" customWidth="1"/>
    <col min="9986" max="9986" width="26.77734375" style="72" customWidth="1"/>
    <col min="9987" max="9987" width="56.5546875" style="72" customWidth="1"/>
    <col min="9988" max="9988" width="22.88671875" style="72" customWidth="1"/>
    <col min="9989" max="9989" width="13" style="72" customWidth="1"/>
    <col min="9990" max="9990" width="9.33203125" style="72" customWidth="1"/>
    <col min="9991" max="9991" width="10.33203125" style="72" customWidth="1"/>
    <col min="9992" max="9992" width="50.6640625" style="72" customWidth="1"/>
    <col min="9993" max="9993" width="61.5546875" style="72" customWidth="1"/>
    <col min="9994" max="9994" width="61" style="72" customWidth="1"/>
    <col min="9995" max="9995" width="27.6640625" style="72" customWidth="1"/>
    <col min="9996" max="9996" width="31.21875" style="72" customWidth="1"/>
    <col min="9997" max="10064" width="8.88671875" style="72"/>
    <col min="10065" max="10065" width="31.21875" style="72" customWidth="1"/>
    <col min="10066" max="10133" width="8.88671875" style="72"/>
    <col min="10134" max="10134" width="31.21875" style="72" customWidth="1"/>
    <col min="10135" max="10238" width="8.88671875" style="72"/>
    <col min="10239" max="10239" width="22" style="72" customWidth="1"/>
    <col min="10240" max="10240" width="34.5546875" style="72" customWidth="1"/>
    <col min="10241" max="10241" width="9.6640625" style="72" bestFit="1" customWidth="1"/>
    <col min="10242" max="10242" width="26.77734375" style="72" customWidth="1"/>
    <col min="10243" max="10243" width="56.5546875" style="72" customWidth="1"/>
    <col min="10244" max="10244" width="22.88671875" style="72" customWidth="1"/>
    <col min="10245" max="10245" width="13" style="72" customWidth="1"/>
    <col min="10246" max="10246" width="9.33203125" style="72" customWidth="1"/>
    <col min="10247" max="10247" width="10.33203125" style="72" customWidth="1"/>
    <col min="10248" max="10248" width="50.6640625" style="72" customWidth="1"/>
    <col min="10249" max="10249" width="61.5546875" style="72" customWidth="1"/>
    <col min="10250" max="10250" width="61" style="72" customWidth="1"/>
    <col min="10251" max="10251" width="27.6640625" style="72" customWidth="1"/>
    <col min="10252" max="10252" width="31.21875" style="72" customWidth="1"/>
    <col min="10253" max="10320" width="8.88671875" style="72"/>
    <col min="10321" max="10321" width="31.21875" style="72" customWidth="1"/>
    <col min="10322" max="10389" width="8.88671875" style="72"/>
    <col min="10390" max="10390" width="31.21875" style="72" customWidth="1"/>
    <col min="10391" max="10494" width="8.88671875" style="72"/>
    <col min="10495" max="10495" width="22" style="72" customWidth="1"/>
    <col min="10496" max="10496" width="34.5546875" style="72" customWidth="1"/>
    <col min="10497" max="10497" width="9.6640625" style="72" bestFit="1" customWidth="1"/>
    <col min="10498" max="10498" width="26.77734375" style="72" customWidth="1"/>
    <col min="10499" max="10499" width="56.5546875" style="72" customWidth="1"/>
    <col min="10500" max="10500" width="22.88671875" style="72" customWidth="1"/>
    <col min="10501" max="10501" width="13" style="72" customWidth="1"/>
    <col min="10502" max="10502" width="9.33203125" style="72" customWidth="1"/>
    <col min="10503" max="10503" width="10.33203125" style="72" customWidth="1"/>
    <col min="10504" max="10504" width="50.6640625" style="72" customWidth="1"/>
    <col min="10505" max="10505" width="61.5546875" style="72" customWidth="1"/>
    <col min="10506" max="10506" width="61" style="72" customWidth="1"/>
    <col min="10507" max="10507" width="27.6640625" style="72" customWidth="1"/>
    <col min="10508" max="10508" width="31.21875" style="72" customWidth="1"/>
    <col min="10509" max="10576" width="8.88671875" style="72"/>
    <col min="10577" max="10577" width="31.21875" style="72" customWidth="1"/>
    <col min="10578" max="10645" width="8.88671875" style="72"/>
    <col min="10646" max="10646" width="31.21875" style="72" customWidth="1"/>
    <col min="10647" max="10750" width="8.88671875" style="72"/>
    <col min="10751" max="10751" width="22" style="72" customWidth="1"/>
    <col min="10752" max="10752" width="34.5546875" style="72" customWidth="1"/>
    <col min="10753" max="10753" width="9.6640625" style="72" bestFit="1" customWidth="1"/>
    <col min="10754" max="10754" width="26.77734375" style="72" customWidth="1"/>
    <col min="10755" max="10755" width="56.5546875" style="72" customWidth="1"/>
    <col min="10756" max="10756" width="22.88671875" style="72" customWidth="1"/>
    <col min="10757" max="10757" width="13" style="72" customWidth="1"/>
    <col min="10758" max="10758" width="9.33203125" style="72" customWidth="1"/>
    <col min="10759" max="10759" width="10.33203125" style="72" customWidth="1"/>
    <col min="10760" max="10760" width="50.6640625" style="72" customWidth="1"/>
    <col min="10761" max="10761" width="61.5546875" style="72" customWidth="1"/>
    <col min="10762" max="10762" width="61" style="72" customWidth="1"/>
    <col min="10763" max="10763" width="27.6640625" style="72" customWidth="1"/>
    <col min="10764" max="10764" width="31.21875" style="72" customWidth="1"/>
    <col min="10765" max="10832" width="8.88671875" style="72"/>
    <col min="10833" max="10833" width="31.21875" style="72" customWidth="1"/>
    <col min="10834" max="10901" width="8.88671875" style="72"/>
    <col min="10902" max="10902" width="31.21875" style="72" customWidth="1"/>
    <col min="10903" max="11006" width="8.88671875" style="72"/>
    <col min="11007" max="11007" width="22" style="72" customWidth="1"/>
    <col min="11008" max="11008" width="34.5546875" style="72" customWidth="1"/>
    <col min="11009" max="11009" width="9.6640625" style="72" bestFit="1" customWidth="1"/>
    <col min="11010" max="11010" width="26.77734375" style="72" customWidth="1"/>
    <col min="11011" max="11011" width="56.5546875" style="72" customWidth="1"/>
    <col min="11012" max="11012" width="22.88671875" style="72" customWidth="1"/>
    <col min="11013" max="11013" width="13" style="72" customWidth="1"/>
    <col min="11014" max="11014" width="9.33203125" style="72" customWidth="1"/>
    <col min="11015" max="11015" width="10.33203125" style="72" customWidth="1"/>
    <col min="11016" max="11016" width="50.6640625" style="72" customWidth="1"/>
    <col min="11017" max="11017" width="61.5546875" style="72" customWidth="1"/>
    <col min="11018" max="11018" width="61" style="72" customWidth="1"/>
    <col min="11019" max="11019" width="27.6640625" style="72" customWidth="1"/>
    <col min="11020" max="11020" width="31.21875" style="72" customWidth="1"/>
    <col min="11021" max="11088" width="8.88671875" style="72"/>
    <col min="11089" max="11089" width="31.21875" style="72" customWidth="1"/>
    <col min="11090" max="11157" width="8.88671875" style="72"/>
    <col min="11158" max="11158" width="31.21875" style="72" customWidth="1"/>
    <col min="11159" max="11262" width="8.88671875" style="72"/>
    <col min="11263" max="11263" width="22" style="72" customWidth="1"/>
    <col min="11264" max="11264" width="34.5546875" style="72" customWidth="1"/>
    <col min="11265" max="11265" width="9.6640625" style="72" bestFit="1" customWidth="1"/>
    <col min="11266" max="11266" width="26.77734375" style="72" customWidth="1"/>
    <col min="11267" max="11267" width="56.5546875" style="72" customWidth="1"/>
    <col min="11268" max="11268" width="22.88671875" style="72" customWidth="1"/>
    <col min="11269" max="11269" width="13" style="72" customWidth="1"/>
    <col min="11270" max="11270" width="9.33203125" style="72" customWidth="1"/>
    <col min="11271" max="11271" width="10.33203125" style="72" customWidth="1"/>
    <col min="11272" max="11272" width="50.6640625" style="72" customWidth="1"/>
    <col min="11273" max="11273" width="61.5546875" style="72" customWidth="1"/>
    <col min="11274" max="11274" width="61" style="72" customWidth="1"/>
    <col min="11275" max="11275" width="27.6640625" style="72" customWidth="1"/>
    <col min="11276" max="11276" width="31.21875" style="72" customWidth="1"/>
    <col min="11277" max="11344" width="8.88671875" style="72"/>
    <col min="11345" max="11345" width="31.21875" style="72" customWidth="1"/>
    <col min="11346" max="11413" width="8.88671875" style="72"/>
    <col min="11414" max="11414" width="31.21875" style="72" customWidth="1"/>
    <col min="11415" max="11518" width="8.88671875" style="72"/>
    <col min="11519" max="11519" width="22" style="72" customWidth="1"/>
    <col min="11520" max="11520" width="34.5546875" style="72" customWidth="1"/>
    <col min="11521" max="11521" width="9.6640625" style="72" bestFit="1" customWidth="1"/>
    <col min="11522" max="11522" width="26.77734375" style="72" customWidth="1"/>
    <col min="11523" max="11523" width="56.5546875" style="72" customWidth="1"/>
    <col min="11524" max="11524" width="22.88671875" style="72" customWidth="1"/>
    <col min="11525" max="11525" width="13" style="72" customWidth="1"/>
    <col min="11526" max="11526" width="9.33203125" style="72" customWidth="1"/>
    <col min="11527" max="11527" width="10.33203125" style="72" customWidth="1"/>
    <col min="11528" max="11528" width="50.6640625" style="72" customWidth="1"/>
    <col min="11529" max="11529" width="61.5546875" style="72" customWidth="1"/>
    <col min="11530" max="11530" width="61" style="72" customWidth="1"/>
    <col min="11531" max="11531" width="27.6640625" style="72" customWidth="1"/>
    <col min="11532" max="11532" width="31.21875" style="72" customWidth="1"/>
    <col min="11533" max="11600" width="8.88671875" style="72"/>
    <col min="11601" max="11601" width="31.21875" style="72" customWidth="1"/>
    <col min="11602" max="11669" width="8.88671875" style="72"/>
    <col min="11670" max="11670" width="31.21875" style="72" customWidth="1"/>
    <col min="11671" max="11774" width="8.88671875" style="72"/>
    <col min="11775" max="11775" width="22" style="72" customWidth="1"/>
    <col min="11776" max="11776" width="34.5546875" style="72" customWidth="1"/>
    <col min="11777" max="11777" width="9.6640625" style="72" bestFit="1" customWidth="1"/>
    <col min="11778" max="11778" width="26.77734375" style="72" customWidth="1"/>
    <col min="11779" max="11779" width="56.5546875" style="72" customWidth="1"/>
    <col min="11780" max="11780" width="22.88671875" style="72" customWidth="1"/>
    <col min="11781" max="11781" width="13" style="72" customWidth="1"/>
    <col min="11782" max="11782" width="9.33203125" style="72" customWidth="1"/>
    <col min="11783" max="11783" width="10.33203125" style="72" customWidth="1"/>
    <col min="11784" max="11784" width="50.6640625" style="72" customWidth="1"/>
    <col min="11785" max="11785" width="61.5546875" style="72" customWidth="1"/>
    <col min="11786" max="11786" width="61" style="72" customWidth="1"/>
    <col min="11787" max="11787" width="27.6640625" style="72" customWidth="1"/>
    <col min="11788" max="11788" width="31.21875" style="72" customWidth="1"/>
    <col min="11789" max="11856" width="8.88671875" style="72"/>
    <col min="11857" max="11857" width="31.21875" style="72" customWidth="1"/>
    <col min="11858" max="11925" width="8.88671875" style="72"/>
    <col min="11926" max="11926" width="31.21875" style="72" customWidth="1"/>
    <col min="11927" max="12030" width="8.88671875" style="72"/>
    <col min="12031" max="12031" width="22" style="72" customWidth="1"/>
    <col min="12032" max="12032" width="34.5546875" style="72" customWidth="1"/>
    <col min="12033" max="12033" width="9.6640625" style="72" bestFit="1" customWidth="1"/>
    <col min="12034" max="12034" width="26.77734375" style="72" customWidth="1"/>
    <col min="12035" max="12035" width="56.5546875" style="72" customWidth="1"/>
    <col min="12036" max="12036" width="22.88671875" style="72" customWidth="1"/>
    <col min="12037" max="12037" width="13" style="72" customWidth="1"/>
    <col min="12038" max="12038" width="9.33203125" style="72" customWidth="1"/>
    <col min="12039" max="12039" width="10.33203125" style="72" customWidth="1"/>
    <col min="12040" max="12040" width="50.6640625" style="72" customWidth="1"/>
    <col min="12041" max="12041" width="61.5546875" style="72" customWidth="1"/>
    <col min="12042" max="12042" width="61" style="72" customWidth="1"/>
    <col min="12043" max="12043" width="27.6640625" style="72" customWidth="1"/>
    <col min="12044" max="12044" width="31.21875" style="72" customWidth="1"/>
    <col min="12045" max="12112" width="8.88671875" style="72"/>
    <col min="12113" max="12113" width="31.21875" style="72" customWidth="1"/>
    <col min="12114" max="12181" width="8.88671875" style="72"/>
    <col min="12182" max="12182" width="31.21875" style="72" customWidth="1"/>
    <col min="12183" max="12286" width="8.88671875" style="72"/>
    <col min="12287" max="12287" width="22" style="72" customWidth="1"/>
    <col min="12288" max="12288" width="34.5546875" style="72" customWidth="1"/>
    <col min="12289" max="12289" width="9.6640625" style="72" bestFit="1" customWidth="1"/>
    <col min="12290" max="12290" width="26.77734375" style="72" customWidth="1"/>
    <col min="12291" max="12291" width="56.5546875" style="72" customWidth="1"/>
    <col min="12292" max="12292" width="22.88671875" style="72" customWidth="1"/>
    <col min="12293" max="12293" width="13" style="72" customWidth="1"/>
    <col min="12294" max="12294" width="9.33203125" style="72" customWidth="1"/>
    <col min="12295" max="12295" width="10.33203125" style="72" customWidth="1"/>
    <col min="12296" max="12296" width="50.6640625" style="72" customWidth="1"/>
    <col min="12297" max="12297" width="61.5546875" style="72" customWidth="1"/>
    <col min="12298" max="12298" width="61" style="72" customWidth="1"/>
    <col min="12299" max="12299" width="27.6640625" style="72" customWidth="1"/>
    <col min="12300" max="12300" width="31.21875" style="72" customWidth="1"/>
    <col min="12301" max="12368" width="8.88671875" style="72"/>
    <col min="12369" max="12369" width="31.21875" style="72" customWidth="1"/>
    <col min="12370" max="12437" width="8.88671875" style="72"/>
    <col min="12438" max="12438" width="31.21875" style="72" customWidth="1"/>
    <col min="12439" max="12542" width="8.88671875" style="72"/>
    <col min="12543" max="12543" width="22" style="72" customWidth="1"/>
    <col min="12544" max="12544" width="34.5546875" style="72" customWidth="1"/>
    <col min="12545" max="12545" width="9.6640625" style="72" bestFit="1" customWidth="1"/>
    <col min="12546" max="12546" width="26.77734375" style="72" customWidth="1"/>
    <col min="12547" max="12547" width="56.5546875" style="72" customWidth="1"/>
    <col min="12548" max="12548" width="22.88671875" style="72" customWidth="1"/>
    <col min="12549" max="12549" width="13" style="72" customWidth="1"/>
    <col min="12550" max="12550" width="9.33203125" style="72" customWidth="1"/>
    <col min="12551" max="12551" width="10.33203125" style="72" customWidth="1"/>
    <col min="12552" max="12552" width="50.6640625" style="72" customWidth="1"/>
    <col min="12553" max="12553" width="61.5546875" style="72" customWidth="1"/>
    <col min="12554" max="12554" width="61" style="72" customWidth="1"/>
    <col min="12555" max="12555" width="27.6640625" style="72" customWidth="1"/>
    <col min="12556" max="12556" width="31.21875" style="72" customWidth="1"/>
    <col min="12557" max="12624" width="8.88671875" style="72"/>
    <col min="12625" max="12625" width="31.21875" style="72" customWidth="1"/>
    <col min="12626" max="12693" width="8.88671875" style="72"/>
    <col min="12694" max="12694" width="31.21875" style="72" customWidth="1"/>
    <col min="12695" max="12798" width="8.88671875" style="72"/>
    <col min="12799" max="12799" width="22" style="72" customWidth="1"/>
    <col min="12800" max="12800" width="34.5546875" style="72" customWidth="1"/>
    <col min="12801" max="12801" width="9.6640625" style="72" bestFit="1" customWidth="1"/>
    <col min="12802" max="12802" width="26.77734375" style="72" customWidth="1"/>
    <col min="12803" max="12803" width="56.5546875" style="72" customWidth="1"/>
    <col min="12804" max="12804" width="22.88671875" style="72" customWidth="1"/>
    <col min="12805" max="12805" width="13" style="72" customWidth="1"/>
    <col min="12806" max="12806" width="9.33203125" style="72" customWidth="1"/>
    <col min="12807" max="12807" width="10.33203125" style="72" customWidth="1"/>
    <col min="12808" max="12808" width="50.6640625" style="72" customWidth="1"/>
    <col min="12809" max="12809" width="61.5546875" style="72" customWidth="1"/>
    <col min="12810" max="12810" width="61" style="72" customWidth="1"/>
    <col min="12811" max="12811" width="27.6640625" style="72" customWidth="1"/>
    <col min="12812" max="12812" width="31.21875" style="72" customWidth="1"/>
    <col min="12813" max="12880" width="8.88671875" style="72"/>
    <col min="12881" max="12881" width="31.21875" style="72" customWidth="1"/>
    <col min="12882" max="12949" width="8.88671875" style="72"/>
    <col min="12950" max="12950" width="31.21875" style="72" customWidth="1"/>
    <col min="12951" max="13054" width="8.88671875" style="72"/>
    <col min="13055" max="13055" width="22" style="72" customWidth="1"/>
    <col min="13056" max="13056" width="34.5546875" style="72" customWidth="1"/>
    <col min="13057" max="13057" width="9.6640625" style="72" bestFit="1" customWidth="1"/>
    <col min="13058" max="13058" width="26.77734375" style="72" customWidth="1"/>
    <col min="13059" max="13059" width="56.5546875" style="72" customWidth="1"/>
    <col min="13060" max="13060" width="22.88671875" style="72" customWidth="1"/>
    <col min="13061" max="13061" width="13" style="72" customWidth="1"/>
    <col min="13062" max="13062" width="9.33203125" style="72" customWidth="1"/>
    <col min="13063" max="13063" width="10.33203125" style="72" customWidth="1"/>
    <col min="13064" max="13064" width="50.6640625" style="72" customWidth="1"/>
    <col min="13065" max="13065" width="61.5546875" style="72" customWidth="1"/>
    <col min="13066" max="13066" width="61" style="72" customWidth="1"/>
    <col min="13067" max="13067" width="27.6640625" style="72" customWidth="1"/>
    <col min="13068" max="13068" width="31.21875" style="72" customWidth="1"/>
    <col min="13069" max="13136" width="8.88671875" style="72"/>
    <col min="13137" max="13137" width="31.21875" style="72" customWidth="1"/>
    <col min="13138" max="13205" width="8.88671875" style="72"/>
    <col min="13206" max="13206" width="31.21875" style="72" customWidth="1"/>
    <col min="13207" max="13310" width="8.88671875" style="72"/>
    <col min="13311" max="13311" width="22" style="72" customWidth="1"/>
    <col min="13312" max="13312" width="34.5546875" style="72" customWidth="1"/>
    <col min="13313" max="13313" width="9.6640625" style="72" bestFit="1" customWidth="1"/>
    <col min="13314" max="13314" width="26.77734375" style="72" customWidth="1"/>
    <col min="13315" max="13315" width="56.5546875" style="72" customWidth="1"/>
    <col min="13316" max="13316" width="22.88671875" style="72" customWidth="1"/>
    <col min="13317" max="13317" width="13" style="72" customWidth="1"/>
    <col min="13318" max="13318" width="9.33203125" style="72" customWidth="1"/>
    <col min="13319" max="13319" width="10.33203125" style="72" customWidth="1"/>
    <col min="13320" max="13320" width="50.6640625" style="72" customWidth="1"/>
    <col min="13321" max="13321" width="61.5546875" style="72" customWidth="1"/>
    <col min="13322" max="13322" width="61" style="72" customWidth="1"/>
    <col min="13323" max="13323" width="27.6640625" style="72" customWidth="1"/>
    <col min="13324" max="13324" width="31.21875" style="72" customWidth="1"/>
    <col min="13325" max="13392" width="8.88671875" style="72"/>
    <col min="13393" max="13393" width="31.21875" style="72" customWidth="1"/>
    <col min="13394" max="13461" width="8.88671875" style="72"/>
    <col min="13462" max="13462" width="31.21875" style="72" customWidth="1"/>
    <col min="13463" max="13566" width="8.88671875" style="72"/>
    <col min="13567" max="13567" width="22" style="72" customWidth="1"/>
    <col min="13568" max="13568" width="34.5546875" style="72" customWidth="1"/>
    <col min="13569" max="13569" width="9.6640625" style="72" bestFit="1" customWidth="1"/>
    <col min="13570" max="13570" width="26.77734375" style="72" customWidth="1"/>
    <col min="13571" max="13571" width="56.5546875" style="72" customWidth="1"/>
    <col min="13572" max="13572" width="22.88671875" style="72" customWidth="1"/>
    <col min="13573" max="13573" width="13" style="72" customWidth="1"/>
    <col min="13574" max="13574" width="9.33203125" style="72" customWidth="1"/>
    <col min="13575" max="13575" width="10.33203125" style="72" customWidth="1"/>
    <col min="13576" max="13576" width="50.6640625" style="72" customWidth="1"/>
    <col min="13577" max="13577" width="61.5546875" style="72" customWidth="1"/>
    <col min="13578" max="13578" width="61" style="72" customWidth="1"/>
    <col min="13579" max="13579" width="27.6640625" style="72" customWidth="1"/>
    <col min="13580" max="13580" width="31.21875" style="72" customWidth="1"/>
    <col min="13581" max="13648" width="8.88671875" style="72"/>
    <col min="13649" max="13649" width="31.21875" style="72" customWidth="1"/>
    <col min="13650" max="13717" width="8.88671875" style="72"/>
    <col min="13718" max="13718" width="31.21875" style="72" customWidth="1"/>
    <col min="13719" max="13822" width="8.88671875" style="72"/>
    <col min="13823" max="13823" width="22" style="72" customWidth="1"/>
    <col min="13824" max="13824" width="34.5546875" style="72" customWidth="1"/>
    <col min="13825" max="13825" width="9.6640625" style="72" bestFit="1" customWidth="1"/>
    <col min="13826" max="13826" width="26.77734375" style="72" customWidth="1"/>
    <col min="13827" max="13827" width="56.5546875" style="72" customWidth="1"/>
    <col min="13828" max="13828" width="22.88671875" style="72" customWidth="1"/>
    <col min="13829" max="13829" width="13" style="72" customWidth="1"/>
    <col min="13830" max="13830" width="9.33203125" style="72" customWidth="1"/>
    <col min="13831" max="13831" width="10.33203125" style="72" customWidth="1"/>
    <col min="13832" max="13832" width="50.6640625" style="72" customWidth="1"/>
    <col min="13833" max="13833" width="61.5546875" style="72" customWidth="1"/>
    <col min="13834" max="13834" width="61" style="72" customWidth="1"/>
    <col min="13835" max="13835" width="27.6640625" style="72" customWidth="1"/>
    <col min="13836" max="13836" width="31.21875" style="72" customWidth="1"/>
    <col min="13837" max="13904" width="8.88671875" style="72"/>
    <col min="13905" max="13905" width="31.21875" style="72" customWidth="1"/>
    <col min="13906" max="13973" width="8.88671875" style="72"/>
    <col min="13974" max="13974" width="31.21875" style="72" customWidth="1"/>
    <col min="13975" max="14078" width="8.88671875" style="72"/>
    <col min="14079" max="14079" width="22" style="72" customWidth="1"/>
    <col min="14080" max="14080" width="34.5546875" style="72" customWidth="1"/>
    <col min="14081" max="14081" width="9.6640625" style="72" bestFit="1" customWidth="1"/>
    <col min="14082" max="14082" width="26.77734375" style="72" customWidth="1"/>
    <col min="14083" max="14083" width="56.5546875" style="72" customWidth="1"/>
    <col min="14084" max="14084" width="22.88671875" style="72" customWidth="1"/>
    <col min="14085" max="14085" width="13" style="72" customWidth="1"/>
    <col min="14086" max="14086" width="9.33203125" style="72" customWidth="1"/>
    <col min="14087" max="14087" width="10.33203125" style="72" customWidth="1"/>
    <col min="14088" max="14088" width="50.6640625" style="72" customWidth="1"/>
    <col min="14089" max="14089" width="61.5546875" style="72" customWidth="1"/>
    <col min="14090" max="14090" width="61" style="72" customWidth="1"/>
    <col min="14091" max="14091" width="27.6640625" style="72" customWidth="1"/>
    <col min="14092" max="14092" width="31.21875" style="72" customWidth="1"/>
    <col min="14093" max="14160" width="8.88671875" style="72"/>
    <col min="14161" max="14161" width="31.21875" style="72" customWidth="1"/>
    <col min="14162" max="14229" width="8.88671875" style="72"/>
    <col min="14230" max="14230" width="31.21875" style="72" customWidth="1"/>
    <col min="14231" max="14334" width="8.88671875" style="72"/>
    <col min="14335" max="14335" width="22" style="72" customWidth="1"/>
    <col min="14336" max="14336" width="34.5546875" style="72" customWidth="1"/>
    <col min="14337" max="14337" width="9.6640625" style="72" bestFit="1" customWidth="1"/>
    <col min="14338" max="14338" width="26.77734375" style="72" customWidth="1"/>
    <col min="14339" max="14339" width="56.5546875" style="72" customWidth="1"/>
    <col min="14340" max="14340" width="22.88671875" style="72" customWidth="1"/>
    <col min="14341" max="14341" width="13" style="72" customWidth="1"/>
    <col min="14342" max="14342" width="9.33203125" style="72" customWidth="1"/>
    <col min="14343" max="14343" width="10.33203125" style="72" customWidth="1"/>
    <col min="14344" max="14344" width="50.6640625" style="72" customWidth="1"/>
    <col min="14345" max="14345" width="61.5546875" style="72" customWidth="1"/>
    <col min="14346" max="14346" width="61" style="72" customWidth="1"/>
    <col min="14347" max="14347" width="27.6640625" style="72" customWidth="1"/>
    <col min="14348" max="14348" width="31.21875" style="72" customWidth="1"/>
    <col min="14349" max="14416" width="8.88671875" style="72"/>
    <col min="14417" max="14417" width="31.21875" style="72" customWidth="1"/>
    <col min="14418" max="14485" width="8.88671875" style="72"/>
    <col min="14486" max="14486" width="31.21875" style="72" customWidth="1"/>
    <col min="14487" max="14590" width="8.88671875" style="72"/>
    <col min="14591" max="14591" width="22" style="72" customWidth="1"/>
    <col min="14592" max="14592" width="34.5546875" style="72" customWidth="1"/>
    <col min="14593" max="14593" width="9.6640625" style="72" bestFit="1" customWidth="1"/>
    <col min="14594" max="14594" width="26.77734375" style="72" customWidth="1"/>
    <col min="14595" max="14595" width="56.5546875" style="72" customWidth="1"/>
    <col min="14596" max="14596" width="22.88671875" style="72" customWidth="1"/>
    <col min="14597" max="14597" width="13" style="72" customWidth="1"/>
    <col min="14598" max="14598" width="9.33203125" style="72" customWidth="1"/>
    <col min="14599" max="14599" width="10.33203125" style="72" customWidth="1"/>
    <col min="14600" max="14600" width="50.6640625" style="72" customWidth="1"/>
    <col min="14601" max="14601" width="61.5546875" style="72" customWidth="1"/>
    <col min="14602" max="14602" width="61" style="72" customWidth="1"/>
    <col min="14603" max="14603" width="27.6640625" style="72" customWidth="1"/>
    <col min="14604" max="14604" width="31.21875" style="72" customWidth="1"/>
    <col min="14605" max="14672" width="8.88671875" style="72"/>
    <col min="14673" max="14673" width="31.21875" style="72" customWidth="1"/>
    <col min="14674" max="14741" width="8.88671875" style="72"/>
    <col min="14742" max="14742" width="31.21875" style="72" customWidth="1"/>
    <col min="14743" max="14846" width="8.88671875" style="72"/>
    <col min="14847" max="14847" width="22" style="72" customWidth="1"/>
    <col min="14848" max="14848" width="34.5546875" style="72" customWidth="1"/>
    <col min="14849" max="14849" width="9.6640625" style="72" bestFit="1" customWidth="1"/>
    <col min="14850" max="14850" width="26.77734375" style="72" customWidth="1"/>
    <col min="14851" max="14851" width="56.5546875" style="72" customWidth="1"/>
    <col min="14852" max="14852" width="22.88671875" style="72" customWidth="1"/>
    <col min="14853" max="14853" width="13" style="72" customWidth="1"/>
    <col min="14854" max="14854" width="9.33203125" style="72" customWidth="1"/>
    <col min="14855" max="14855" width="10.33203125" style="72" customWidth="1"/>
    <col min="14856" max="14856" width="50.6640625" style="72" customWidth="1"/>
    <col min="14857" max="14857" width="61.5546875" style="72" customWidth="1"/>
    <col min="14858" max="14858" width="61" style="72" customWidth="1"/>
    <col min="14859" max="14859" width="27.6640625" style="72" customWidth="1"/>
    <col min="14860" max="14860" width="31.21875" style="72" customWidth="1"/>
    <col min="14861" max="14928" width="8.88671875" style="72"/>
    <col min="14929" max="14929" width="31.21875" style="72" customWidth="1"/>
    <col min="14930" max="14997" width="8.88671875" style="72"/>
    <col min="14998" max="14998" width="31.21875" style="72" customWidth="1"/>
    <col min="14999" max="15102" width="8.88671875" style="72"/>
    <col min="15103" max="15103" width="22" style="72" customWidth="1"/>
    <col min="15104" max="15104" width="34.5546875" style="72" customWidth="1"/>
    <col min="15105" max="15105" width="9.6640625" style="72" bestFit="1" customWidth="1"/>
    <col min="15106" max="15106" width="26.77734375" style="72" customWidth="1"/>
    <col min="15107" max="15107" width="56.5546875" style="72" customWidth="1"/>
    <col min="15108" max="15108" width="22.88671875" style="72" customWidth="1"/>
    <col min="15109" max="15109" width="13" style="72" customWidth="1"/>
    <col min="15110" max="15110" width="9.33203125" style="72" customWidth="1"/>
    <col min="15111" max="15111" width="10.33203125" style="72" customWidth="1"/>
    <col min="15112" max="15112" width="50.6640625" style="72" customWidth="1"/>
    <col min="15113" max="15113" width="61.5546875" style="72" customWidth="1"/>
    <col min="15114" max="15114" width="61" style="72" customWidth="1"/>
    <col min="15115" max="15115" width="27.6640625" style="72" customWidth="1"/>
    <col min="15116" max="15116" width="31.21875" style="72" customWidth="1"/>
    <col min="15117" max="15184" width="8.88671875" style="72"/>
    <col min="15185" max="15185" width="31.21875" style="72" customWidth="1"/>
    <col min="15186" max="15253" width="8.88671875" style="72"/>
    <col min="15254" max="15254" width="31.21875" style="72" customWidth="1"/>
    <col min="15255" max="15358" width="8.88671875" style="72"/>
    <col min="15359" max="15359" width="22" style="72" customWidth="1"/>
    <col min="15360" max="15360" width="34.5546875" style="72" customWidth="1"/>
    <col min="15361" max="15361" width="9.6640625" style="72" bestFit="1" customWidth="1"/>
    <col min="15362" max="15362" width="26.77734375" style="72" customWidth="1"/>
    <col min="15363" max="15363" width="56.5546875" style="72" customWidth="1"/>
    <col min="15364" max="15364" width="22.88671875" style="72" customWidth="1"/>
    <col min="15365" max="15365" width="13" style="72" customWidth="1"/>
    <col min="15366" max="15366" width="9.33203125" style="72" customWidth="1"/>
    <col min="15367" max="15367" width="10.33203125" style="72" customWidth="1"/>
    <col min="15368" max="15368" width="50.6640625" style="72" customWidth="1"/>
    <col min="15369" max="15369" width="61.5546875" style="72" customWidth="1"/>
    <col min="15370" max="15370" width="61" style="72" customWidth="1"/>
    <col min="15371" max="15371" width="27.6640625" style="72" customWidth="1"/>
    <col min="15372" max="15372" width="31.21875" style="72" customWidth="1"/>
    <col min="15373" max="15440" width="8.88671875" style="72"/>
    <col min="15441" max="15441" width="31.21875" style="72" customWidth="1"/>
    <col min="15442" max="15509" width="8.88671875" style="72"/>
    <col min="15510" max="15510" width="31.21875" style="72" customWidth="1"/>
    <col min="15511" max="15614" width="8.88671875" style="72"/>
    <col min="15615" max="15615" width="22" style="72" customWidth="1"/>
    <col min="15616" max="15616" width="34.5546875" style="72" customWidth="1"/>
    <col min="15617" max="15617" width="9.6640625" style="72" bestFit="1" customWidth="1"/>
    <col min="15618" max="15618" width="26.77734375" style="72" customWidth="1"/>
    <col min="15619" max="15619" width="56.5546875" style="72" customWidth="1"/>
    <col min="15620" max="15620" width="22.88671875" style="72" customWidth="1"/>
    <col min="15621" max="15621" width="13" style="72" customWidth="1"/>
    <col min="15622" max="15622" width="9.33203125" style="72" customWidth="1"/>
    <col min="15623" max="15623" width="10.33203125" style="72" customWidth="1"/>
    <col min="15624" max="15624" width="50.6640625" style="72" customWidth="1"/>
    <col min="15625" max="15625" width="61.5546875" style="72" customWidth="1"/>
    <col min="15626" max="15626" width="61" style="72" customWidth="1"/>
    <col min="15627" max="15627" width="27.6640625" style="72" customWidth="1"/>
    <col min="15628" max="15628" width="31.21875" style="72" customWidth="1"/>
    <col min="15629" max="15696" width="8.88671875" style="72"/>
    <col min="15697" max="15697" width="31.21875" style="72" customWidth="1"/>
    <col min="15698" max="15765" width="8.88671875" style="72"/>
    <col min="15766" max="15766" width="31.21875" style="72" customWidth="1"/>
    <col min="15767" max="15870" width="8.88671875" style="72"/>
    <col min="15871" max="15871" width="22" style="72" customWidth="1"/>
    <col min="15872" max="15872" width="34.5546875" style="72" customWidth="1"/>
    <col min="15873" max="15873" width="9.6640625" style="72" bestFit="1" customWidth="1"/>
    <col min="15874" max="15874" width="26.77734375" style="72" customWidth="1"/>
    <col min="15875" max="15875" width="56.5546875" style="72" customWidth="1"/>
    <col min="15876" max="15876" width="22.88671875" style="72" customWidth="1"/>
    <col min="15877" max="15877" width="13" style="72" customWidth="1"/>
    <col min="15878" max="15878" width="9.33203125" style="72" customWidth="1"/>
    <col min="15879" max="15879" width="10.33203125" style="72" customWidth="1"/>
    <col min="15880" max="15880" width="50.6640625" style="72" customWidth="1"/>
    <col min="15881" max="15881" width="61.5546875" style="72" customWidth="1"/>
    <col min="15882" max="15882" width="61" style="72" customWidth="1"/>
    <col min="15883" max="15883" width="27.6640625" style="72" customWidth="1"/>
    <col min="15884" max="15884" width="31.21875" style="72" customWidth="1"/>
    <col min="15885" max="15952" width="8.88671875" style="72"/>
    <col min="15953" max="15953" width="31.21875" style="72" customWidth="1"/>
    <col min="15954" max="16021" width="8.88671875" style="72"/>
    <col min="16022" max="16022" width="31.21875" style="72" customWidth="1"/>
    <col min="16023" max="16126" width="8.88671875" style="72"/>
    <col min="16127" max="16127" width="22" style="72" customWidth="1"/>
    <col min="16128" max="16128" width="34.5546875" style="72" customWidth="1"/>
    <col min="16129" max="16129" width="9.6640625" style="72" bestFit="1" customWidth="1"/>
    <col min="16130" max="16130" width="26.77734375" style="72" customWidth="1"/>
    <col min="16131" max="16131" width="56.5546875" style="72" customWidth="1"/>
    <col min="16132" max="16132" width="22.88671875" style="72" customWidth="1"/>
    <col min="16133" max="16133" width="13" style="72" customWidth="1"/>
    <col min="16134" max="16134" width="9.33203125" style="72" customWidth="1"/>
    <col min="16135" max="16135" width="10.33203125" style="72" customWidth="1"/>
    <col min="16136" max="16136" width="50.6640625" style="72" customWidth="1"/>
    <col min="16137" max="16137" width="61.5546875" style="72" customWidth="1"/>
    <col min="16138" max="16138" width="61" style="72" customWidth="1"/>
    <col min="16139" max="16139" width="27.6640625" style="72" customWidth="1"/>
    <col min="16140" max="16140" width="31.21875" style="72" customWidth="1"/>
    <col min="16141" max="16208" width="8.88671875" style="72"/>
    <col min="16209" max="16209" width="31.21875" style="72" customWidth="1"/>
    <col min="16210" max="16277" width="8.88671875" style="72"/>
    <col min="16278" max="16278" width="31.21875" style="72" customWidth="1"/>
    <col min="16279" max="16384" width="8.88671875" style="72"/>
  </cols>
  <sheetData>
    <row r="1" spans="1:218" ht="25.5" x14ac:dyDescent="0.2">
      <c r="A1" s="67" t="s">
        <v>587</v>
      </c>
      <c r="B1" s="67" t="s">
        <v>588</v>
      </c>
      <c r="C1" s="67" t="s">
        <v>589</v>
      </c>
      <c r="D1" s="67" t="s">
        <v>590</v>
      </c>
      <c r="E1" s="67" t="s">
        <v>1017</v>
      </c>
      <c r="F1" s="67" t="s">
        <v>3</v>
      </c>
      <c r="G1" s="67" t="s">
        <v>591</v>
      </c>
      <c r="H1" s="67" t="s">
        <v>592</v>
      </c>
      <c r="I1" s="67" t="s">
        <v>593</v>
      </c>
      <c r="J1" s="68" t="s">
        <v>594</v>
      </c>
      <c r="K1" s="69" t="s">
        <v>595</v>
      </c>
      <c r="L1" s="70" t="s">
        <v>1022</v>
      </c>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c r="CX1" s="71"/>
      <c r="CY1" s="71"/>
      <c r="CZ1" s="71"/>
      <c r="DA1" s="71"/>
      <c r="DB1" s="71"/>
      <c r="DC1" s="71"/>
      <c r="DD1" s="71"/>
      <c r="DE1" s="71"/>
      <c r="DF1" s="71"/>
      <c r="DG1" s="71"/>
      <c r="DH1" s="71"/>
      <c r="DI1" s="71"/>
      <c r="DJ1" s="71"/>
      <c r="DK1" s="71"/>
      <c r="DL1" s="71"/>
      <c r="DM1" s="71"/>
      <c r="DN1" s="71"/>
      <c r="DO1" s="71"/>
      <c r="DP1" s="71"/>
      <c r="DQ1" s="71"/>
      <c r="DR1" s="71"/>
      <c r="DS1" s="71"/>
      <c r="DT1" s="71"/>
      <c r="DU1" s="71"/>
      <c r="DV1" s="71"/>
      <c r="DW1" s="71"/>
      <c r="DX1" s="71"/>
      <c r="DY1" s="71"/>
      <c r="DZ1" s="71"/>
      <c r="EA1" s="71"/>
      <c r="EB1" s="71"/>
      <c r="EC1" s="71"/>
      <c r="ED1" s="71"/>
      <c r="EE1" s="71"/>
      <c r="EF1" s="71"/>
      <c r="EG1" s="71"/>
      <c r="EH1" s="71"/>
      <c r="EI1" s="71"/>
      <c r="EJ1" s="71"/>
      <c r="EK1" s="71"/>
      <c r="EL1" s="71"/>
      <c r="EM1" s="71"/>
      <c r="EN1" s="71"/>
      <c r="EO1" s="71"/>
      <c r="EP1" s="71"/>
      <c r="EQ1" s="71"/>
      <c r="ER1" s="71"/>
      <c r="ES1" s="71"/>
      <c r="ET1" s="71"/>
      <c r="EU1" s="71"/>
      <c r="EV1" s="71"/>
      <c r="EW1" s="71"/>
      <c r="EX1" s="71"/>
      <c r="EY1" s="71"/>
      <c r="EZ1" s="71"/>
      <c r="FA1" s="71"/>
      <c r="FB1" s="71"/>
      <c r="FC1" s="71"/>
      <c r="FD1" s="71"/>
      <c r="FE1" s="71"/>
      <c r="FF1" s="71"/>
      <c r="FG1" s="71"/>
      <c r="FH1" s="71"/>
      <c r="FI1" s="71"/>
      <c r="FJ1" s="71"/>
      <c r="FK1" s="71"/>
      <c r="FL1" s="71"/>
      <c r="FM1" s="71"/>
      <c r="FN1" s="71"/>
      <c r="FO1" s="71"/>
      <c r="FP1" s="71"/>
      <c r="FQ1" s="71"/>
      <c r="FR1" s="71"/>
      <c r="FS1" s="71"/>
      <c r="FT1" s="71"/>
      <c r="FU1" s="71"/>
      <c r="FV1" s="71"/>
      <c r="FW1" s="71"/>
      <c r="FX1" s="71"/>
      <c r="FY1" s="71"/>
      <c r="FZ1" s="71"/>
      <c r="GA1" s="71"/>
      <c r="GB1" s="71"/>
      <c r="GC1" s="71"/>
      <c r="GD1" s="71"/>
      <c r="GE1" s="71"/>
      <c r="GF1" s="71"/>
      <c r="GG1" s="71"/>
      <c r="GH1" s="71"/>
      <c r="GI1" s="71"/>
      <c r="GJ1" s="71"/>
      <c r="GK1" s="71"/>
      <c r="GL1" s="71"/>
      <c r="GM1" s="71"/>
      <c r="GN1" s="71"/>
      <c r="GO1" s="71"/>
      <c r="GP1" s="71"/>
      <c r="GQ1" s="71"/>
      <c r="GR1" s="71"/>
      <c r="GS1" s="71"/>
      <c r="GT1" s="71"/>
      <c r="GU1" s="71"/>
      <c r="GV1" s="71"/>
      <c r="GW1" s="71"/>
      <c r="GX1" s="71"/>
      <c r="GY1" s="71"/>
      <c r="GZ1" s="71"/>
      <c r="HA1" s="71"/>
      <c r="HB1" s="71"/>
      <c r="HC1" s="71"/>
      <c r="HD1" s="71"/>
      <c r="HE1" s="71"/>
      <c r="HF1" s="71"/>
      <c r="HG1" s="71"/>
      <c r="HH1" s="71"/>
      <c r="HI1" s="71"/>
      <c r="HJ1" s="71"/>
    </row>
    <row r="2" spans="1:218" s="81" customFormat="1" ht="278.25" customHeight="1" x14ac:dyDescent="0.2">
      <c r="A2" s="73" t="s">
        <v>525</v>
      </c>
      <c r="B2" s="74" t="s">
        <v>596</v>
      </c>
      <c r="C2" s="75" t="s">
        <v>597</v>
      </c>
      <c r="D2" s="76" t="s">
        <v>598</v>
      </c>
      <c r="E2" s="74" t="s">
        <v>599</v>
      </c>
      <c r="F2" s="77">
        <v>2013</v>
      </c>
      <c r="G2" s="74" t="s">
        <v>600</v>
      </c>
      <c r="H2" s="75" t="s">
        <v>898</v>
      </c>
      <c r="I2" s="75" t="s">
        <v>996</v>
      </c>
      <c r="J2" s="78" t="s">
        <v>899</v>
      </c>
      <c r="K2" s="79" t="s">
        <v>900</v>
      </c>
      <c r="L2" s="78"/>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80"/>
      <c r="BM2" s="80"/>
      <c r="BN2" s="80"/>
      <c r="BO2" s="80"/>
      <c r="BP2" s="80"/>
      <c r="BQ2" s="80"/>
      <c r="BR2" s="80"/>
      <c r="BS2" s="80"/>
      <c r="BT2" s="80"/>
      <c r="BU2" s="80"/>
      <c r="BV2" s="80"/>
      <c r="BW2" s="80"/>
      <c r="BX2" s="80"/>
      <c r="BY2" s="80"/>
      <c r="BZ2" s="80"/>
      <c r="CA2" s="80"/>
      <c r="CB2" s="80"/>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c r="DE2" s="71"/>
      <c r="DF2" s="71"/>
      <c r="DG2" s="71"/>
      <c r="DH2" s="71"/>
      <c r="DI2" s="71"/>
      <c r="DJ2" s="71"/>
      <c r="DK2" s="71"/>
      <c r="DL2" s="71"/>
      <c r="DM2" s="71"/>
      <c r="DN2" s="71"/>
      <c r="DO2" s="71"/>
      <c r="DP2" s="71"/>
      <c r="DQ2" s="71"/>
      <c r="DR2" s="71"/>
      <c r="DS2" s="71"/>
      <c r="DT2" s="71"/>
      <c r="DU2" s="71"/>
      <c r="DV2" s="71"/>
      <c r="DW2" s="71"/>
      <c r="DX2" s="71"/>
      <c r="DY2" s="71"/>
      <c r="DZ2" s="71"/>
      <c r="EA2" s="71"/>
      <c r="EB2" s="71"/>
      <c r="EC2" s="80"/>
      <c r="ED2" s="80"/>
      <c r="EE2" s="80"/>
      <c r="EF2" s="80"/>
      <c r="EG2" s="80"/>
      <c r="EH2" s="80"/>
      <c r="EI2" s="80"/>
      <c r="EJ2" s="80"/>
      <c r="EK2" s="80"/>
      <c r="EL2" s="80"/>
      <c r="EM2" s="80"/>
      <c r="EN2" s="80"/>
      <c r="EO2" s="80"/>
      <c r="EP2" s="80"/>
      <c r="EQ2" s="80"/>
      <c r="ER2" s="80"/>
      <c r="ES2" s="80"/>
      <c r="ET2" s="71"/>
      <c r="EU2" s="71"/>
      <c r="EV2" s="71"/>
      <c r="EW2" s="71"/>
      <c r="EX2" s="71"/>
      <c r="EY2" s="71"/>
      <c r="EZ2" s="71"/>
      <c r="FA2" s="71"/>
      <c r="FB2" s="71"/>
      <c r="FC2" s="71"/>
      <c r="FD2" s="71"/>
      <c r="FE2" s="71"/>
      <c r="FF2" s="71"/>
      <c r="FG2" s="71"/>
      <c r="FH2" s="71"/>
      <c r="FI2" s="71"/>
      <c r="FJ2" s="71"/>
      <c r="FK2" s="71"/>
      <c r="FL2" s="71"/>
      <c r="FM2" s="71"/>
      <c r="FN2" s="71"/>
      <c r="FO2" s="71"/>
      <c r="FP2" s="71"/>
      <c r="FQ2" s="71"/>
      <c r="FR2" s="71"/>
      <c r="FS2" s="71"/>
      <c r="FT2" s="71"/>
      <c r="FU2" s="71"/>
      <c r="FV2" s="71"/>
      <c r="FW2" s="71"/>
      <c r="FX2" s="71"/>
      <c r="FY2" s="71"/>
      <c r="FZ2" s="71"/>
      <c r="GA2" s="71"/>
      <c r="GB2" s="71"/>
      <c r="GC2" s="71"/>
      <c r="GD2" s="71"/>
      <c r="GE2" s="71"/>
      <c r="GF2" s="71"/>
      <c r="GG2" s="71"/>
      <c r="GH2" s="71"/>
      <c r="GI2" s="71"/>
      <c r="GJ2" s="71"/>
      <c r="GK2" s="71"/>
      <c r="GL2" s="71"/>
      <c r="GM2" s="71"/>
      <c r="GN2" s="71"/>
      <c r="GO2" s="71"/>
      <c r="GP2" s="71"/>
      <c r="GQ2" s="71"/>
      <c r="GR2" s="71"/>
      <c r="GS2" s="71"/>
      <c r="GT2" s="80"/>
      <c r="GU2" s="80"/>
      <c r="GV2" s="80"/>
      <c r="GW2" s="80"/>
      <c r="GX2" s="80"/>
      <c r="GY2" s="80"/>
      <c r="GZ2" s="80"/>
      <c r="HA2" s="80"/>
      <c r="HB2" s="80"/>
      <c r="HC2" s="80"/>
      <c r="HD2" s="80"/>
      <c r="HE2" s="80"/>
      <c r="HF2" s="80"/>
      <c r="HG2" s="80"/>
      <c r="HH2" s="80"/>
      <c r="HI2" s="80"/>
      <c r="HJ2" s="80"/>
    </row>
    <row r="3" spans="1:218" ht="114.75" x14ac:dyDescent="0.2">
      <c r="A3" s="73" t="s">
        <v>523</v>
      </c>
      <c r="B3" s="74" t="s">
        <v>596</v>
      </c>
      <c r="C3" s="421" t="s">
        <v>901</v>
      </c>
      <c r="D3" s="73" t="s">
        <v>601</v>
      </c>
      <c r="E3" s="74" t="s">
        <v>599</v>
      </c>
      <c r="F3" s="77">
        <v>2013</v>
      </c>
      <c r="G3" s="74" t="s">
        <v>600</v>
      </c>
      <c r="H3" s="75" t="s">
        <v>902</v>
      </c>
      <c r="I3" s="75" t="s">
        <v>602</v>
      </c>
      <c r="J3" s="83" t="s">
        <v>903</v>
      </c>
      <c r="K3" s="79" t="s">
        <v>904</v>
      </c>
      <c r="L3" s="469"/>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84"/>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s="71"/>
      <c r="DK3" s="71"/>
      <c r="DL3" s="71"/>
      <c r="DM3" s="71"/>
      <c r="DN3" s="71"/>
      <c r="DO3" s="71"/>
      <c r="DP3" s="71"/>
      <c r="DQ3" s="71"/>
      <c r="DR3" s="71"/>
      <c r="DS3" s="71"/>
      <c r="DT3" s="71"/>
      <c r="DU3" s="71"/>
      <c r="DV3" s="71"/>
      <c r="DW3" s="71"/>
      <c r="DX3" s="71"/>
      <c r="DY3" s="71"/>
      <c r="DZ3" s="71"/>
      <c r="EA3" s="71"/>
      <c r="EB3" s="71"/>
      <c r="EC3" s="71"/>
      <c r="ED3" s="71"/>
      <c r="EE3" s="71"/>
      <c r="EF3" s="71"/>
      <c r="EG3" s="71"/>
      <c r="EH3" s="71"/>
      <c r="EI3" s="71"/>
      <c r="EJ3" s="71"/>
      <c r="EK3" s="71"/>
      <c r="EL3" s="71"/>
      <c r="EM3" s="71"/>
      <c r="EN3" s="71"/>
      <c r="EO3" s="71"/>
      <c r="EP3" s="71"/>
      <c r="EQ3" s="71"/>
      <c r="ER3" s="71"/>
      <c r="ES3" s="71"/>
      <c r="ET3" s="84"/>
      <c r="EU3" s="71"/>
      <c r="EV3" s="71"/>
      <c r="EW3" s="71"/>
      <c r="EX3" s="71"/>
      <c r="EY3" s="71"/>
      <c r="EZ3" s="71"/>
      <c r="FA3" s="71"/>
      <c r="FB3" s="71"/>
      <c r="FC3" s="71"/>
      <c r="FD3" s="71"/>
      <c r="FE3" s="71"/>
      <c r="FF3" s="71"/>
      <c r="FG3" s="71"/>
      <c r="FH3" s="71"/>
      <c r="FI3" s="71"/>
      <c r="FJ3" s="71"/>
      <c r="FK3" s="71"/>
      <c r="FL3" s="71"/>
      <c r="FM3" s="71"/>
      <c r="FN3" s="71"/>
      <c r="FO3" s="71"/>
      <c r="FP3" s="71"/>
      <c r="FQ3" s="71"/>
      <c r="FR3" s="71"/>
      <c r="FS3" s="71"/>
      <c r="FT3" s="71"/>
      <c r="FU3" s="71"/>
      <c r="FV3" s="71"/>
      <c r="FW3" s="71"/>
      <c r="FX3" s="71"/>
      <c r="FY3" s="71"/>
      <c r="FZ3" s="71"/>
      <c r="GA3" s="71"/>
      <c r="GB3" s="71"/>
      <c r="GC3" s="71"/>
      <c r="GD3" s="71"/>
      <c r="GE3" s="71"/>
      <c r="GF3" s="71"/>
      <c r="GG3" s="71"/>
      <c r="GH3" s="71"/>
      <c r="GI3" s="71"/>
      <c r="GJ3" s="71"/>
      <c r="GK3" s="71"/>
      <c r="GL3" s="71"/>
      <c r="GM3" s="71"/>
      <c r="GN3" s="71"/>
      <c r="GO3" s="71"/>
      <c r="GP3" s="71"/>
      <c r="GQ3" s="71"/>
      <c r="GR3" s="71"/>
      <c r="GS3" s="71"/>
      <c r="GT3" s="71"/>
      <c r="GU3" s="71"/>
      <c r="GV3" s="71"/>
      <c r="GW3" s="71"/>
      <c r="GX3" s="71"/>
      <c r="GY3" s="71"/>
      <c r="GZ3" s="71"/>
      <c r="HA3" s="71"/>
      <c r="HB3" s="71"/>
      <c r="HC3" s="71"/>
      <c r="HD3" s="71"/>
      <c r="HE3" s="71"/>
      <c r="HF3" s="71"/>
      <c r="HG3" s="71"/>
      <c r="HH3" s="71"/>
      <c r="HI3" s="71"/>
      <c r="HJ3" s="71"/>
    </row>
    <row r="4" spans="1:218" ht="140.25" x14ac:dyDescent="0.2">
      <c r="A4" s="73" t="s">
        <v>603</v>
      </c>
      <c r="B4" s="77" t="s">
        <v>604</v>
      </c>
      <c r="C4" s="421" t="s">
        <v>605</v>
      </c>
      <c r="D4" s="73" t="s">
        <v>606</v>
      </c>
      <c r="E4" s="74" t="s">
        <v>599</v>
      </c>
      <c r="F4" s="77" t="s">
        <v>441</v>
      </c>
      <c r="G4" s="74" t="s">
        <v>600</v>
      </c>
      <c r="H4" s="75" t="s">
        <v>905</v>
      </c>
      <c r="I4" s="75" t="s">
        <v>607</v>
      </c>
      <c r="J4" s="78" t="s">
        <v>906</v>
      </c>
      <c r="K4" s="79" t="s">
        <v>907</v>
      </c>
      <c r="L4" s="469"/>
      <c r="CC4" s="84"/>
      <c r="ET4" s="84"/>
    </row>
    <row r="5" spans="1:218" ht="127.5" x14ac:dyDescent="0.2">
      <c r="A5" s="73" t="s">
        <v>580</v>
      </c>
      <c r="B5" s="77" t="s">
        <v>604</v>
      </c>
      <c r="C5" s="421" t="s">
        <v>608</v>
      </c>
      <c r="D5" s="73" t="s">
        <v>609</v>
      </c>
      <c r="E5" s="74" t="s">
        <v>599</v>
      </c>
      <c r="F5" s="77" t="s">
        <v>441</v>
      </c>
      <c r="G5" s="74" t="s">
        <v>600</v>
      </c>
      <c r="H5" s="75" t="s">
        <v>908</v>
      </c>
      <c r="I5" s="75" t="s">
        <v>909</v>
      </c>
      <c r="J5" s="78" t="s">
        <v>910</v>
      </c>
      <c r="K5" s="79" t="s">
        <v>911</v>
      </c>
      <c r="L5" s="469"/>
      <c r="CC5" s="84"/>
      <c r="ET5" s="84"/>
    </row>
    <row r="6" spans="1:218" ht="127.5" x14ac:dyDescent="0.2">
      <c r="A6" s="73" t="s">
        <v>583</v>
      </c>
      <c r="B6" s="77" t="s">
        <v>604</v>
      </c>
      <c r="C6" s="421" t="s">
        <v>610</v>
      </c>
      <c r="D6" s="76" t="s">
        <v>611</v>
      </c>
      <c r="E6" s="74" t="s">
        <v>599</v>
      </c>
      <c r="F6" s="77" t="s">
        <v>441</v>
      </c>
      <c r="G6" s="74" t="s">
        <v>600</v>
      </c>
      <c r="H6" s="75" t="s">
        <v>912</v>
      </c>
      <c r="I6" s="75" t="s">
        <v>612</v>
      </c>
      <c r="J6" s="78" t="s">
        <v>910</v>
      </c>
      <c r="K6" s="79" t="s">
        <v>911</v>
      </c>
      <c r="L6" s="469"/>
      <c r="CC6" s="84"/>
      <c r="ET6" s="84"/>
    </row>
    <row r="7" spans="1:218" ht="102" x14ac:dyDescent="0.2">
      <c r="A7" s="73" t="s">
        <v>581</v>
      </c>
      <c r="B7" s="77" t="s">
        <v>604</v>
      </c>
      <c r="C7" s="82" t="s">
        <v>913</v>
      </c>
      <c r="D7" s="73" t="s">
        <v>613</v>
      </c>
      <c r="E7" s="77" t="s">
        <v>614</v>
      </c>
      <c r="F7" s="77" t="s">
        <v>440</v>
      </c>
      <c r="G7" s="74" t="s">
        <v>600</v>
      </c>
      <c r="H7" s="75" t="s">
        <v>914</v>
      </c>
      <c r="I7" s="86"/>
      <c r="J7" s="78" t="s">
        <v>915</v>
      </c>
      <c r="K7" s="79" t="s">
        <v>916</v>
      </c>
      <c r="L7" s="78"/>
    </row>
    <row r="8" spans="1:218" ht="102" x14ac:dyDescent="0.2">
      <c r="A8" s="73" t="s">
        <v>585</v>
      </c>
      <c r="B8" s="74" t="s">
        <v>596</v>
      </c>
      <c r="C8" s="82" t="s">
        <v>615</v>
      </c>
      <c r="D8" s="76" t="s">
        <v>613</v>
      </c>
      <c r="E8" s="77" t="s">
        <v>614</v>
      </c>
      <c r="F8" s="77" t="s">
        <v>440</v>
      </c>
      <c r="G8" s="74" t="s">
        <v>600</v>
      </c>
      <c r="H8" s="75" t="s">
        <v>914</v>
      </c>
      <c r="I8" s="75"/>
      <c r="J8" s="78" t="s">
        <v>915</v>
      </c>
      <c r="K8" s="79" t="s">
        <v>916</v>
      </c>
      <c r="L8" s="78"/>
    </row>
    <row r="9" spans="1:218" ht="102" x14ac:dyDescent="0.2">
      <c r="A9" s="73" t="s">
        <v>582</v>
      </c>
      <c r="B9" s="74" t="s">
        <v>596</v>
      </c>
      <c r="C9" s="82" t="s">
        <v>616</v>
      </c>
      <c r="D9" s="76" t="s">
        <v>613</v>
      </c>
      <c r="E9" s="77" t="s">
        <v>614</v>
      </c>
      <c r="F9" s="77" t="s">
        <v>440</v>
      </c>
      <c r="G9" s="74" t="s">
        <v>600</v>
      </c>
      <c r="H9" s="75" t="s">
        <v>914</v>
      </c>
      <c r="I9" s="75"/>
      <c r="J9" s="78" t="s">
        <v>915</v>
      </c>
      <c r="K9" s="79" t="s">
        <v>916</v>
      </c>
      <c r="L9" s="78"/>
    </row>
    <row r="10" spans="1:218" ht="102" x14ac:dyDescent="0.2">
      <c r="A10" s="73" t="s">
        <v>891</v>
      </c>
      <c r="B10" s="74" t="s">
        <v>596</v>
      </c>
      <c r="C10" s="75" t="s">
        <v>997</v>
      </c>
      <c r="D10" s="76" t="s">
        <v>613</v>
      </c>
      <c r="E10" s="77" t="s">
        <v>614</v>
      </c>
      <c r="F10" s="77" t="s">
        <v>440</v>
      </c>
      <c r="G10" s="74" t="s">
        <v>600</v>
      </c>
      <c r="H10" s="75" t="s">
        <v>914</v>
      </c>
      <c r="I10" s="75"/>
      <c r="J10" s="78" t="s">
        <v>915</v>
      </c>
      <c r="K10" s="79" t="s">
        <v>916</v>
      </c>
      <c r="L10" s="78"/>
    </row>
    <row r="11" spans="1:218" ht="114.75" x14ac:dyDescent="0.2">
      <c r="A11" s="73" t="s">
        <v>617</v>
      </c>
      <c r="B11" s="77" t="s">
        <v>618</v>
      </c>
      <c r="C11" s="75"/>
      <c r="D11" s="73" t="s">
        <v>619</v>
      </c>
      <c r="E11" s="74" t="s">
        <v>599</v>
      </c>
      <c r="F11" s="77" t="s">
        <v>804</v>
      </c>
      <c r="G11" s="74" t="s">
        <v>600</v>
      </c>
      <c r="H11" s="75" t="s">
        <v>917</v>
      </c>
      <c r="I11" s="75"/>
      <c r="J11" s="78" t="s">
        <v>918</v>
      </c>
      <c r="K11" s="79" t="s">
        <v>919</v>
      </c>
      <c r="L11" s="78"/>
    </row>
    <row r="12" spans="1:218" ht="141" x14ac:dyDescent="0.25">
      <c r="A12" s="73" t="s">
        <v>920</v>
      </c>
      <c r="B12" s="77" t="s">
        <v>620</v>
      </c>
      <c r="C12" s="75" t="s">
        <v>921</v>
      </c>
      <c r="D12" s="73" t="s">
        <v>621</v>
      </c>
      <c r="E12" s="77" t="s">
        <v>622</v>
      </c>
      <c r="F12" s="87" t="s">
        <v>922</v>
      </c>
      <c r="G12" s="77" t="s">
        <v>600</v>
      </c>
      <c r="H12" s="75" t="s">
        <v>923</v>
      </c>
      <c r="I12" s="75" t="s">
        <v>924</v>
      </c>
      <c r="J12" s="88" t="s">
        <v>925</v>
      </c>
      <c r="K12" s="487" t="s">
        <v>1051</v>
      </c>
      <c r="L12" s="78" t="s">
        <v>1027</v>
      </c>
      <c r="BL12" s="85"/>
      <c r="BM12" s="85"/>
      <c r="BN12" s="85"/>
      <c r="BO12" s="85"/>
      <c r="BP12" s="85"/>
      <c r="BQ12" s="85"/>
      <c r="BR12" s="85"/>
      <c r="BS12" s="85"/>
      <c r="BT12" s="85"/>
      <c r="BU12" s="85"/>
      <c r="BV12" s="85"/>
      <c r="BW12" s="85"/>
      <c r="BX12" s="85"/>
      <c r="BY12" s="85"/>
      <c r="BZ12" s="85"/>
      <c r="CA12" s="85"/>
      <c r="CB12" s="85"/>
      <c r="EC12" s="85"/>
      <c r="ED12" s="85"/>
      <c r="EE12" s="85"/>
      <c r="EF12" s="85"/>
      <c r="EG12" s="85"/>
      <c r="EH12" s="85"/>
      <c r="EI12" s="85"/>
      <c r="EJ12" s="85"/>
      <c r="EK12" s="85"/>
      <c r="EL12" s="85"/>
      <c r="EM12" s="85"/>
      <c r="EN12" s="85"/>
      <c r="EO12" s="85"/>
      <c r="EP12" s="85"/>
      <c r="EQ12" s="85"/>
      <c r="ER12" s="85"/>
      <c r="ES12" s="85"/>
      <c r="GT12" s="85"/>
      <c r="GU12" s="85"/>
      <c r="GV12" s="85"/>
      <c r="GW12" s="85"/>
      <c r="GX12" s="85"/>
      <c r="GY12" s="85"/>
      <c r="GZ12" s="85"/>
      <c r="HA12" s="85"/>
      <c r="HB12" s="85"/>
      <c r="HC12" s="85"/>
      <c r="HD12" s="85"/>
      <c r="HE12" s="85"/>
      <c r="HF12" s="85"/>
      <c r="HG12" s="85"/>
      <c r="HH12" s="85"/>
      <c r="HI12" s="85"/>
      <c r="HJ12" s="85"/>
    </row>
    <row r="13" spans="1:218" s="90" customFormat="1" ht="159" customHeight="1" x14ac:dyDescent="0.2">
      <c r="A13" s="73" t="s">
        <v>926</v>
      </c>
      <c r="B13" s="74" t="s">
        <v>596</v>
      </c>
      <c r="C13" s="421" t="s">
        <v>623</v>
      </c>
      <c r="D13" s="76" t="s">
        <v>624</v>
      </c>
      <c r="E13" s="74" t="s">
        <v>599</v>
      </c>
      <c r="F13" s="77">
        <v>2013</v>
      </c>
      <c r="G13" s="77" t="s">
        <v>600</v>
      </c>
      <c r="H13" s="75" t="s">
        <v>1052</v>
      </c>
      <c r="I13" s="75" t="s">
        <v>927</v>
      </c>
      <c r="J13" s="78" t="s">
        <v>928</v>
      </c>
      <c r="K13" s="79" t="s">
        <v>929</v>
      </c>
      <c r="L13" s="78" t="s">
        <v>1050</v>
      </c>
      <c r="M13" s="89"/>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9"/>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9"/>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row>
    <row r="14" spans="1:218" ht="127.5" x14ac:dyDescent="0.2">
      <c r="A14" s="73" t="s">
        <v>566</v>
      </c>
      <c r="B14" s="74" t="s">
        <v>596</v>
      </c>
      <c r="C14" s="421" t="s">
        <v>930</v>
      </c>
      <c r="D14" s="73" t="s">
        <v>625</v>
      </c>
      <c r="E14" s="77" t="s">
        <v>626</v>
      </c>
      <c r="F14" s="77" t="s">
        <v>441</v>
      </c>
      <c r="G14" s="74" t="s">
        <v>600</v>
      </c>
      <c r="H14" s="75" t="s">
        <v>931</v>
      </c>
      <c r="I14" s="75"/>
      <c r="J14" s="78" t="s">
        <v>932</v>
      </c>
      <c r="K14" s="79" t="s">
        <v>933</v>
      </c>
      <c r="L14" s="78"/>
      <c r="M14" s="91"/>
      <c r="BL14" s="85"/>
      <c r="BM14" s="85"/>
      <c r="BN14" s="85"/>
      <c r="BO14" s="85"/>
      <c r="BP14" s="85"/>
      <c r="BQ14" s="85"/>
      <c r="BR14" s="85"/>
      <c r="BS14" s="85"/>
      <c r="BT14" s="85"/>
      <c r="BU14" s="85"/>
      <c r="BV14" s="85"/>
      <c r="BW14" s="85"/>
      <c r="BX14" s="85"/>
      <c r="BY14" s="85"/>
      <c r="BZ14" s="85"/>
      <c r="CA14" s="85"/>
      <c r="CB14" s="85"/>
      <c r="CD14" s="91"/>
      <c r="EC14" s="85"/>
      <c r="ED14" s="85"/>
      <c r="EE14" s="85"/>
      <c r="EF14" s="85"/>
      <c r="EG14" s="85"/>
      <c r="EH14" s="85"/>
      <c r="EI14" s="85"/>
      <c r="EJ14" s="85"/>
      <c r="EK14" s="85"/>
      <c r="EL14" s="85"/>
      <c r="EM14" s="85"/>
      <c r="EN14" s="85"/>
      <c r="EO14" s="85"/>
      <c r="EP14" s="85"/>
      <c r="EQ14" s="85"/>
      <c r="ER14" s="85"/>
      <c r="ES14" s="85"/>
      <c r="EU14" s="91"/>
      <c r="GT14" s="85"/>
      <c r="GU14" s="85"/>
      <c r="GV14" s="85"/>
      <c r="GW14" s="85"/>
      <c r="GX14" s="85"/>
      <c r="GY14" s="85"/>
      <c r="GZ14" s="85"/>
      <c r="HA14" s="85"/>
      <c r="HB14" s="85"/>
      <c r="HC14" s="85"/>
      <c r="HD14" s="85"/>
      <c r="HE14" s="85"/>
      <c r="HF14" s="85"/>
      <c r="HG14" s="85"/>
      <c r="HH14" s="85"/>
      <c r="HI14" s="85"/>
      <c r="HJ14" s="85"/>
    </row>
    <row r="15" spans="1:218" ht="140.25" x14ac:dyDescent="0.2">
      <c r="A15" s="73" t="s">
        <v>567</v>
      </c>
      <c r="B15" s="74" t="s">
        <v>596</v>
      </c>
      <c r="C15" s="423" t="s">
        <v>934</v>
      </c>
      <c r="D15" s="73" t="s">
        <v>998</v>
      </c>
      <c r="E15" s="77" t="s">
        <v>626</v>
      </c>
      <c r="F15" s="77" t="s">
        <v>441</v>
      </c>
      <c r="G15" s="74" t="s">
        <v>600</v>
      </c>
      <c r="H15" s="75" t="s">
        <v>931</v>
      </c>
      <c r="I15" s="75"/>
      <c r="J15" s="78" t="s">
        <v>935</v>
      </c>
      <c r="K15" s="79" t="s">
        <v>933</v>
      </c>
      <c r="L15" s="78"/>
      <c r="M15" s="92"/>
      <c r="CD15" s="92"/>
      <c r="EU15" s="92"/>
    </row>
    <row r="16" spans="1:218" ht="165.75" x14ac:dyDescent="0.2">
      <c r="A16" s="73" t="s">
        <v>936</v>
      </c>
      <c r="B16" s="74" t="s">
        <v>596</v>
      </c>
      <c r="C16" s="421" t="s">
        <v>937</v>
      </c>
      <c r="D16" s="76" t="s">
        <v>627</v>
      </c>
      <c r="E16" s="74" t="s">
        <v>636</v>
      </c>
      <c r="F16" s="77" t="s">
        <v>442</v>
      </c>
      <c r="G16" s="74" t="s">
        <v>629</v>
      </c>
      <c r="H16" s="93" t="s">
        <v>938</v>
      </c>
      <c r="I16" s="94"/>
      <c r="J16" s="78" t="s">
        <v>932</v>
      </c>
      <c r="K16" s="79" t="s">
        <v>939</v>
      </c>
      <c r="L16" s="78"/>
      <c r="M16" s="89"/>
      <c r="CD16" s="89"/>
      <c r="EU16" s="89"/>
    </row>
    <row r="17" spans="1:218" ht="165.75" x14ac:dyDescent="0.2">
      <c r="A17" s="73" t="s">
        <v>940</v>
      </c>
      <c r="B17" s="74" t="s">
        <v>596</v>
      </c>
      <c r="C17" s="421" t="s">
        <v>937</v>
      </c>
      <c r="D17" s="76" t="s">
        <v>627</v>
      </c>
      <c r="E17" s="74" t="s">
        <v>636</v>
      </c>
      <c r="F17" s="77" t="s">
        <v>442</v>
      </c>
      <c r="G17" s="74" t="s">
        <v>629</v>
      </c>
      <c r="H17" s="93" t="s">
        <v>938</v>
      </c>
      <c r="I17" s="94"/>
      <c r="J17" s="78" t="s">
        <v>932</v>
      </c>
      <c r="K17" s="79" t="s">
        <v>939</v>
      </c>
      <c r="L17" s="78"/>
      <c r="M17" s="91"/>
      <c r="CD17" s="91"/>
      <c r="EU17" s="91"/>
    </row>
    <row r="18" spans="1:218" ht="165.75" x14ac:dyDescent="0.2">
      <c r="A18" s="95" t="s">
        <v>941</v>
      </c>
      <c r="B18" s="96" t="s">
        <v>596</v>
      </c>
      <c r="C18" s="424" t="s">
        <v>937</v>
      </c>
      <c r="D18" s="98" t="s">
        <v>627</v>
      </c>
      <c r="E18" s="96" t="s">
        <v>636</v>
      </c>
      <c r="F18" s="77" t="s">
        <v>442</v>
      </c>
      <c r="G18" s="96" t="s">
        <v>629</v>
      </c>
      <c r="H18" s="93" t="s">
        <v>938</v>
      </c>
      <c r="I18" s="101"/>
      <c r="J18" s="78" t="s">
        <v>932</v>
      </c>
      <c r="K18" s="79" t="s">
        <v>939</v>
      </c>
      <c r="L18" s="78"/>
      <c r="M18" s="89"/>
      <c r="CD18" s="89"/>
      <c r="EU18" s="89"/>
    </row>
    <row r="19" spans="1:218" ht="140.25" x14ac:dyDescent="0.2">
      <c r="A19" s="95" t="s">
        <v>807</v>
      </c>
      <c r="B19" s="96" t="s">
        <v>596</v>
      </c>
      <c r="C19" s="424" t="s">
        <v>631</v>
      </c>
      <c r="D19" s="98" t="s">
        <v>1041</v>
      </c>
      <c r="E19" s="96" t="s">
        <v>614</v>
      </c>
      <c r="F19" s="102">
        <v>2013</v>
      </c>
      <c r="G19" s="96" t="s">
        <v>600</v>
      </c>
      <c r="H19" s="100" t="s">
        <v>632</v>
      </c>
      <c r="I19" s="103"/>
      <c r="J19" s="78" t="s">
        <v>942</v>
      </c>
      <c r="K19" s="422" t="s">
        <v>943</v>
      </c>
      <c r="L19" s="78"/>
      <c r="M19" s="89"/>
      <c r="CD19" s="89"/>
      <c r="EU19" s="89"/>
    </row>
    <row r="20" spans="1:218" ht="102" x14ac:dyDescent="0.2">
      <c r="A20" s="95" t="s">
        <v>633</v>
      </c>
      <c r="B20" s="96" t="s">
        <v>534</v>
      </c>
      <c r="C20" s="424" t="s">
        <v>634</v>
      </c>
      <c r="D20" s="98" t="s">
        <v>635</v>
      </c>
      <c r="E20" s="99" t="s">
        <v>636</v>
      </c>
      <c r="F20" s="102">
        <v>2013</v>
      </c>
      <c r="G20" s="96" t="s">
        <v>600</v>
      </c>
      <c r="H20" s="104" t="s">
        <v>637</v>
      </c>
      <c r="I20" s="97"/>
      <c r="J20" s="425" t="s">
        <v>903</v>
      </c>
      <c r="K20" s="422" t="s">
        <v>944</v>
      </c>
      <c r="L20" s="78"/>
      <c r="M20" s="91"/>
      <c r="CD20" s="91"/>
      <c r="EU20" s="91"/>
    </row>
    <row r="21" spans="1:218" ht="165.75" x14ac:dyDescent="0.2">
      <c r="A21" s="95" t="s">
        <v>573</v>
      </c>
      <c r="B21" s="96" t="s">
        <v>596</v>
      </c>
      <c r="C21" s="424" t="s">
        <v>638</v>
      </c>
      <c r="D21" s="95" t="s">
        <v>945</v>
      </c>
      <c r="E21" s="96" t="s">
        <v>639</v>
      </c>
      <c r="F21" s="105">
        <v>2011</v>
      </c>
      <c r="G21" s="96" t="s">
        <v>646</v>
      </c>
      <c r="H21" s="426" t="s">
        <v>946</v>
      </c>
      <c r="I21" s="106" t="s">
        <v>947</v>
      </c>
      <c r="J21" s="425" t="s">
        <v>903</v>
      </c>
      <c r="K21" s="422" t="s">
        <v>948</v>
      </c>
      <c r="L21" s="78"/>
      <c r="M21" s="92"/>
      <c r="CD21" s="92"/>
      <c r="EU21" s="92"/>
    </row>
    <row r="22" spans="1:218" ht="51" x14ac:dyDescent="0.2">
      <c r="A22" s="95" t="s">
        <v>727</v>
      </c>
      <c r="B22" s="96" t="s">
        <v>534</v>
      </c>
      <c r="C22" s="424" t="s">
        <v>993</v>
      </c>
      <c r="D22" s="95" t="s">
        <v>640</v>
      </c>
      <c r="E22" s="96" t="s">
        <v>628</v>
      </c>
      <c r="F22" s="105" t="s">
        <v>1038</v>
      </c>
      <c r="G22" s="99" t="s">
        <v>641</v>
      </c>
      <c r="H22" s="426" t="s">
        <v>949</v>
      </c>
      <c r="I22" s="106"/>
      <c r="J22" s="425" t="s">
        <v>903</v>
      </c>
      <c r="K22" s="422" t="s">
        <v>950</v>
      </c>
      <c r="L22" s="78"/>
      <c r="M22" s="89"/>
      <c r="CD22" s="89"/>
      <c r="EU22" s="89"/>
    </row>
    <row r="23" spans="1:218" ht="89.25" x14ac:dyDescent="0.2">
      <c r="A23" s="427" t="s">
        <v>642</v>
      </c>
      <c r="B23" s="96" t="s">
        <v>596</v>
      </c>
      <c r="C23" s="424" t="s">
        <v>643</v>
      </c>
      <c r="D23" s="98" t="s">
        <v>644</v>
      </c>
      <c r="E23" s="96" t="s">
        <v>645</v>
      </c>
      <c r="F23" s="105" t="s">
        <v>1039</v>
      </c>
      <c r="G23" s="99" t="s">
        <v>646</v>
      </c>
      <c r="H23" s="103" t="s">
        <v>951</v>
      </c>
      <c r="I23" s="106" t="s">
        <v>947</v>
      </c>
      <c r="J23" s="425" t="s">
        <v>903</v>
      </c>
      <c r="K23" s="422" t="s">
        <v>952</v>
      </c>
      <c r="L23" s="78"/>
      <c r="M23" s="91"/>
      <c r="CD23" s="91"/>
      <c r="EU23" s="91"/>
    </row>
    <row r="24" spans="1:218" ht="89.25" x14ac:dyDescent="0.2">
      <c r="A24" s="73" t="s">
        <v>647</v>
      </c>
      <c r="B24" s="74" t="s">
        <v>596</v>
      </c>
      <c r="C24" s="421" t="s">
        <v>643</v>
      </c>
      <c r="D24" s="76" t="s">
        <v>644</v>
      </c>
      <c r="E24" s="74" t="s">
        <v>645</v>
      </c>
      <c r="F24" s="107" t="s">
        <v>1039</v>
      </c>
      <c r="G24" s="77" t="s">
        <v>646</v>
      </c>
      <c r="H24" s="103" t="s">
        <v>951</v>
      </c>
      <c r="I24" s="106" t="s">
        <v>947</v>
      </c>
      <c r="J24" s="425" t="s">
        <v>903</v>
      </c>
      <c r="K24" s="422" t="s">
        <v>953</v>
      </c>
      <c r="L24" s="78"/>
      <c r="M24" s="92"/>
      <c r="CD24" s="92"/>
      <c r="EU24" s="92"/>
    </row>
    <row r="25" spans="1:218" ht="76.5" x14ac:dyDescent="0.2">
      <c r="A25" s="428" t="s">
        <v>648</v>
      </c>
      <c r="B25" s="429" t="s">
        <v>649</v>
      </c>
      <c r="C25" s="108" t="s">
        <v>650</v>
      </c>
      <c r="D25" s="428" t="s">
        <v>651</v>
      </c>
      <c r="E25" s="77" t="s">
        <v>652</v>
      </c>
      <c r="F25" s="430" t="s">
        <v>1040</v>
      </c>
      <c r="G25" s="77" t="s">
        <v>646</v>
      </c>
      <c r="H25" s="421" t="s">
        <v>954</v>
      </c>
      <c r="I25" s="106" t="s">
        <v>947</v>
      </c>
      <c r="J25" s="425" t="s">
        <v>903</v>
      </c>
      <c r="K25" s="79" t="s">
        <v>955</v>
      </c>
      <c r="L25" s="78"/>
      <c r="M25" s="89"/>
      <c r="CD25" s="89"/>
      <c r="EU25" s="89"/>
    </row>
    <row r="26" spans="1:218" ht="38.25" x14ac:dyDescent="0.2">
      <c r="A26" s="428" t="s">
        <v>653</v>
      </c>
      <c r="B26" s="77" t="s">
        <v>596</v>
      </c>
      <c r="C26" s="75" t="s">
        <v>654</v>
      </c>
      <c r="D26" s="73" t="s">
        <v>956</v>
      </c>
      <c r="E26" s="77" t="s">
        <v>636</v>
      </c>
      <c r="F26" s="107">
        <v>2012</v>
      </c>
      <c r="G26" s="77" t="s">
        <v>600</v>
      </c>
      <c r="H26" s="75" t="s">
        <v>655</v>
      </c>
      <c r="I26" s="75" t="s">
        <v>656</v>
      </c>
      <c r="J26" s="425" t="s">
        <v>903</v>
      </c>
      <c r="K26" s="422" t="s">
        <v>957</v>
      </c>
      <c r="L26" s="78"/>
      <c r="M26" s="91"/>
      <c r="CD26" s="91"/>
      <c r="EU26" s="91"/>
    </row>
    <row r="27" spans="1:218" ht="76.5" x14ac:dyDescent="0.2">
      <c r="A27" s="73" t="s">
        <v>569</v>
      </c>
      <c r="B27" s="77" t="s">
        <v>596</v>
      </c>
      <c r="C27" s="75" t="s">
        <v>657</v>
      </c>
      <c r="D27" s="73" t="s">
        <v>658</v>
      </c>
      <c r="E27" s="77" t="s">
        <v>636</v>
      </c>
      <c r="F27" s="107">
        <v>2012</v>
      </c>
      <c r="G27" s="77" t="s">
        <v>600</v>
      </c>
      <c r="H27" s="109" t="s">
        <v>958</v>
      </c>
      <c r="I27" s="75" t="s">
        <v>659</v>
      </c>
      <c r="J27" s="110" t="s">
        <v>959</v>
      </c>
      <c r="K27" s="79" t="s">
        <v>1044</v>
      </c>
      <c r="L27" s="78" t="s">
        <v>1023</v>
      </c>
      <c r="M27" s="91"/>
      <c r="CD27" s="91"/>
      <c r="EU27" s="91"/>
    </row>
    <row r="28" spans="1:218" ht="76.5" x14ac:dyDescent="0.2">
      <c r="A28" s="73" t="s">
        <v>660</v>
      </c>
      <c r="B28" s="77" t="s">
        <v>596</v>
      </c>
      <c r="C28" s="75" t="s">
        <v>661</v>
      </c>
      <c r="D28" s="73" t="s">
        <v>658</v>
      </c>
      <c r="E28" s="77" t="s">
        <v>636</v>
      </c>
      <c r="F28" s="107">
        <v>2012</v>
      </c>
      <c r="G28" s="77" t="s">
        <v>600</v>
      </c>
      <c r="H28" s="85" t="s">
        <v>1043</v>
      </c>
      <c r="I28" s="75" t="s">
        <v>1001</v>
      </c>
      <c r="J28" s="431" t="s">
        <v>960</v>
      </c>
      <c r="K28" s="488" t="s">
        <v>1044</v>
      </c>
      <c r="L28" s="78" t="s">
        <v>1023</v>
      </c>
      <c r="M28" s="91"/>
      <c r="CD28" s="91"/>
      <c r="EU28" s="91"/>
    </row>
    <row r="29" spans="1:218" ht="234.75" customHeight="1" x14ac:dyDescent="0.2">
      <c r="A29" s="73" t="s">
        <v>662</v>
      </c>
      <c r="B29" s="77" t="s">
        <v>596</v>
      </c>
      <c r="C29" s="75" t="s">
        <v>663</v>
      </c>
      <c r="D29" s="111" t="s">
        <v>664</v>
      </c>
      <c r="E29" s="77" t="s">
        <v>636</v>
      </c>
      <c r="F29" s="107">
        <v>2013</v>
      </c>
      <c r="G29" s="77" t="s">
        <v>600</v>
      </c>
      <c r="H29" s="465" t="s">
        <v>961</v>
      </c>
      <c r="I29" s="75"/>
      <c r="J29" s="110" t="s">
        <v>962</v>
      </c>
      <c r="K29" s="79" t="s">
        <v>963</v>
      </c>
      <c r="L29" s="78"/>
      <c r="M29" s="92"/>
      <c r="N29" s="112"/>
      <c r="O29" s="112"/>
      <c r="P29" s="112"/>
      <c r="BL29" s="85"/>
      <c r="BM29" s="85"/>
      <c r="BN29" s="85"/>
      <c r="BO29" s="85"/>
      <c r="BP29" s="85"/>
      <c r="BQ29" s="85"/>
      <c r="BR29" s="85"/>
      <c r="BS29" s="85"/>
      <c r="BT29" s="85"/>
      <c r="BU29" s="85"/>
      <c r="BV29" s="85"/>
      <c r="BW29" s="85"/>
      <c r="BX29" s="85"/>
      <c r="BY29" s="85"/>
      <c r="BZ29" s="85"/>
      <c r="CA29" s="85"/>
      <c r="CB29" s="85"/>
      <c r="CD29" s="92"/>
      <c r="CE29" s="112"/>
      <c r="CF29" s="112"/>
      <c r="CG29" s="112"/>
      <c r="EC29" s="85"/>
      <c r="ED29" s="85"/>
      <c r="EE29" s="85"/>
      <c r="EF29" s="85"/>
      <c r="EG29" s="85"/>
      <c r="EH29" s="85"/>
      <c r="EI29" s="85"/>
      <c r="EJ29" s="85"/>
      <c r="EK29" s="85"/>
      <c r="EL29" s="85"/>
      <c r="EM29" s="85"/>
      <c r="EN29" s="85"/>
      <c r="EO29" s="85"/>
      <c r="EP29" s="85"/>
      <c r="EQ29" s="85"/>
      <c r="ER29" s="85"/>
      <c r="ES29" s="85"/>
      <c r="EU29" s="92"/>
      <c r="EV29" s="112"/>
      <c r="EW29" s="112"/>
      <c r="EX29" s="112"/>
      <c r="GT29" s="85"/>
      <c r="GU29" s="85"/>
      <c r="GV29" s="85"/>
      <c r="GW29" s="85"/>
      <c r="GX29" s="85"/>
      <c r="GY29" s="85"/>
      <c r="GZ29" s="85"/>
      <c r="HA29" s="85"/>
      <c r="HB29" s="85"/>
      <c r="HC29" s="85"/>
      <c r="HD29" s="85"/>
      <c r="HE29" s="85"/>
      <c r="HF29" s="85"/>
      <c r="HG29" s="85"/>
      <c r="HH29" s="85"/>
      <c r="HI29" s="85"/>
      <c r="HJ29" s="85"/>
    </row>
    <row r="30" spans="1:218" s="90" customFormat="1" ht="102" x14ac:dyDescent="0.2">
      <c r="A30" s="73" t="s">
        <v>666</v>
      </c>
      <c r="B30" s="77" t="s">
        <v>596</v>
      </c>
      <c r="C30" s="75" t="s">
        <v>667</v>
      </c>
      <c r="D30" s="73" t="s">
        <v>668</v>
      </c>
      <c r="E30" s="77" t="s">
        <v>669</v>
      </c>
      <c r="F30" s="107" t="s">
        <v>441</v>
      </c>
      <c r="G30" s="77" t="s">
        <v>600</v>
      </c>
      <c r="H30" s="113" t="s">
        <v>964</v>
      </c>
      <c r="I30" s="113"/>
      <c r="J30" s="110" t="s">
        <v>965</v>
      </c>
      <c r="K30" s="79" t="s">
        <v>966</v>
      </c>
      <c r="L30" s="78"/>
      <c r="M30" s="92"/>
      <c r="N30" s="114"/>
      <c r="O30" s="114"/>
      <c r="P30" s="114"/>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92"/>
      <c r="CE30" s="114"/>
      <c r="CF30" s="114"/>
      <c r="CG30" s="114"/>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c r="DF30" s="85"/>
      <c r="DG30" s="85"/>
      <c r="DH30" s="85"/>
      <c r="DI30" s="85"/>
      <c r="DJ30" s="85"/>
      <c r="DK30" s="85"/>
      <c r="DL30" s="85"/>
      <c r="DM30" s="85"/>
      <c r="DN30" s="85"/>
      <c r="DO30" s="85"/>
      <c r="DP30" s="85"/>
      <c r="DQ30" s="85"/>
      <c r="DR30" s="85"/>
      <c r="DS30" s="85"/>
      <c r="DT30" s="85"/>
      <c r="DU30" s="85"/>
      <c r="DV30" s="85"/>
      <c r="DW30" s="85"/>
      <c r="DX30" s="85"/>
      <c r="DY30" s="85"/>
      <c r="DZ30" s="85"/>
      <c r="EA30" s="85"/>
      <c r="EB30" s="85"/>
      <c r="EC30" s="85"/>
      <c r="ED30" s="85"/>
      <c r="EE30" s="85"/>
      <c r="EF30" s="85"/>
      <c r="EG30" s="85"/>
      <c r="EH30" s="85"/>
      <c r="EI30" s="85"/>
      <c r="EJ30" s="85"/>
      <c r="EK30" s="85"/>
      <c r="EL30" s="85"/>
      <c r="EM30" s="85"/>
      <c r="EN30" s="85"/>
      <c r="EO30" s="85"/>
      <c r="EP30" s="85"/>
      <c r="EQ30" s="85"/>
      <c r="ER30" s="85"/>
      <c r="ES30" s="85"/>
      <c r="ET30" s="85"/>
      <c r="EU30" s="92"/>
      <c r="EV30" s="114"/>
      <c r="EW30" s="114"/>
      <c r="EX30" s="114"/>
      <c r="EY30" s="85"/>
      <c r="EZ30" s="85"/>
      <c r="FA30" s="85"/>
      <c r="FB30" s="85"/>
      <c r="FC30" s="85"/>
      <c r="FD30" s="85"/>
      <c r="FE30" s="85"/>
      <c r="FF30" s="85"/>
      <c r="FG30" s="85"/>
      <c r="FH30" s="85"/>
      <c r="FI30" s="85"/>
      <c r="FJ30" s="85"/>
      <c r="FK30" s="85"/>
      <c r="FL30" s="85"/>
      <c r="FM30" s="85"/>
      <c r="FN30" s="85"/>
      <c r="FO30" s="85"/>
      <c r="FP30" s="85"/>
      <c r="FQ30" s="85"/>
      <c r="FR30" s="85"/>
      <c r="FS30" s="85"/>
      <c r="FT30" s="85"/>
      <c r="FU30" s="85"/>
      <c r="FV30" s="85"/>
      <c r="FW30" s="85"/>
      <c r="FX30" s="85"/>
      <c r="FY30" s="85"/>
      <c r="FZ30" s="85"/>
      <c r="GA30" s="85"/>
      <c r="GB30" s="85"/>
      <c r="GC30" s="85"/>
      <c r="GD30" s="85"/>
      <c r="GE30" s="85"/>
      <c r="GF30" s="85"/>
      <c r="GG30" s="85"/>
      <c r="GH30" s="85"/>
      <c r="GI30" s="85"/>
      <c r="GJ30" s="85"/>
      <c r="GK30" s="85"/>
      <c r="GL30" s="85"/>
      <c r="GM30" s="85"/>
      <c r="GN30" s="85"/>
      <c r="GO30" s="85"/>
      <c r="GP30" s="85"/>
      <c r="GQ30" s="85"/>
      <c r="GR30" s="85"/>
      <c r="GS30" s="85"/>
      <c r="GT30" s="85"/>
      <c r="GU30" s="85"/>
      <c r="GV30" s="85"/>
      <c r="GW30" s="85"/>
      <c r="GX30" s="85"/>
      <c r="GY30" s="85"/>
      <c r="GZ30" s="85"/>
      <c r="HA30" s="85"/>
      <c r="HB30" s="85"/>
      <c r="HC30" s="85"/>
      <c r="HD30" s="85"/>
      <c r="HE30" s="85"/>
      <c r="HF30" s="85"/>
      <c r="HG30" s="85"/>
      <c r="HH30" s="85"/>
      <c r="HI30" s="85"/>
      <c r="HJ30" s="85"/>
    </row>
    <row r="31" spans="1:218" s="90" customFormat="1" ht="102" x14ac:dyDescent="0.2">
      <c r="A31" s="73" t="s">
        <v>670</v>
      </c>
      <c r="B31" s="77" t="s">
        <v>596</v>
      </c>
      <c r="C31" s="75" t="s">
        <v>671</v>
      </c>
      <c r="D31" s="73" t="s">
        <v>668</v>
      </c>
      <c r="E31" s="77" t="s">
        <v>669</v>
      </c>
      <c r="F31" s="107" t="s">
        <v>441</v>
      </c>
      <c r="G31" s="77" t="s">
        <v>600</v>
      </c>
      <c r="H31" s="113" t="s">
        <v>964</v>
      </c>
      <c r="I31" s="113"/>
      <c r="J31" s="110" t="s">
        <v>965</v>
      </c>
      <c r="K31" s="79" t="s">
        <v>966</v>
      </c>
      <c r="L31" s="78"/>
      <c r="M31" s="115"/>
      <c r="N31" s="114"/>
      <c r="O31" s="114"/>
      <c r="P31" s="114"/>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115"/>
      <c r="CE31" s="114"/>
      <c r="CF31" s="114"/>
      <c r="CG31" s="114"/>
      <c r="CH31" s="85"/>
      <c r="CI31" s="85"/>
      <c r="CJ31" s="85"/>
      <c r="CK31" s="85"/>
      <c r="CL31" s="85"/>
      <c r="CM31" s="85"/>
      <c r="CN31" s="85"/>
      <c r="CO31" s="85"/>
      <c r="CP31" s="85"/>
      <c r="CQ31" s="85"/>
      <c r="CR31" s="85"/>
      <c r="CS31" s="85"/>
      <c r="CT31" s="85"/>
      <c r="CU31" s="85"/>
      <c r="CV31" s="85"/>
      <c r="CW31" s="85"/>
      <c r="CX31" s="85"/>
      <c r="CY31" s="85"/>
      <c r="CZ31" s="85"/>
      <c r="DA31" s="85"/>
      <c r="DB31" s="85"/>
      <c r="DC31" s="85"/>
      <c r="DD31" s="85"/>
      <c r="DE31" s="85"/>
      <c r="DF31" s="85"/>
      <c r="DG31" s="85"/>
      <c r="DH31" s="85"/>
      <c r="DI31" s="85"/>
      <c r="DJ31" s="85"/>
      <c r="DK31" s="85"/>
      <c r="DL31" s="85"/>
      <c r="DM31" s="85"/>
      <c r="DN31" s="85"/>
      <c r="DO31" s="85"/>
      <c r="DP31" s="85"/>
      <c r="DQ31" s="85"/>
      <c r="DR31" s="85"/>
      <c r="DS31" s="85"/>
      <c r="DT31" s="85"/>
      <c r="DU31" s="85"/>
      <c r="DV31" s="85"/>
      <c r="DW31" s="85"/>
      <c r="DX31" s="85"/>
      <c r="DY31" s="85"/>
      <c r="DZ31" s="85"/>
      <c r="EA31" s="85"/>
      <c r="EB31" s="85"/>
      <c r="EC31" s="85"/>
      <c r="ED31" s="85"/>
      <c r="EE31" s="85"/>
      <c r="EF31" s="85"/>
      <c r="EG31" s="85"/>
      <c r="EH31" s="85"/>
      <c r="EI31" s="85"/>
      <c r="EJ31" s="85"/>
      <c r="EK31" s="85"/>
      <c r="EL31" s="85"/>
      <c r="EM31" s="85"/>
      <c r="EN31" s="85"/>
      <c r="EO31" s="85"/>
      <c r="EP31" s="85"/>
      <c r="EQ31" s="85"/>
      <c r="ER31" s="85"/>
      <c r="ES31" s="85"/>
      <c r="ET31" s="85"/>
      <c r="EU31" s="115"/>
      <c r="EV31" s="114"/>
      <c r="EW31" s="114"/>
      <c r="EX31" s="114"/>
      <c r="EY31" s="85"/>
      <c r="EZ31" s="85"/>
      <c r="FA31" s="85"/>
      <c r="FB31" s="85"/>
      <c r="FC31" s="85"/>
      <c r="FD31" s="85"/>
      <c r="FE31" s="85"/>
      <c r="FF31" s="85"/>
      <c r="FG31" s="85"/>
      <c r="FH31" s="85"/>
      <c r="FI31" s="85"/>
      <c r="FJ31" s="85"/>
      <c r="FK31" s="85"/>
      <c r="FL31" s="85"/>
      <c r="FM31" s="85"/>
      <c r="FN31" s="85"/>
      <c r="FO31" s="85"/>
      <c r="FP31" s="85"/>
      <c r="FQ31" s="85"/>
      <c r="FR31" s="85"/>
      <c r="FS31" s="85"/>
      <c r="FT31" s="85"/>
      <c r="FU31" s="85"/>
      <c r="FV31" s="85"/>
      <c r="FW31" s="85"/>
      <c r="FX31" s="85"/>
      <c r="FY31" s="85"/>
      <c r="FZ31" s="85"/>
      <c r="GA31" s="85"/>
      <c r="GB31" s="85"/>
      <c r="GC31" s="85"/>
      <c r="GD31" s="85"/>
      <c r="GE31" s="85"/>
      <c r="GF31" s="85"/>
      <c r="GG31" s="85"/>
      <c r="GH31" s="85"/>
      <c r="GI31" s="85"/>
      <c r="GJ31" s="85"/>
      <c r="GK31" s="85"/>
      <c r="GL31" s="85"/>
      <c r="GM31" s="85"/>
      <c r="GN31" s="85"/>
      <c r="GO31" s="85"/>
      <c r="GP31" s="85"/>
      <c r="GQ31" s="85"/>
      <c r="GR31" s="85"/>
      <c r="GS31" s="85"/>
      <c r="GT31" s="85"/>
      <c r="GU31" s="85"/>
      <c r="GV31" s="85"/>
      <c r="GW31" s="85"/>
      <c r="GX31" s="85"/>
      <c r="GY31" s="85"/>
      <c r="GZ31" s="85"/>
      <c r="HA31" s="85"/>
      <c r="HB31" s="85"/>
      <c r="HC31" s="85"/>
      <c r="HD31" s="85"/>
      <c r="HE31" s="85"/>
      <c r="HF31" s="85"/>
      <c r="HG31" s="85"/>
      <c r="HH31" s="85"/>
      <c r="HI31" s="85"/>
      <c r="HJ31" s="85"/>
    </row>
    <row r="32" spans="1:218" s="90" customFormat="1" ht="102" x14ac:dyDescent="0.2">
      <c r="A32" s="73" t="s">
        <v>672</v>
      </c>
      <c r="B32" s="77" t="s">
        <v>596</v>
      </c>
      <c r="C32" s="75" t="s">
        <v>673</v>
      </c>
      <c r="D32" s="73" t="s">
        <v>668</v>
      </c>
      <c r="E32" s="77" t="s">
        <v>669</v>
      </c>
      <c r="F32" s="107" t="s">
        <v>441</v>
      </c>
      <c r="G32" s="77" t="s">
        <v>600</v>
      </c>
      <c r="H32" s="113" t="s">
        <v>964</v>
      </c>
      <c r="I32" s="113"/>
      <c r="J32" s="110" t="s">
        <v>965</v>
      </c>
      <c r="K32" s="79" t="s">
        <v>966</v>
      </c>
      <c r="L32" s="78"/>
      <c r="M32" s="115"/>
      <c r="N32" s="114"/>
      <c r="O32" s="114"/>
      <c r="P32" s="114"/>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115"/>
      <c r="CE32" s="114"/>
      <c r="CF32" s="114"/>
      <c r="CG32" s="114"/>
      <c r="CH32" s="85"/>
      <c r="CI32" s="85"/>
      <c r="CJ32" s="85"/>
      <c r="CK32" s="85"/>
      <c r="CL32" s="85"/>
      <c r="CM32" s="85"/>
      <c r="CN32" s="85"/>
      <c r="CO32" s="85"/>
      <c r="CP32" s="85"/>
      <c r="CQ32" s="85"/>
      <c r="CR32" s="85"/>
      <c r="CS32" s="85"/>
      <c r="CT32" s="85"/>
      <c r="CU32" s="85"/>
      <c r="CV32" s="85"/>
      <c r="CW32" s="85"/>
      <c r="CX32" s="85"/>
      <c r="CY32" s="85"/>
      <c r="CZ32" s="85"/>
      <c r="DA32" s="85"/>
      <c r="DB32" s="85"/>
      <c r="DC32" s="85"/>
      <c r="DD32" s="85"/>
      <c r="DE32" s="85"/>
      <c r="DF32" s="85"/>
      <c r="DG32" s="85"/>
      <c r="DH32" s="85"/>
      <c r="DI32" s="85"/>
      <c r="DJ32" s="85"/>
      <c r="DK32" s="85"/>
      <c r="DL32" s="85"/>
      <c r="DM32" s="85"/>
      <c r="DN32" s="85"/>
      <c r="DO32" s="85"/>
      <c r="DP32" s="85"/>
      <c r="DQ32" s="85"/>
      <c r="DR32" s="85"/>
      <c r="DS32" s="85"/>
      <c r="DT32" s="85"/>
      <c r="DU32" s="85"/>
      <c r="DV32" s="85"/>
      <c r="DW32" s="85"/>
      <c r="DX32" s="85"/>
      <c r="DY32" s="85"/>
      <c r="DZ32" s="85"/>
      <c r="EA32" s="85"/>
      <c r="EB32" s="85"/>
      <c r="EC32" s="85"/>
      <c r="ED32" s="85"/>
      <c r="EE32" s="85"/>
      <c r="EF32" s="85"/>
      <c r="EG32" s="85"/>
      <c r="EH32" s="85"/>
      <c r="EI32" s="85"/>
      <c r="EJ32" s="85"/>
      <c r="EK32" s="85"/>
      <c r="EL32" s="85"/>
      <c r="EM32" s="85"/>
      <c r="EN32" s="85"/>
      <c r="EO32" s="85"/>
      <c r="EP32" s="85"/>
      <c r="EQ32" s="85"/>
      <c r="ER32" s="85"/>
      <c r="ES32" s="85"/>
      <c r="ET32" s="85"/>
      <c r="EU32" s="115"/>
      <c r="EV32" s="114"/>
      <c r="EW32" s="114"/>
      <c r="EX32" s="114"/>
      <c r="EY32" s="85"/>
      <c r="EZ32" s="85"/>
      <c r="FA32" s="85"/>
      <c r="FB32" s="85"/>
      <c r="FC32" s="85"/>
      <c r="FD32" s="85"/>
      <c r="FE32" s="85"/>
      <c r="FF32" s="85"/>
      <c r="FG32" s="85"/>
      <c r="FH32" s="85"/>
      <c r="FI32" s="85"/>
      <c r="FJ32" s="85"/>
      <c r="FK32" s="85"/>
      <c r="FL32" s="85"/>
      <c r="FM32" s="85"/>
      <c r="FN32" s="85"/>
      <c r="FO32" s="85"/>
      <c r="FP32" s="85"/>
      <c r="FQ32" s="85"/>
      <c r="FR32" s="85"/>
      <c r="FS32" s="85"/>
      <c r="FT32" s="85"/>
      <c r="FU32" s="85"/>
      <c r="FV32" s="85"/>
      <c r="FW32" s="85"/>
      <c r="FX32" s="85"/>
      <c r="FY32" s="85"/>
      <c r="FZ32" s="85"/>
      <c r="GA32" s="85"/>
      <c r="GB32" s="85"/>
      <c r="GC32" s="85"/>
      <c r="GD32" s="85"/>
      <c r="GE32" s="85"/>
      <c r="GF32" s="85"/>
      <c r="GG32" s="85"/>
      <c r="GH32" s="85"/>
      <c r="GI32" s="85"/>
      <c r="GJ32" s="85"/>
      <c r="GK32" s="85"/>
      <c r="GL32" s="85"/>
      <c r="GM32" s="85"/>
      <c r="GN32" s="85"/>
      <c r="GO32" s="85"/>
      <c r="GP32" s="85"/>
      <c r="GQ32" s="85"/>
      <c r="GR32" s="85"/>
      <c r="GS32" s="85"/>
      <c r="GT32" s="85"/>
      <c r="GU32" s="85"/>
      <c r="GV32" s="85"/>
      <c r="GW32" s="85"/>
      <c r="GX32" s="85"/>
      <c r="GY32" s="85"/>
      <c r="GZ32" s="85"/>
      <c r="HA32" s="85"/>
      <c r="HB32" s="85"/>
      <c r="HC32" s="85"/>
      <c r="HD32" s="85"/>
      <c r="HE32" s="85"/>
      <c r="HF32" s="85"/>
      <c r="HG32" s="85"/>
      <c r="HH32" s="85"/>
      <c r="HI32" s="85"/>
      <c r="HJ32" s="85"/>
    </row>
    <row r="33" spans="1:218" s="90" customFormat="1" ht="102" x14ac:dyDescent="0.2">
      <c r="A33" s="73" t="s">
        <v>674</v>
      </c>
      <c r="B33" s="77" t="s">
        <v>596</v>
      </c>
      <c r="C33" s="75" t="s">
        <v>675</v>
      </c>
      <c r="D33" s="73" t="s">
        <v>668</v>
      </c>
      <c r="E33" s="77" t="s">
        <v>669</v>
      </c>
      <c r="F33" s="107" t="s">
        <v>441</v>
      </c>
      <c r="G33" s="77" t="s">
        <v>600</v>
      </c>
      <c r="H33" s="113" t="s">
        <v>964</v>
      </c>
      <c r="I33" s="113"/>
      <c r="J33" s="110" t="s">
        <v>965</v>
      </c>
      <c r="K33" s="79" t="s">
        <v>966</v>
      </c>
      <c r="L33" s="78"/>
      <c r="M33" s="115"/>
      <c r="N33" s="114"/>
      <c r="O33" s="114"/>
      <c r="P33" s="114"/>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115"/>
      <c r="CE33" s="114"/>
      <c r="CF33" s="114"/>
      <c r="CG33" s="114"/>
      <c r="CH33" s="85"/>
      <c r="CI33" s="85"/>
      <c r="CJ33" s="85"/>
      <c r="CK33" s="85"/>
      <c r="CL33" s="85"/>
      <c r="CM33" s="85"/>
      <c r="CN33" s="85"/>
      <c r="CO33" s="85"/>
      <c r="CP33" s="85"/>
      <c r="CQ33" s="85"/>
      <c r="CR33" s="85"/>
      <c r="CS33" s="85"/>
      <c r="CT33" s="85"/>
      <c r="CU33" s="85"/>
      <c r="CV33" s="85"/>
      <c r="CW33" s="85"/>
      <c r="CX33" s="85"/>
      <c r="CY33" s="85"/>
      <c r="CZ33" s="85"/>
      <c r="DA33" s="85"/>
      <c r="DB33" s="85"/>
      <c r="DC33" s="85"/>
      <c r="DD33" s="85"/>
      <c r="DE33" s="85"/>
      <c r="DF33" s="85"/>
      <c r="DG33" s="85"/>
      <c r="DH33" s="85"/>
      <c r="DI33" s="85"/>
      <c r="DJ33" s="85"/>
      <c r="DK33" s="85"/>
      <c r="DL33" s="85"/>
      <c r="DM33" s="85"/>
      <c r="DN33" s="85"/>
      <c r="DO33" s="85"/>
      <c r="DP33" s="85"/>
      <c r="DQ33" s="85"/>
      <c r="DR33" s="85"/>
      <c r="DS33" s="85"/>
      <c r="DT33" s="85"/>
      <c r="DU33" s="85"/>
      <c r="DV33" s="85"/>
      <c r="DW33" s="85"/>
      <c r="DX33" s="85"/>
      <c r="DY33" s="85"/>
      <c r="DZ33" s="85"/>
      <c r="EA33" s="85"/>
      <c r="EB33" s="85"/>
      <c r="EC33" s="85"/>
      <c r="ED33" s="85"/>
      <c r="EE33" s="85"/>
      <c r="EF33" s="85"/>
      <c r="EG33" s="85"/>
      <c r="EH33" s="85"/>
      <c r="EI33" s="85"/>
      <c r="EJ33" s="85"/>
      <c r="EK33" s="85"/>
      <c r="EL33" s="85"/>
      <c r="EM33" s="85"/>
      <c r="EN33" s="85"/>
      <c r="EO33" s="85"/>
      <c r="EP33" s="85"/>
      <c r="EQ33" s="85"/>
      <c r="ER33" s="85"/>
      <c r="ES33" s="85"/>
      <c r="ET33" s="85"/>
      <c r="EU33" s="115"/>
      <c r="EV33" s="114"/>
      <c r="EW33" s="114"/>
      <c r="EX33" s="114"/>
      <c r="EY33" s="85"/>
      <c r="EZ33" s="85"/>
      <c r="FA33" s="85"/>
      <c r="FB33" s="85"/>
      <c r="FC33" s="85"/>
      <c r="FD33" s="85"/>
      <c r="FE33" s="85"/>
      <c r="FF33" s="85"/>
      <c r="FG33" s="85"/>
      <c r="FH33" s="85"/>
      <c r="FI33" s="85"/>
      <c r="FJ33" s="85"/>
      <c r="FK33" s="85"/>
      <c r="FL33" s="85"/>
      <c r="FM33" s="85"/>
      <c r="FN33" s="85"/>
      <c r="FO33" s="85"/>
      <c r="FP33" s="85"/>
      <c r="FQ33" s="85"/>
      <c r="FR33" s="85"/>
      <c r="FS33" s="85"/>
      <c r="FT33" s="85"/>
      <c r="FU33" s="85"/>
      <c r="FV33" s="85"/>
      <c r="FW33" s="85"/>
      <c r="FX33" s="85"/>
      <c r="FY33" s="85"/>
      <c r="FZ33" s="85"/>
      <c r="GA33" s="85"/>
      <c r="GB33" s="85"/>
      <c r="GC33" s="85"/>
      <c r="GD33" s="85"/>
      <c r="GE33" s="85"/>
      <c r="GF33" s="85"/>
      <c r="GG33" s="85"/>
      <c r="GH33" s="85"/>
      <c r="GI33" s="85"/>
      <c r="GJ33" s="85"/>
      <c r="GK33" s="85"/>
      <c r="GL33" s="85"/>
      <c r="GM33" s="85"/>
      <c r="GN33" s="85"/>
      <c r="GO33" s="85"/>
      <c r="GP33" s="85"/>
      <c r="GQ33" s="85"/>
      <c r="GR33" s="85"/>
      <c r="GS33" s="85"/>
      <c r="GT33" s="85"/>
      <c r="GU33" s="85"/>
      <c r="GV33" s="85"/>
      <c r="GW33" s="85"/>
      <c r="GX33" s="85"/>
      <c r="GY33" s="85"/>
      <c r="GZ33" s="85"/>
      <c r="HA33" s="85"/>
      <c r="HB33" s="85"/>
      <c r="HC33" s="85"/>
      <c r="HD33" s="85"/>
      <c r="HE33" s="85"/>
      <c r="HF33" s="85"/>
      <c r="HG33" s="85"/>
      <c r="HH33" s="85"/>
      <c r="HI33" s="85"/>
      <c r="HJ33" s="85"/>
    </row>
    <row r="34" spans="1:218" s="90" customFormat="1" ht="102" x14ac:dyDescent="0.2">
      <c r="A34" s="73" t="s">
        <v>676</v>
      </c>
      <c r="B34" s="77" t="s">
        <v>677</v>
      </c>
      <c r="C34" s="75" t="s">
        <v>678</v>
      </c>
      <c r="D34" s="73" t="s">
        <v>679</v>
      </c>
      <c r="E34" s="77" t="s">
        <v>636</v>
      </c>
      <c r="F34" s="107" t="s">
        <v>967</v>
      </c>
      <c r="G34" s="77" t="s">
        <v>680</v>
      </c>
      <c r="H34" s="113" t="s">
        <v>968</v>
      </c>
      <c r="I34" s="113"/>
      <c r="J34" s="110" t="s">
        <v>969</v>
      </c>
      <c r="K34" s="79" t="s">
        <v>970</v>
      </c>
      <c r="L34" s="78" t="s">
        <v>1026</v>
      </c>
      <c r="M34" s="116"/>
      <c r="N34" s="116"/>
      <c r="O34" s="116"/>
      <c r="P34" s="116"/>
      <c r="Q34" s="116"/>
      <c r="R34" s="116"/>
      <c r="S34" s="116"/>
      <c r="T34" s="116"/>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5"/>
      <c r="BY34" s="85"/>
      <c r="BZ34" s="85"/>
      <c r="CA34" s="85"/>
      <c r="CB34" s="85"/>
      <c r="CC34" s="85"/>
      <c r="CD34" s="116"/>
      <c r="CE34" s="116"/>
      <c r="CF34" s="116"/>
      <c r="CG34" s="116"/>
      <c r="CH34" s="116"/>
      <c r="CI34" s="116"/>
      <c r="CJ34" s="116"/>
      <c r="CK34" s="116"/>
      <c r="CL34" s="85"/>
      <c r="CM34" s="85"/>
      <c r="CN34" s="85"/>
      <c r="CO34" s="85"/>
      <c r="CP34" s="85"/>
      <c r="CQ34" s="85"/>
      <c r="CR34" s="85"/>
      <c r="CS34" s="85"/>
      <c r="CT34" s="85"/>
      <c r="CU34" s="85"/>
      <c r="CV34" s="85"/>
      <c r="CW34" s="85"/>
      <c r="CX34" s="85"/>
      <c r="CY34" s="85"/>
      <c r="CZ34" s="85"/>
      <c r="DA34" s="85"/>
      <c r="DB34" s="85"/>
      <c r="DC34" s="85"/>
      <c r="DD34" s="85"/>
      <c r="DE34" s="85"/>
      <c r="DF34" s="85"/>
      <c r="DG34" s="85"/>
      <c r="DH34" s="85"/>
      <c r="DI34" s="85"/>
      <c r="DJ34" s="85"/>
      <c r="DK34" s="85"/>
      <c r="DL34" s="85"/>
      <c r="DM34" s="85"/>
      <c r="DN34" s="85"/>
      <c r="DO34" s="85"/>
      <c r="DP34" s="85"/>
      <c r="DQ34" s="85"/>
      <c r="DR34" s="85"/>
      <c r="DS34" s="85"/>
      <c r="DT34" s="85"/>
      <c r="DU34" s="85"/>
      <c r="DV34" s="85"/>
      <c r="DW34" s="85"/>
      <c r="DX34" s="85"/>
      <c r="DY34" s="85"/>
      <c r="DZ34" s="85"/>
      <c r="EA34" s="85"/>
      <c r="EB34" s="85"/>
      <c r="EC34" s="85"/>
      <c r="ED34" s="85"/>
      <c r="EE34" s="85"/>
      <c r="EF34" s="85"/>
      <c r="EG34" s="85"/>
      <c r="EH34" s="85"/>
      <c r="EI34" s="85"/>
      <c r="EJ34" s="85"/>
      <c r="EK34" s="85"/>
      <c r="EL34" s="85"/>
      <c r="EM34" s="85"/>
      <c r="EN34" s="85"/>
      <c r="EO34" s="85"/>
      <c r="EP34" s="85"/>
      <c r="EQ34" s="85"/>
      <c r="ER34" s="85"/>
      <c r="ES34" s="85"/>
      <c r="ET34" s="85"/>
      <c r="EU34" s="116"/>
      <c r="EV34" s="116"/>
      <c r="EW34" s="116"/>
      <c r="EX34" s="116"/>
      <c r="EY34" s="116"/>
      <c r="EZ34" s="116"/>
      <c r="FA34" s="116"/>
      <c r="FB34" s="116"/>
      <c r="FC34" s="85"/>
      <c r="FD34" s="85"/>
      <c r="FE34" s="85"/>
      <c r="FF34" s="85"/>
      <c r="FG34" s="85"/>
      <c r="FH34" s="85"/>
      <c r="FI34" s="85"/>
      <c r="FJ34" s="85"/>
      <c r="FK34" s="85"/>
      <c r="FL34" s="85"/>
      <c r="FM34" s="85"/>
      <c r="FN34" s="85"/>
      <c r="FO34" s="85"/>
      <c r="FP34" s="85"/>
      <c r="FQ34" s="85"/>
      <c r="FR34" s="85"/>
      <c r="FS34" s="85"/>
      <c r="FT34" s="85"/>
      <c r="FU34" s="85"/>
      <c r="FV34" s="85"/>
      <c r="FW34" s="85"/>
      <c r="FX34" s="85"/>
      <c r="FY34" s="85"/>
      <c r="FZ34" s="85"/>
      <c r="GA34" s="85"/>
      <c r="GB34" s="85"/>
      <c r="GC34" s="85"/>
      <c r="GD34" s="85"/>
      <c r="GE34" s="85"/>
      <c r="GF34" s="85"/>
      <c r="GG34" s="85"/>
      <c r="GH34" s="85"/>
      <c r="GI34" s="85"/>
      <c r="GJ34" s="85"/>
      <c r="GK34" s="85"/>
      <c r="GL34" s="85"/>
      <c r="GM34" s="85"/>
      <c r="GN34" s="85"/>
      <c r="GO34" s="85"/>
      <c r="GP34" s="85"/>
      <c r="GQ34" s="85"/>
      <c r="GR34" s="85"/>
      <c r="GS34" s="85"/>
      <c r="GT34" s="85"/>
      <c r="GU34" s="85"/>
      <c r="GV34" s="85"/>
      <c r="GW34" s="85"/>
      <c r="GX34" s="85"/>
      <c r="GY34" s="85"/>
      <c r="GZ34" s="85"/>
      <c r="HA34" s="85"/>
      <c r="HB34" s="85"/>
      <c r="HC34" s="85"/>
      <c r="HD34" s="85"/>
      <c r="HE34" s="85"/>
      <c r="HF34" s="85"/>
      <c r="HG34" s="85"/>
      <c r="HH34" s="85"/>
      <c r="HI34" s="85"/>
      <c r="HJ34" s="85"/>
    </row>
    <row r="35" spans="1:218" s="90" customFormat="1" ht="102" x14ac:dyDescent="0.2">
      <c r="A35" s="73" t="s">
        <v>681</v>
      </c>
      <c r="B35" s="77" t="s">
        <v>677</v>
      </c>
      <c r="C35" s="75" t="s">
        <v>678</v>
      </c>
      <c r="D35" s="73" t="s">
        <v>679</v>
      </c>
      <c r="E35" s="77" t="s">
        <v>636</v>
      </c>
      <c r="F35" s="107" t="s">
        <v>967</v>
      </c>
      <c r="G35" s="77" t="s">
        <v>682</v>
      </c>
      <c r="H35" s="113" t="s">
        <v>968</v>
      </c>
      <c r="I35" s="113"/>
      <c r="J35" s="110" t="s">
        <v>969</v>
      </c>
      <c r="K35" s="79" t="s">
        <v>970</v>
      </c>
      <c r="L35" s="78" t="s">
        <v>1026</v>
      </c>
      <c r="M35" s="117"/>
      <c r="N35" s="117"/>
      <c r="O35" s="117"/>
      <c r="P35" s="117"/>
      <c r="Q35" s="117"/>
      <c r="R35" s="117"/>
      <c r="S35" s="117"/>
      <c r="T35" s="117"/>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117"/>
      <c r="CE35" s="117"/>
      <c r="CF35" s="117"/>
      <c r="CG35" s="117"/>
      <c r="CH35" s="117"/>
      <c r="CI35" s="117"/>
      <c r="CJ35" s="117"/>
      <c r="CK35" s="117"/>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c r="DK35" s="85"/>
      <c r="DL35" s="85"/>
      <c r="DM35" s="85"/>
      <c r="DN35" s="85"/>
      <c r="DO35" s="85"/>
      <c r="DP35" s="85"/>
      <c r="DQ35" s="85"/>
      <c r="DR35" s="85"/>
      <c r="DS35" s="85"/>
      <c r="DT35" s="85"/>
      <c r="DU35" s="85"/>
      <c r="DV35" s="85"/>
      <c r="DW35" s="85"/>
      <c r="DX35" s="85"/>
      <c r="DY35" s="85"/>
      <c r="DZ35" s="85"/>
      <c r="EA35" s="85"/>
      <c r="EB35" s="85"/>
      <c r="EC35" s="85"/>
      <c r="ED35" s="85"/>
      <c r="EE35" s="85"/>
      <c r="EF35" s="85"/>
      <c r="EG35" s="85"/>
      <c r="EH35" s="85"/>
      <c r="EI35" s="85"/>
      <c r="EJ35" s="85"/>
      <c r="EK35" s="85"/>
      <c r="EL35" s="85"/>
      <c r="EM35" s="85"/>
      <c r="EN35" s="85"/>
      <c r="EO35" s="85"/>
      <c r="EP35" s="85"/>
      <c r="EQ35" s="85"/>
      <c r="ER35" s="85"/>
      <c r="ES35" s="85"/>
      <c r="ET35" s="85"/>
      <c r="EU35" s="117"/>
      <c r="EV35" s="117"/>
      <c r="EW35" s="117"/>
      <c r="EX35" s="117"/>
      <c r="EY35" s="117"/>
      <c r="EZ35" s="117"/>
      <c r="FA35" s="117"/>
      <c r="FB35" s="117"/>
      <c r="FC35" s="85"/>
      <c r="FD35" s="85"/>
      <c r="FE35" s="85"/>
      <c r="FF35" s="85"/>
      <c r="FG35" s="85"/>
      <c r="FH35" s="85"/>
      <c r="FI35" s="85"/>
      <c r="FJ35" s="85"/>
      <c r="FK35" s="85"/>
      <c r="FL35" s="85"/>
      <c r="FM35" s="85"/>
      <c r="FN35" s="85"/>
      <c r="FO35" s="85"/>
      <c r="FP35" s="85"/>
      <c r="FQ35" s="85"/>
      <c r="FR35" s="85"/>
      <c r="FS35" s="85"/>
      <c r="FT35" s="85"/>
      <c r="FU35" s="85"/>
      <c r="FV35" s="85"/>
      <c r="FW35" s="85"/>
      <c r="FX35" s="85"/>
      <c r="FY35" s="85"/>
      <c r="FZ35" s="85"/>
      <c r="GA35" s="85"/>
      <c r="GB35" s="85"/>
      <c r="GC35" s="85"/>
      <c r="GD35" s="85"/>
      <c r="GE35" s="85"/>
      <c r="GF35" s="85"/>
      <c r="GG35" s="85"/>
      <c r="GH35" s="85"/>
      <c r="GI35" s="85"/>
      <c r="GJ35" s="85"/>
      <c r="GK35" s="85"/>
      <c r="GL35" s="85"/>
      <c r="GM35" s="85"/>
      <c r="GN35" s="85"/>
      <c r="GO35" s="85"/>
      <c r="GP35" s="85"/>
      <c r="GQ35" s="85"/>
      <c r="GR35" s="85"/>
      <c r="GS35" s="85"/>
      <c r="GT35" s="85"/>
      <c r="GU35" s="85"/>
      <c r="GV35" s="85"/>
      <c r="GW35" s="85"/>
      <c r="GX35" s="85"/>
      <c r="GY35" s="85"/>
      <c r="GZ35" s="85"/>
      <c r="HA35" s="85"/>
      <c r="HB35" s="85"/>
      <c r="HC35" s="85"/>
      <c r="HD35" s="85"/>
      <c r="HE35" s="85"/>
      <c r="HF35" s="85"/>
      <c r="HG35" s="85"/>
      <c r="HH35" s="85"/>
      <c r="HI35" s="85"/>
      <c r="HJ35" s="85"/>
    </row>
    <row r="36" spans="1:218" s="90" customFormat="1" ht="409.5" x14ac:dyDescent="0.2">
      <c r="A36" s="118" t="s">
        <v>895</v>
      </c>
      <c r="B36" s="109" t="s">
        <v>683</v>
      </c>
      <c r="C36" s="109" t="s">
        <v>684</v>
      </c>
      <c r="D36" s="73" t="s">
        <v>685</v>
      </c>
      <c r="E36" s="118" t="s">
        <v>636</v>
      </c>
      <c r="F36" s="466">
        <v>41426</v>
      </c>
      <c r="G36" s="118" t="s">
        <v>600</v>
      </c>
      <c r="H36" s="119" t="s">
        <v>971</v>
      </c>
      <c r="I36" s="120" t="s">
        <v>972</v>
      </c>
      <c r="J36" s="121" t="s">
        <v>973</v>
      </c>
      <c r="K36" s="79" t="s">
        <v>974</v>
      </c>
      <c r="L36" s="78"/>
      <c r="M36" s="117"/>
      <c r="N36" s="117"/>
      <c r="O36" s="117"/>
      <c r="P36" s="117"/>
      <c r="Q36" s="117"/>
      <c r="R36" s="117"/>
      <c r="S36" s="117"/>
      <c r="T36" s="117"/>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117"/>
      <c r="CE36" s="117"/>
      <c r="CF36" s="117"/>
      <c r="CG36" s="117"/>
      <c r="CH36" s="117"/>
      <c r="CI36" s="117"/>
      <c r="CJ36" s="117"/>
      <c r="CK36" s="117"/>
      <c r="CL36" s="85"/>
      <c r="CM36" s="85"/>
      <c r="CN36" s="85"/>
      <c r="CO36" s="85"/>
      <c r="CP36" s="85"/>
      <c r="CQ36" s="85"/>
      <c r="CR36" s="85"/>
      <c r="CS36" s="85"/>
      <c r="CT36" s="85"/>
      <c r="CU36" s="85"/>
      <c r="CV36" s="85"/>
      <c r="CW36" s="85"/>
      <c r="CX36" s="85"/>
      <c r="CY36" s="85"/>
      <c r="CZ36" s="85"/>
      <c r="DA36" s="85"/>
      <c r="DB36" s="85"/>
      <c r="DC36" s="85"/>
      <c r="DD36" s="85"/>
      <c r="DE36" s="85"/>
      <c r="DF36" s="85"/>
      <c r="DG36" s="85"/>
      <c r="DH36" s="85"/>
      <c r="DI36" s="85"/>
      <c r="DJ36" s="85"/>
      <c r="DK36" s="85"/>
      <c r="DL36" s="85"/>
      <c r="DM36" s="85"/>
      <c r="DN36" s="85"/>
      <c r="DO36" s="85"/>
      <c r="DP36" s="85"/>
      <c r="DQ36" s="85"/>
      <c r="DR36" s="85"/>
      <c r="DS36" s="85"/>
      <c r="DT36" s="85"/>
      <c r="DU36" s="85"/>
      <c r="DV36" s="85"/>
      <c r="DW36" s="85"/>
      <c r="DX36" s="85"/>
      <c r="DY36" s="85"/>
      <c r="DZ36" s="85"/>
      <c r="EA36" s="85"/>
      <c r="EB36" s="85"/>
      <c r="EC36" s="85"/>
      <c r="ED36" s="85"/>
      <c r="EE36" s="85"/>
      <c r="EF36" s="85"/>
      <c r="EG36" s="85"/>
      <c r="EH36" s="85"/>
      <c r="EI36" s="85"/>
      <c r="EJ36" s="85"/>
      <c r="EK36" s="85"/>
      <c r="EL36" s="85"/>
      <c r="EM36" s="85"/>
      <c r="EN36" s="85"/>
      <c r="EO36" s="85"/>
      <c r="EP36" s="85"/>
      <c r="EQ36" s="85"/>
      <c r="ER36" s="85"/>
      <c r="ES36" s="85"/>
      <c r="ET36" s="85"/>
      <c r="EU36" s="117"/>
      <c r="EV36" s="117"/>
      <c r="EW36" s="117"/>
      <c r="EX36" s="117"/>
      <c r="EY36" s="117"/>
      <c r="EZ36" s="117"/>
      <c r="FA36" s="117"/>
      <c r="FB36" s="117"/>
      <c r="FC36" s="85"/>
      <c r="FD36" s="85"/>
      <c r="FE36" s="85"/>
      <c r="FF36" s="85"/>
      <c r="FG36" s="85"/>
      <c r="FH36" s="85"/>
      <c r="FI36" s="85"/>
      <c r="FJ36" s="85"/>
      <c r="FK36" s="85"/>
      <c r="FL36" s="85"/>
      <c r="FM36" s="85"/>
      <c r="FN36" s="85"/>
      <c r="FO36" s="85"/>
      <c r="FP36" s="85"/>
      <c r="FQ36" s="85"/>
      <c r="FR36" s="85"/>
      <c r="FS36" s="85"/>
      <c r="FT36" s="85"/>
      <c r="FU36" s="85"/>
      <c r="FV36" s="85"/>
      <c r="FW36" s="85"/>
      <c r="FX36" s="85"/>
      <c r="FY36" s="85"/>
      <c r="FZ36" s="85"/>
      <c r="GA36" s="85"/>
      <c r="GB36" s="85"/>
      <c r="GC36" s="85"/>
      <c r="GD36" s="85"/>
      <c r="GE36" s="85"/>
      <c r="GF36" s="85"/>
      <c r="GG36" s="85"/>
      <c r="GH36" s="85"/>
      <c r="GI36" s="85"/>
      <c r="GJ36" s="85"/>
      <c r="GK36" s="85"/>
      <c r="GL36" s="85"/>
      <c r="GM36" s="85"/>
      <c r="GN36" s="85"/>
      <c r="GO36" s="85"/>
      <c r="GP36" s="85"/>
      <c r="GQ36" s="85"/>
      <c r="GR36" s="85"/>
      <c r="GS36" s="85"/>
      <c r="GT36" s="85"/>
      <c r="GU36" s="85"/>
      <c r="GV36" s="85"/>
      <c r="GW36" s="85"/>
      <c r="GX36" s="85"/>
      <c r="GY36" s="85"/>
      <c r="GZ36" s="85"/>
      <c r="HA36" s="85"/>
      <c r="HB36" s="85"/>
      <c r="HC36" s="85"/>
      <c r="HD36" s="85"/>
      <c r="HE36" s="85"/>
      <c r="HF36" s="85"/>
      <c r="HG36" s="85"/>
      <c r="HH36" s="85"/>
      <c r="HI36" s="85"/>
      <c r="HJ36" s="85"/>
    </row>
    <row r="37" spans="1:218" s="90" customFormat="1" ht="128.25" x14ac:dyDescent="0.25">
      <c r="A37" s="118" t="s">
        <v>584</v>
      </c>
      <c r="B37" s="118" t="s">
        <v>596</v>
      </c>
      <c r="C37" s="109" t="s">
        <v>975</v>
      </c>
      <c r="D37" s="118" t="s">
        <v>976</v>
      </c>
      <c r="E37" s="118" t="s">
        <v>686</v>
      </c>
      <c r="F37" s="435" t="s">
        <v>1042</v>
      </c>
      <c r="G37" s="118" t="s">
        <v>600</v>
      </c>
      <c r="H37" s="119" t="s">
        <v>977</v>
      </c>
      <c r="I37" s="120" t="s">
        <v>687</v>
      </c>
      <c r="J37" s="121" t="s">
        <v>994</v>
      </c>
      <c r="K37" s="487" t="s">
        <v>1025</v>
      </c>
      <c r="L37" s="78" t="s">
        <v>1024</v>
      </c>
      <c r="M37" s="117"/>
      <c r="N37" s="117"/>
      <c r="O37" s="117"/>
      <c r="P37" s="117"/>
      <c r="Q37" s="117"/>
      <c r="R37" s="117"/>
      <c r="S37" s="117"/>
      <c r="T37" s="117"/>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117"/>
      <c r="CE37" s="117"/>
      <c r="CF37" s="117"/>
      <c r="CG37" s="117"/>
      <c r="CH37" s="117"/>
      <c r="CI37" s="117"/>
      <c r="CJ37" s="117"/>
      <c r="CK37" s="117"/>
      <c r="CL37" s="85"/>
      <c r="CM37" s="85"/>
      <c r="CN37" s="85"/>
      <c r="CO37" s="85"/>
      <c r="CP37" s="85"/>
      <c r="CQ37" s="85"/>
      <c r="CR37" s="85"/>
      <c r="CS37" s="85"/>
      <c r="CT37" s="85"/>
      <c r="CU37" s="85"/>
      <c r="CV37" s="85"/>
      <c r="CW37" s="85"/>
      <c r="CX37" s="85"/>
      <c r="CY37" s="85"/>
      <c r="CZ37" s="85"/>
      <c r="DA37" s="85"/>
      <c r="DB37" s="85"/>
      <c r="DC37" s="85"/>
      <c r="DD37" s="85"/>
      <c r="DE37" s="85"/>
      <c r="DF37" s="85"/>
      <c r="DG37" s="85"/>
      <c r="DH37" s="85"/>
      <c r="DI37" s="85"/>
      <c r="DJ37" s="85"/>
      <c r="DK37" s="85"/>
      <c r="DL37" s="85"/>
      <c r="DM37" s="85"/>
      <c r="DN37" s="85"/>
      <c r="DO37" s="85"/>
      <c r="DP37" s="85"/>
      <c r="DQ37" s="85"/>
      <c r="DR37" s="85"/>
      <c r="DS37" s="85"/>
      <c r="DT37" s="85"/>
      <c r="DU37" s="85"/>
      <c r="DV37" s="85"/>
      <c r="DW37" s="85"/>
      <c r="DX37" s="85"/>
      <c r="DY37" s="85"/>
      <c r="DZ37" s="85"/>
      <c r="EA37" s="85"/>
      <c r="EB37" s="85"/>
      <c r="EC37" s="85"/>
      <c r="ED37" s="85"/>
      <c r="EE37" s="85"/>
      <c r="EF37" s="85"/>
      <c r="EG37" s="85"/>
      <c r="EH37" s="85"/>
      <c r="EI37" s="85"/>
      <c r="EJ37" s="85"/>
      <c r="EK37" s="85"/>
      <c r="EL37" s="85"/>
      <c r="EM37" s="85"/>
      <c r="EN37" s="85"/>
      <c r="EO37" s="85"/>
      <c r="EP37" s="85"/>
      <c r="EQ37" s="85"/>
      <c r="ER37" s="85"/>
      <c r="ES37" s="85"/>
      <c r="ET37" s="85"/>
      <c r="EU37" s="117"/>
      <c r="EV37" s="117"/>
      <c r="EW37" s="117"/>
      <c r="EX37" s="117"/>
      <c r="EY37" s="117"/>
      <c r="EZ37" s="117"/>
      <c r="FA37" s="117"/>
      <c r="FB37" s="117"/>
      <c r="FC37" s="85"/>
      <c r="FD37" s="85"/>
      <c r="FE37" s="85"/>
      <c r="FF37" s="85"/>
      <c r="FG37" s="85"/>
      <c r="FH37" s="85"/>
      <c r="FI37" s="85"/>
      <c r="FJ37" s="85"/>
      <c r="FK37" s="85"/>
      <c r="FL37" s="85"/>
      <c r="FM37" s="85"/>
      <c r="FN37" s="85"/>
      <c r="FO37" s="85"/>
      <c r="FP37" s="85"/>
      <c r="FQ37" s="85"/>
      <c r="FR37" s="85"/>
      <c r="FS37" s="85"/>
      <c r="FT37" s="85"/>
      <c r="FU37" s="85"/>
      <c r="FV37" s="85"/>
      <c r="FW37" s="85"/>
      <c r="FX37" s="85"/>
      <c r="FY37" s="85"/>
      <c r="FZ37" s="85"/>
      <c r="GA37" s="85"/>
      <c r="GB37" s="85"/>
      <c r="GC37" s="85"/>
      <c r="GD37" s="85"/>
      <c r="GE37" s="85"/>
      <c r="GF37" s="85"/>
      <c r="GG37" s="85"/>
      <c r="GH37" s="85"/>
      <c r="GI37" s="85"/>
      <c r="GJ37" s="85"/>
      <c r="GK37" s="85"/>
      <c r="GL37" s="85"/>
      <c r="GM37" s="85"/>
      <c r="GN37" s="85"/>
      <c r="GO37" s="85"/>
      <c r="GP37" s="85"/>
      <c r="GQ37" s="85"/>
      <c r="GR37" s="85"/>
      <c r="GS37" s="85"/>
      <c r="GT37" s="85"/>
      <c r="GU37" s="85"/>
      <c r="GV37" s="85"/>
      <c r="GW37" s="85"/>
      <c r="GX37" s="85"/>
      <c r="GY37" s="85"/>
      <c r="GZ37" s="85"/>
      <c r="HA37" s="85"/>
      <c r="HB37" s="85"/>
      <c r="HC37" s="85"/>
      <c r="HD37" s="85"/>
      <c r="HE37" s="85"/>
      <c r="HF37" s="85"/>
      <c r="HG37" s="85"/>
      <c r="HH37" s="85"/>
      <c r="HI37" s="85"/>
      <c r="HJ37" s="85"/>
    </row>
    <row r="38" spans="1:218" s="90" customFormat="1" ht="280.5" customHeight="1" x14ac:dyDescent="0.25">
      <c r="A38" s="118" t="s">
        <v>688</v>
      </c>
      <c r="B38" s="118" t="s">
        <v>689</v>
      </c>
      <c r="C38" s="432" t="s">
        <v>978</v>
      </c>
      <c r="D38" s="118" t="s">
        <v>690</v>
      </c>
      <c r="E38" s="118" t="s">
        <v>686</v>
      </c>
      <c r="F38" s="122">
        <v>41729</v>
      </c>
      <c r="G38" s="118" t="s">
        <v>600</v>
      </c>
      <c r="H38" s="119" t="s">
        <v>1045</v>
      </c>
      <c r="I38" s="120" t="s">
        <v>979</v>
      </c>
      <c r="J38" s="433" t="s">
        <v>980</v>
      </c>
      <c r="K38" s="487" t="s">
        <v>1046</v>
      </c>
      <c r="L38" s="78" t="s">
        <v>1030</v>
      </c>
      <c r="M38" s="116"/>
      <c r="N38" s="116"/>
      <c r="O38" s="116"/>
      <c r="P38" s="116"/>
      <c r="Q38" s="116"/>
      <c r="R38" s="116"/>
      <c r="S38" s="116"/>
      <c r="T38" s="116"/>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5"/>
      <c r="BY38" s="85"/>
      <c r="BZ38" s="85"/>
      <c r="CA38" s="85"/>
      <c r="CB38" s="85"/>
      <c r="CC38" s="85"/>
      <c r="CD38" s="116"/>
      <c r="CE38" s="116"/>
      <c r="CF38" s="116"/>
      <c r="CG38" s="116"/>
      <c r="CH38" s="116"/>
      <c r="CI38" s="116"/>
      <c r="CJ38" s="116"/>
      <c r="CK38" s="116"/>
      <c r="CL38" s="85"/>
      <c r="CM38" s="85"/>
      <c r="CN38" s="85"/>
      <c r="CO38" s="85"/>
      <c r="CP38" s="85"/>
      <c r="CQ38" s="85"/>
      <c r="CR38" s="85"/>
      <c r="CS38" s="85"/>
      <c r="CT38" s="85"/>
      <c r="CU38" s="85"/>
      <c r="CV38" s="85"/>
      <c r="CW38" s="85"/>
      <c r="CX38" s="85"/>
      <c r="CY38" s="85"/>
      <c r="CZ38" s="85"/>
      <c r="DA38" s="85"/>
      <c r="DB38" s="85"/>
      <c r="DC38" s="85"/>
      <c r="DD38" s="85"/>
      <c r="DE38" s="85"/>
      <c r="DF38" s="85"/>
      <c r="DG38" s="85"/>
      <c r="DH38" s="85"/>
      <c r="DI38" s="85"/>
      <c r="DJ38" s="85"/>
      <c r="DK38" s="85"/>
      <c r="DL38" s="85"/>
      <c r="DM38" s="85"/>
      <c r="DN38" s="85"/>
      <c r="DO38" s="85"/>
      <c r="DP38" s="85"/>
      <c r="DQ38" s="85"/>
      <c r="DR38" s="85"/>
      <c r="DS38" s="85"/>
      <c r="DT38" s="85"/>
      <c r="DU38" s="85"/>
      <c r="DV38" s="85"/>
      <c r="DW38" s="85"/>
      <c r="DX38" s="85"/>
      <c r="DY38" s="85"/>
      <c r="DZ38" s="85"/>
      <c r="EA38" s="85"/>
      <c r="EB38" s="85"/>
      <c r="EC38" s="85"/>
      <c r="ED38" s="85"/>
      <c r="EE38" s="85"/>
      <c r="EF38" s="85"/>
      <c r="EG38" s="85"/>
      <c r="EH38" s="85"/>
      <c r="EI38" s="85"/>
      <c r="EJ38" s="85"/>
      <c r="EK38" s="85"/>
      <c r="EL38" s="85"/>
      <c r="EM38" s="85"/>
      <c r="EN38" s="85"/>
      <c r="EO38" s="85"/>
      <c r="EP38" s="85"/>
      <c r="EQ38" s="85"/>
      <c r="ER38" s="85"/>
      <c r="ES38" s="85"/>
      <c r="ET38" s="85"/>
      <c r="EU38" s="116"/>
      <c r="EV38" s="116"/>
      <c r="EW38" s="116"/>
      <c r="EX38" s="116"/>
      <c r="EY38" s="116"/>
      <c r="EZ38" s="116"/>
      <c r="FA38" s="116"/>
      <c r="FB38" s="116"/>
      <c r="FC38" s="85"/>
      <c r="FD38" s="85"/>
      <c r="FE38" s="85"/>
      <c r="FF38" s="85"/>
      <c r="FG38" s="85"/>
      <c r="FH38" s="85"/>
      <c r="FI38" s="85"/>
      <c r="FJ38" s="85"/>
      <c r="FK38" s="85"/>
      <c r="FL38" s="85"/>
      <c r="FM38" s="85"/>
      <c r="FN38" s="85"/>
      <c r="FO38" s="85"/>
      <c r="FP38" s="85"/>
      <c r="FQ38" s="85"/>
      <c r="FR38" s="85"/>
      <c r="FS38" s="85"/>
      <c r="FT38" s="85"/>
      <c r="FU38" s="85"/>
      <c r="FV38" s="85"/>
      <c r="FW38" s="85"/>
      <c r="FX38" s="85"/>
      <c r="FY38" s="85"/>
      <c r="FZ38" s="85"/>
      <c r="GA38" s="85"/>
      <c r="GB38" s="85"/>
      <c r="GC38" s="85"/>
      <c r="GD38" s="85"/>
      <c r="GE38" s="85"/>
      <c r="GF38" s="85"/>
      <c r="GG38" s="85"/>
      <c r="GH38" s="85"/>
      <c r="GI38" s="85"/>
      <c r="GJ38" s="85"/>
      <c r="GK38" s="85"/>
      <c r="GL38" s="85"/>
      <c r="GM38" s="85"/>
      <c r="GN38" s="85"/>
      <c r="GO38" s="85"/>
      <c r="GP38" s="85"/>
      <c r="GQ38" s="85"/>
      <c r="GR38" s="85"/>
      <c r="GS38" s="85"/>
      <c r="GT38" s="85"/>
      <c r="GU38" s="85"/>
      <c r="GV38" s="85"/>
      <c r="GW38" s="85"/>
      <c r="GX38" s="85"/>
      <c r="GY38" s="85"/>
      <c r="GZ38" s="85"/>
      <c r="HA38" s="85"/>
      <c r="HB38" s="85"/>
      <c r="HC38" s="85"/>
      <c r="HD38" s="85"/>
      <c r="HE38" s="85"/>
      <c r="HF38" s="85"/>
      <c r="HG38" s="85"/>
      <c r="HH38" s="85"/>
      <c r="HI38" s="85"/>
      <c r="HJ38" s="85"/>
    </row>
    <row r="39" spans="1:218" s="90" customFormat="1" ht="63.75" customHeight="1" x14ac:dyDescent="0.2">
      <c r="A39" s="123" t="s">
        <v>981</v>
      </c>
      <c r="B39" s="118" t="s">
        <v>692</v>
      </c>
      <c r="C39" s="434" t="s">
        <v>691</v>
      </c>
      <c r="D39" s="118" t="s">
        <v>693</v>
      </c>
      <c r="E39" s="118" t="s">
        <v>636</v>
      </c>
      <c r="F39" s="435">
        <v>2012</v>
      </c>
      <c r="G39" s="118" t="s">
        <v>600</v>
      </c>
      <c r="H39" s="124" t="s">
        <v>982</v>
      </c>
      <c r="I39" s="120"/>
      <c r="J39" s="121" t="s">
        <v>983</v>
      </c>
      <c r="K39" s="79" t="s">
        <v>984</v>
      </c>
      <c r="L39" s="79"/>
      <c r="M39" s="117"/>
      <c r="N39" s="117"/>
      <c r="O39" s="117"/>
      <c r="P39" s="117"/>
      <c r="Q39" s="117"/>
      <c r="R39" s="117"/>
      <c r="S39" s="117"/>
      <c r="T39" s="117"/>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117"/>
      <c r="CE39" s="117"/>
      <c r="CF39" s="117"/>
      <c r="CG39" s="117"/>
      <c r="CH39" s="117"/>
      <c r="CI39" s="117"/>
      <c r="CJ39" s="117"/>
      <c r="CK39" s="117"/>
      <c r="CL39" s="85"/>
      <c r="CM39" s="85"/>
      <c r="CN39" s="85"/>
      <c r="CO39" s="85"/>
      <c r="CP39" s="85"/>
      <c r="CQ39" s="85"/>
      <c r="CR39" s="85"/>
      <c r="CS39" s="85"/>
      <c r="CT39" s="85"/>
      <c r="CU39" s="85"/>
      <c r="CV39" s="85"/>
      <c r="CW39" s="85"/>
      <c r="CX39" s="85"/>
      <c r="CY39" s="85"/>
      <c r="CZ39" s="85"/>
      <c r="DA39" s="85"/>
      <c r="DB39" s="85"/>
      <c r="DC39" s="85"/>
      <c r="DD39" s="85"/>
      <c r="DE39" s="85"/>
      <c r="DF39" s="85"/>
      <c r="DG39" s="85"/>
      <c r="DH39" s="85"/>
      <c r="DI39" s="85"/>
      <c r="DJ39" s="85"/>
      <c r="DK39" s="85"/>
      <c r="DL39" s="85"/>
      <c r="DM39" s="85"/>
      <c r="DN39" s="85"/>
      <c r="DO39" s="85"/>
      <c r="DP39" s="85"/>
      <c r="DQ39" s="85"/>
      <c r="DR39" s="85"/>
      <c r="DS39" s="85"/>
      <c r="DT39" s="85"/>
      <c r="DU39" s="85"/>
      <c r="DV39" s="85"/>
      <c r="DW39" s="85"/>
      <c r="DX39" s="85"/>
      <c r="DY39" s="85"/>
      <c r="DZ39" s="85"/>
      <c r="EA39" s="85"/>
      <c r="EB39" s="85"/>
      <c r="EC39" s="85"/>
      <c r="ED39" s="85"/>
      <c r="EE39" s="85"/>
      <c r="EF39" s="85"/>
      <c r="EG39" s="85"/>
      <c r="EH39" s="85"/>
      <c r="EI39" s="85"/>
      <c r="EJ39" s="85"/>
      <c r="EK39" s="85"/>
      <c r="EL39" s="85"/>
      <c r="EM39" s="85"/>
      <c r="EN39" s="85"/>
      <c r="EO39" s="85"/>
      <c r="EP39" s="85"/>
      <c r="EQ39" s="85"/>
      <c r="ER39" s="85"/>
      <c r="ES39" s="85"/>
      <c r="ET39" s="85"/>
      <c r="EU39" s="117"/>
      <c r="EV39" s="117"/>
      <c r="EW39" s="117"/>
      <c r="EX39" s="117"/>
      <c r="EY39" s="117"/>
      <c r="EZ39" s="117"/>
      <c r="FA39" s="117"/>
      <c r="FB39" s="117"/>
      <c r="FC39" s="85"/>
      <c r="FD39" s="85"/>
      <c r="FE39" s="85"/>
      <c r="FF39" s="85"/>
      <c r="FG39" s="85"/>
      <c r="FH39" s="85"/>
      <c r="FI39" s="85"/>
      <c r="FJ39" s="85"/>
      <c r="FK39" s="85"/>
      <c r="FL39" s="85"/>
      <c r="FM39" s="85"/>
      <c r="FN39" s="85"/>
      <c r="FO39" s="85"/>
      <c r="FP39" s="85"/>
      <c r="FQ39" s="85"/>
      <c r="FR39" s="85"/>
      <c r="FS39" s="85"/>
      <c r="FT39" s="85"/>
      <c r="FU39" s="85"/>
      <c r="FV39" s="85"/>
      <c r="FW39" s="85"/>
      <c r="FX39" s="85"/>
      <c r="FY39" s="85"/>
      <c r="FZ39" s="85"/>
      <c r="GA39" s="85"/>
      <c r="GB39" s="85"/>
      <c r="GC39" s="85"/>
      <c r="GD39" s="85"/>
      <c r="GE39" s="85"/>
      <c r="GF39" s="85"/>
      <c r="GG39" s="85"/>
      <c r="GH39" s="85"/>
      <c r="GI39" s="85"/>
      <c r="GJ39" s="85"/>
      <c r="GK39" s="85"/>
      <c r="GL39" s="85"/>
      <c r="GM39" s="85"/>
      <c r="GN39" s="85"/>
      <c r="GO39" s="85"/>
      <c r="GP39" s="85"/>
      <c r="GQ39" s="85"/>
      <c r="GR39" s="85"/>
      <c r="GS39" s="85"/>
      <c r="GT39" s="85"/>
      <c r="GU39" s="85"/>
      <c r="GV39" s="85"/>
      <c r="GW39" s="85"/>
      <c r="GX39" s="85"/>
      <c r="GY39" s="85"/>
      <c r="GZ39" s="85"/>
      <c r="HA39" s="85"/>
      <c r="HB39" s="85"/>
      <c r="HC39" s="85"/>
      <c r="HD39" s="85"/>
      <c r="HE39" s="85"/>
      <c r="HF39" s="85"/>
      <c r="HG39" s="85"/>
      <c r="HH39" s="85"/>
      <c r="HI39" s="85"/>
      <c r="HJ39" s="85"/>
    </row>
    <row r="40" spans="1:218" s="90" customFormat="1" ht="102" customHeight="1" x14ac:dyDescent="0.25">
      <c r="A40" s="118" t="s">
        <v>488</v>
      </c>
      <c r="B40" s="118" t="s">
        <v>694</v>
      </c>
      <c r="C40" s="432" t="s">
        <v>695</v>
      </c>
      <c r="D40" s="123" t="s">
        <v>696</v>
      </c>
      <c r="E40" s="118" t="s">
        <v>686</v>
      </c>
      <c r="F40" s="122" t="s">
        <v>1047</v>
      </c>
      <c r="G40" s="118" t="s">
        <v>600</v>
      </c>
      <c r="H40" s="119" t="s">
        <v>697</v>
      </c>
      <c r="I40" s="120" t="s">
        <v>995</v>
      </c>
      <c r="J40" s="425" t="s">
        <v>903</v>
      </c>
      <c r="K40" s="487" t="s">
        <v>1048</v>
      </c>
      <c r="L40" s="78" t="s">
        <v>1030</v>
      </c>
      <c r="M40" s="117"/>
      <c r="N40" s="117"/>
      <c r="O40" s="117"/>
      <c r="P40" s="117"/>
      <c r="Q40" s="117"/>
      <c r="R40" s="117"/>
      <c r="S40" s="117"/>
      <c r="T40" s="117"/>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5"/>
      <c r="BY40" s="85"/>
      <c r="BZ40" s="85"/>
      <c r="CA40" s="85"/>
      <c r="CB40" s="85"/>
      <c r="CC40" s="85"/>
      <c r="CD40" s="117"/>
      <c r="CE40" s="117"/>
      <c r="CF40" s="117"/>
      <c r="CG40" s="117"/>
      <c r="CH40" s="117"/>
      <c r="CI40" s="117"/>
      <c r="CJ40" s="117"/>
      <c r="CK40" s="117"/>
      <c r="CL40" s="85"/>
      <c r="CM40" s="85"/>
      <c r="CN40" s="85"/>
      <c r="CO40" s="85"/>
      <c r="CP40" s="85"/>
      <c r="CQ40" s="85"/>
      <c r="CR40" s="85"/>
      <c r="CS40" s="85"/>
      <c r="CT40" s="85"/>
      <c r="CU40" s="85"/>
      <c r="CV40" s="85"/>
      <c r="CW40" s="85"/>
      <c r="CX40" s="85"/>
      <c r="CY40" s="85"/>
      <c r="CZ40" s="85"/>
      <c r="DA40" s="85"/>
      <c r="DB40" s="85"/>
      <c r="DC40" s="85"/>
      <c r="DD40" s="85"/>
      <c r="DE40" s="85"/>
      <c r="DF40" s="85"/>
      <c r="DG40" s="85"/>
      <c r="DH40" s="85"/>
      <c r="DI40" s="85"/>
      <c r="DJ40" s="85"/>
      <c r="DK40" s="85"/>
      <c r="DL40" s="85"/>
      <c r="DM40" s="85"/>
      <c r="DN40" s="85"/>
      <c r="DO40" s="85"/>
      <c r="DP40" s="85"/>
      <c r="DQ40" s="85"/>
      <c r="DR40" s="85"/>
      <c r="DS40" s="85"/>
      <c r="DT40" s="85"/>
      <c r="DU40" s="85"/>
      <c r="DV40" s="85"/>
      <c r="DW40" s="85"/>
      <c r="DX40" s="85"/>
      <c r="DY40" s="85"/>
      <c r="DZ40" s="85"/>
      <c r="EA40" s="85"/>
      <c r="EB40" s="85"/>
      <c r="EC40" s="85"/>
      <c r="ED40" s="85"/>
      <c r="EE40" s="85"/>
      <c r="EF40" s="85"/>
      <c r="EG40" s="85"/>
      <c r="EH40" s="85"/>
      <c r="EI40" s="85"/>
      <c r="EJ40" s="85"/>
      <c r="EK40" s="85"/>
      <c r="EL40" s="85"/>
      <c r="EM40" s="85"/>
      <c r="EN40" s="85"/>
      <c r="EO40" s="85"/>
      <c r="EP40" s="85"/>
      <c r="EQ40" s="85"/>
      <c r="ER40" s="85"/>
      <c r="ES40" s="85"/>
      <c r="ET40" s="85"/>
      <c r="EU40" s="117"/>
      <c r="EV40" s="117"/>
      <c r="EW40" s="117"/>
      <c r="EX40" s="117"/>
      <c r="EY40" s="117"/>
      <c r="EZ40" s="117"/>
      <c r="FA40" s="117"/>
      <c r="FB40" s="117"/>
      <c r="FC40" s="85"/>
      <c r="FD40" s="85"/>
      <c r="FE40" s="85"/>
      <c r="FF40" s="85"/>
      <c r="FG40" s="85"/>
      <c r="FH40" s="85"/>
      <c r="FI40" s="85"/>
      <c r="FJ40" s="85"/>
      <c r="FK40" s="85"/>
      <c r="FL40" s="85"/>
      <c r="FM40" s="85"/>
      <c r="FN40" s="85"/>
      <c r="FO40" s="85"/>
      <c r="FP40" s="85"/>
      <c r="FQ40" s="85"/>
      <c r="FR40" s="85"/>
      <c r="FS40" s="85"/>
      <c r="FT40" s="85"/>
      <c r="FU40" s="85"/>
      <c r="FV40" s="85"/>
      <c r="FW40" s="85"/>
      <c r="FX40" s="85"/>
      <c r="FY40" s="85"/>
      <c r="FZ40" s="85"/>
      <c r="GA40" s="85"/>
      <c r="GB40" s="85"/>
      <c r="GC40" s="85"/>
      <c r="GD40" s="85"/>
      <c r="GE40" s="85"/>
      <c r="GF40" s="85"/>
      <c r="GG40" s="85"/>
      <c r="GH40" s="85"/>
      <c r="GI40" s="85"/>
      <c r="GJ40" s="85"/>
      <c r="GK40" s="85"/>
      <c r="GL40" s="85"/>
      <c r="GM40" s="85"/>
      <c r="GN40" s="85"/>
      <c r="GO40" s="85"/>
      <c r="GP40" s="85"/>
      <c r="GQ40" s="85"/>
      <c r="GR40" s="85"/>
      <c r="GS40" s="85"/>
      <c r="GT40" s="85"/>
      <c r="GU40" s="85"/>
      <c r="GV40" s="85"/>
      <c r="GW40" s="85"/>
      <c r="GX40" s="85"/>
      <c r="GY40" s="85"/>
      <c r="GZ40" s="85"/>
      <c r="HA40" s="85"/>
      <c r="HB40" s="85"/>
      <c r="HC40" s="85"/>
      <c r="HD40" s="85"/>
      <c r="HE40" s="85"/>
      <c r="HF40" s="85"/>
      <c r="HG40" s="85"/>
      <c r="HH40" s="85"/>
      <c r="HI40" s="85"/>
      <c r="HJ40" s="85"/>
    </row>
    <row r="41" spans="1:218" s="90" customFormat="1" ht="165.75" customHeight="1" x14ac:dyDescent="0.2">
      <c r="A41" s="118" t="s">
        <v>698</v>
      </c>
      <c r="B41" s="118" t="s">
        <v>534</v>
      </c>
      <c r="C41" s="432" t="s">
        <v>699</v>
      </c>
      <c r="D41" s="118" t="s">
        <v>700</v>
      </c>
      <c r="E41" s="118" t="s">
        <v>665</v>
      </c>
      <c r="F41" s="122" t="s">
        <v>441</v>
      </c>
      <c r="G41" s="118" t="s">
        <v>600</v>
      </c>
      <c r="H41" s="119" t="s">
        <v>985</v>
      </c>
      <c r="I41" s="120"/>
      <c r="J41" s="425" t="s">
        <v>903</v>
      </c>
      <c r="K41" s="79" t="s">
        <v>986</v>
      </c>
      <c r="L41" s="78"/>
      <c r="M41" s="117"/>
      <c r="N41" s="117"/>
      <c r="O41" s="117"/>
      <c r="P41" s="117"/>
      <c r="Q41" s="117"/>
      <c r="R41" s="117"/>
      <c r="S41" s="117"/>
      <c r="T41" s="117"/>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117"/>
      <c r="CE41" s="117"/>
      <c r="CF41" s="117"/>
      <c r="CG41" s="117"/>
      <c r="CH41" s="117"/>
      <c r="CI41" s="117"/>
      <c r="CJ41" s="117"/>
      <c r="CK41" s="117"/>
      <c r="CL41" s="85"/>
      <c r="CM41" s="85"/>
      <c r="CN41" s="85"/>
      <c r="CO41" s="85"/>
      <c r="CP41" s="85"/>
      <c r="CQ41" s="85"/>
      <c r="CR41" s="85"/>
      <c r="CS41" s="85"/>
      <c r="CT41" s="85"/>
      <c r="CU41" s="85"/>
      <c r="CV41" s="85"/>
      <c r="CW41" s="85"/>
      <c r="CX41" s="85"/>
      <c r="CY41" s="85"/>
      <c r="CZ41" s="85"/>
      <c r="DA41" s="85"/>
      <c r="DB41" s="85"/>
      <c r="DC41" s="85"/>
      <c r="DD41" s="85"/>
      <c r="DE41" s="85"/>
      <c r="DF41" s="85"/>
      <c r="DG41" s="85"/>
      <c r="DH41" s="85"/>
      <c r="DI41" s="85"/>
      <c r="DJ41" s="85"/>
      <c r="DK41" s="85"/>
      <c r="DL41" s="85"/>
      <c r="DM41" s="85"/>
      <c r="DN41" s="85"/>
      <c r="DO41" s="85"/>
      <c r="DP41" s="85"/>
      <c r="DQ41" s="85"/>
      <c r="DR41" s="85"/>
      <c r="DS41" s="85"/>
      <c r="DT41" s="85"/>
      <c r="DU41" s="85"/>
      <c r="DV41" s="85"/>
      <c r="DW41" s="85"/>
      <c r="DX41" s="85"/>
      <c r="DY41" s="85"/>
      <c r="DZ41" s="85"/>
      <c r="EA41" s="85"/>
      <c r="EB41" s="85"/>
      <c r="EC41" s="85"/>
      <c r="ED41" s="85"/>
      <c r="EE41" s="85"/>
      <c r="EF41" s="85"/>
      <c r="EG41" s="85"/>
      <c r="EH41" s="85"/>
      <c r="EI41" s="85"/>
      <c r="EJ41" s="85"/>
      <c r="EK41" s="85"/>
      <c r="EL41" s="85"/>
      <c r="EM41" s="85"/>
      <c r="EN41" s="85"/>
      <c r="EO41" s="85"/>
      <c r="EP41" s="85"/>
      <c r="EQ41" s="85"/>
      <c r="ER41" s="85"/>
      <c r="ES41" s="85"/>
      <c r="ET41" s="85"/>
      <c r="EU41" s="117"/>
      <c r="EV41" s="117"/>
      <c r="EW41" s="117"/>
      <c r="EX41" s="117"/>
      <c r="EY41" s="117"/>
      <c r="EZ41" s="117"/>
      <c r="FA41" s="117"/>
      <c r="FB41" s="117"/>
      <c r="FC41" s="85"/>
      <c r="FD41" s="85"/>
      <c r="FE41" s="85"/>
      <c r="FF41" s="85"/>
      <c r="FG41" s="85"/>
      <c r="FH41" s="85"/>
      <c r="FI41" s="85"/>
      <c r="FJ41" s="85"/>
      <c r="FK41" s="85"/>
      <c r="FL41" s="85"/>
      <c r="FM41" s="85"/>
      <c r="FN41" s="85"/>
      <c r="FO41" s="85"/>
      <c r="FP41" s="85"/>
      <c r="FQ41" s="85"/>
      <c r="FR41" s="85"/>
      <c r="FS41" s="85"/>
      <c r="FT41" s="85"/>
      <c r="FU41" s="85"/>
      <c r="FV41" s="85"/>
      <c r="FW41" s="85"/>
      <c r="FX41" s="85"/>
      <c r="FY41" s="85"/>
      <c r="FZ41" s="85"/>
      <c r="GA41" s="85"/>
      <c r="GB41" s="85"/>
      <c r="GC41" s="85"/>
      <c r="GD41" s="85"/>
      <c r="GE41" s="85"/>
      <c r="GF41" s="85"/>
      <c r="GG41" s="85"/>
      <c r="GH41" s="85"/>
      <c r="GI41" s="85"/>
      <c r="GJ41" s="85"/>
      <c r="GK41" s="85"/>
      <c r="GL41" s="85"/>
      <c r="GM41" s="85"/>
      <c r="GN41" s="85"/>
      <c r="GO41" s="85"/>
      <c r="GP41" s="85"/>
      <c r="GQ41" s="85"/>
      <c r="GR41" s="85"/>
      <c r="GS41" s="85"/>
      <c r="GT41" s="85"/>
      <c r="GU41" s="85"/>
      <c r="GV41" s="85"/>
      <c r="GW41" s="85"/>
      <c r="GX41" s="85"/>
      <c r="GY41" s="85"/>
      <c r="GZ41" s="85"/>
      <c r="HA41" s="85"/>
      <c r="HB41" s="85"/>
      <c r="HC41" s="85"/>
      <c r="HD41" s="85"/>
      <c r="HE41" s="85"/>
      <c r="HF41" s="85"/>
      <c r="HG41" s="85"/>
      <c r="HH41" s="85"/>
      <c r="HI41" s="85"/>
      <c r="HJ41" s="85"/>
    </row>
    <row r="42" spans="1:218" s="412" customFormat="1" ht="104.25" customHeight="1" x14ac:dyDescent="0.2">
      <c r="A42" s="73" t="s">
        <v>701</v>
      </c>
      <c r="B42" s="74" t="s">
        <v>596</v>
      </c>
      <c r="C42" s="103" t="s">
        <v>702</v>
      </c>
      <c r="D42" s="95" t="s">
        <v>703</v>
      </c>
      <c r="E42" s="99" t="s">
        <v>622</v>
      </c>
      <c r="F42" s="99">
        <v>2011</v>
      </c>
      <c r="G42" s="96" t="s">
        <v>600</v>
      </c>
      <c r="H42" s="103" t="s">
        <v>987</v>
      </c>
      <c r="I42" s="103"/>
      <c r="J42" s="425" t="s">
        <v>903</v>
      </c>
      <c r="K42" s="422" t="s">
        <v>988</v>
      </c>
      <c r="L42" s="470"/>
    </row>
    <row r="43" spans="1:218" ht="15" customHeight="1" x14ac:dyDescent="0.2">
      <c r="BL43" s="85"/>
      <c r="BM43" s="85"/>
      <c r="BN43" s="85"/>
      <c r="BO43" s="85"/>
      <c r="BP43" s="85"/>
      <c r="BQ43" s="85"/>
      <c r="BR43" s="85"/>
      <c r="BS43" s="85"/>
      <c r="BT43" s="85"/>
      <c r="BU43" s="85"/>
      <c r="BV43" s="85"/>
      <c r="BW43" s="85"/>
      <c r="BX43" s="85"/>
      <c r="BY43" s="85"/>
      <c r="BZ43" s="85"/>
      <c r="CA43" s="85"/>
      <c r="CB43" s="85"/>
      <c r="EC43" s="85"/>
      <c r="ED43" s="85"/>
      <c r="EE43" s="85"/>
      <c r="EF43" s="85"/>
      <c r="EG43" s="85"/>
      <c r="EH43" s="85"/>
      <c r="EI43" s="85"/>
      <c r="EJ43" s="85"/>
      <c r="EK43" s="85"/>
      <c r="EL43" s="85"/>
      <c r="EM43" s="85"/>
      <c r="EN43" s="85"/>
      <c r="EO43" s="85"/>
      <c r="EP43" s="85"/>
      <c r="EQ43" s="85"/>
      <c r="ER43" s="85"/>
      <c r="ES43" s="85"/>
      <c r="GT43" s="85"/>
      <c r="GU43" s="85"/>
      <c r="GV43" s="85"/>
      <c r="GW43" s="85"/>
      <c r="GX43" s="85"/>
      <c r="GY43" s="85"/>
      <c r="GZ43" s="85"/>
      <c r="HA43" s="85"/>
      <c r="HB43" s="85"/>
      <c r="HC43" s="85"/>
      <c r="HD43" s="85"/>
      <c r="HE43" s="85"/>
      <c r="HF43" s="85"/>
      <c r="HG43" s="85"/>
      <c r="HH43" s="85"/>
      <c r="HI43" s="85"/>
      <c r="HJ43" s="85"/>
    </row>
    <row r="44" spans="1:218" ht="15" customHeight="1" x14ac:dyDescent="0.2">
      <c r="BL44" s="85"/>
      <c r="BM44" s="85"/>
      <c r="BN44" s="85"/>
      <c r="BO44" s="85"/>
      <c r="BP44" s="85"/>
      <c r="BQ44" s="85"/>
      <c r="BR44" s="85"/>
      <c r="BS44" s="85"/>
      <c r="BT44" s="85"/>
      <c r="BU44" s="85"/>
      <c r="BV44" s="85"/>
      <c r="BW44" s="85"/>
      <c r="BX44" s="85"/>
      <c r="BY44" s="85"/>
      <c r="BZ44" s="85"/>
      <c r="CA44" s="85"/>
      <c r="CB44" s="85"/>
      <c r="EC44" s="85"/>
      <c r="ED44" s="85"/>
      <c r="EE44" s="85"/>
      <c r="EF44" s="85"/>
      <c r="EG44" s="85"/>
      <c r="EH44" s="85"/>
      <c r="EI44" s="85"/>
      <c r="EJ44" s="85"/>
      <c r="EK44" s="85"/>
      <c r="EL44" s="85"/>
      <c r="EM44" s="85"/>
      <c r="EN44" s="85"/>
      <c r="EO44" s="85"/>
      <c r="EP44" s="85"/>
      <c r="EQ44" s="85"/>
      <c r="ER44" s="85"/>
      <c r="ES44" s="85"/>
      <c r="GT44" s="85"/>
      <c r="GU44" s="85"/>
      <c r="GV44" s="85"/>
      <c r="GW44" s="85"/>
      <c r="GX44" s="85"/>
      <c r="GY44" s="85"/>
      <c r="GZ44" s="85"/>
      <c r="HA44" s="85"/>
      <c r="HB44" s="85"/>
      <c r="HC44" s="85"/>
      <c r="HD44" s="85"/>
      <c r="HE44" s="85"/>
      <c r="HF44" s="85"/>
      <c r="HG44" s="85"/>
      <c r="HH44" s="85"/>
      <c r="HI44" s="85"/>
      <c r="HJ44" s="85"/>
    </row>
    <row r="45" spans="1:218" x14ac:dyDescent="0.2">
      <c r="BL45" s="85"/>
      <c r="BM45" s="85"/>
      <c r="BN45" s="85"/>
      <c r="BO45" s="85"/>
      <c r="BP45" s="85"/>
      <c r="BQ45" s="85"/>
      <c r="BR45" s="85"/>
      <c r="BS45" s="85"/>
      <c r="BT45" s="85"/>
      <c r="BU45" s="85"/>
      <c r="BV45" s="85"/>
      <c r="BW45" s="85"/>
      <c r="BX45" s="85"/>
      <c r="BY45" s="85"/>
      <c r="BZ45" s="85"/>
      <c r="CA45" s="85"/>
      <c r="CB45" s="85"/>
      <c r="EC45" s="85"/>
      <c r="ED45" s="85"/>
      <c r="EE45" s="85"/>
      <c r="EF45" s="85"/>
      <c r="EG45" s="85"/>
      <c r="EH45" s="85"/>
      <c r="EI45" s="85"/>
      <c r="EJ45" s="85"/>
      <c r="EK45" s="85"/>
      <c r="EL45" s="85"/>
      <c r="EM45" s="85"/>
      <c r="EN45" s="85"/>
      <c r="EO45" s="85"/>
      <c r="EP45" s="85"/>
      <c r="EQ45" s="85"/>
      <c r="ER45" s="85"/>
      <c r="ES45" s="85"/>
      <c r="GT45" s="85"/>
      <c r="GU45" s="85"/>
      <c r="GV45" s="85"/>
      <c r="GW45" s="85"/>
      <c r="GX45" s="85"/>
      <c r="GY45" s="85"/>
      <c r="GZ45" s="85"/>
      <c r="HA45" s="85"/>
      <c r="HB45" s="85"/>
      <c r="HC45" s="85"/>
      <c r="HD45" s="85"/>
      <c r="HE45" s="85"/>
      <c r="HF45" s="85"/>
      <c r="HG45" s="85"/>
      <c r="HH45" s="85"/>
      <c r="HI45" s="85"/>
      <c r="HJ45" s="85"/>
    </row>
    <row r="46" spans="1:218" x14ac:dyDescent="0.2">
      <c r="BL46" s="85"/>
      <c r="BM46" s="85"/>
      <c r="BN46" s="85"/>
      <c r="BO46" s="85"/>
      <c r="BP46" s="85"/>
      <c r="BQ46" s="85"/>
      <c r="BR46" s="85"/>
      <c r="BS46" s="85"/>
      <c r="BT46" s="85"/>
      <c r="BU46" s="85"/>
      <c r="BV46" s="85"/>
      <c r="BW46" s="85"/>
      <c r="BX46" s="85"/>
      <c r="BY46" s="85"/>
      <c r="BZ46" s="85"/>
      <c r="CA46" s="85"/>
      <c r="CB46" s="85"/>
      <c r="EC46" s="85"/>
      <c r="ED46" s="85"/>
      <c r="EE46" s="85"/>
      <c r="EF46" s="85"/>
      <c r="EG46" s="85"/>
      <c r="EH46" s="85"/>
      <c r="EI46" s="85"/>
      <c r="EJ46" s="85"/>
      <c r="EK46" s="85"/>
      <c r="EL46" s="85"/>
      <c r="EM46" s="85"/>
      <c r="EN46" s="85"/>
      <c r="EO46" s="85"/>
      <c r="EP46" s="85"/>
      <c r="EQ46" s="85"/>
      <c r="ER46" s="85"/>
      <c r="ES46" s="85"/>
      <c r="GT46" s="85"/>
      <c r="GU46" s="85"/>
      <c r="GV46" s="85"/>
      <c r="GW46" s="85"/>
      <c r="GX46" s="85"/>
      <c r="GY46" s="85"/>
      <c r="GZ46" s="85"/>
      <c r="HA46" s="85"/>
      <c r="HB46" s="85"/>
      <c r="HC46" s="85"/>
      <c r="HD46" s="85"/>
      <c r="HE46" s="85"/>
      <c r="HF46" s="85"/>
      <c r="HG46" s="85"/>
      <c r="HH46" s="85"/>
      <c r="HI46" s="85"/>
      <c r="HJ46" s="85"/>
    </row>
  </sheetData>
  <hyperlinks>
    <hyperlink ref="K14" r:id="rId1" display="http://www.ic.nhs.uk/statistics-and-data-collections/social-care/adult-social-care-information/social-care-and-mental-health-indicators-from-the-national-indicator-set--2010-11-final-release"/>
    <hyperlink ref="K16" r:id="rId2" display="https://www.nomisweb.co.uk/"/>
    <hyperlink ref="K26" r:id="rId3"/>
    <hyperlink ref="K30" r:id="rId4" display="http://www.ic.nhs.uk/statistics-and-data-collections/health-and-lifestyles/obesity/national-child-measurement-programme-england-2010-11-school-year"/>
    <hyperlink ref="K34" r:id="rId5" display="http://www.ons.gov.uk/ons/publications/re-reference-tables.html?edition=tcm%3A77-223356"/>
    <hyperlink ref="K36" r:id="rId6" display="http://www.ons.gov.uk/ons/publications/re-reference-tables.html?edition=tcm%3A77-269805"/>
    <hyperlink ref="K38" r:id="rId7" display="https://www.gov.uk/government/statistics/characteristics-of-children-in-need-2013-to-2014_x000a__x000a_The excel file can be found here:"/>
    <hyperlink ref="K39" r:id="rId8" display="http://www.ons.gov.uk/ons/publications/re-reference-tables.html?edition=tcm%3A77-226619"/>
    <hyperlink ref="K41" r:id="rId9" display="http://www.communities.gov.uk/housing/housingresearch/housingstatistics/housingstatisticsby/locallevelstatistics/499050/"/>
    <hyperlink ref="H22" r:id="rId10"/>
    <hyperlink ref="K4" r:id="rId11" display="http://www.education.gov.uk/rsgateway/DB/SFR/s001047/index.shtml"/>
    <hyperlink ref="K3" r:id="rId12" display="http://www.education.gov.uk/rsgateway/DB/SFR/s001046/index.shtml"/>
    <hyperlink ref="K2" r:id="rId13" display="http://www.education.gov.uk/rsgateway/DB/SFR/s001059/index.shtml"/>
    <hyperlink ref="K11" r:id="rId14" display="http://www.education.gov.uk/childrenandyoungpeople/healthandwellbeing/teenagepregnancy/a0064898/under-18-and-under-16-conception-statistics"/>
    <hyperlink ref="K13" r:id="rId15" display="http://www.education.gov.uk/a0064101/16-to-18-year-olds-not-in-education-employment-or-training-neet"/>
    <hyperlink ref="K6" r:id="rId16" display="http://www.education.gov.uk/rsgateway/DB/SFR/s001057/index.shtml"/>
    <hyperlink ref="H20" r:id="rId17"/>
    <hyperlink ref="K28" r:id="rId18"/>
    <hyperlink ref="K19" r:id="rId19" display="https://www.nomisweb.co.uk/articles/676.aspx"/>
    <hyperlink ref="K22" r:id="rId20"/>
    <hyperlink ref="K20" r:id="rId21"/>
    <hyperlink ref="K7" r:id="rId22" display="http://www.bis.gov.uk/analysis/statistics/higher-education/official-statistics-releases/widening-participation-in-higher-education/widening-participation-in-higher-education-2012"/>
    <hyperlink ref="K5" r:id="rId23" display="http://www.education.gov.uk/rsgateway/DB/SFR/s001057/index.shtml"/>
    <hyperlink ref="K42" r:id="rId24" display="https://www.gov.uk/government/statistics/personal-tax-credits-finalised-award-statistics-small-area-data-lsoa-and-data-zone Data available at: "/>
    <hyperlink ref="K40" r:id="rId25"/>
    <hyperlink ref="K8" r:id="rId26" display="http://www.bis.gov.uk/analysis/statistics/higher-education/official-statistics-releases/widening-participation-in-higher-education/widening-participation-in-higher-education-2012"/>
    <hyperlink ref="K9" r:id="rId27" display="http://www.bis.gov.uk/analysis/statistics/higher-education/official-statistics-releases/widening-participation-in-higher-education/widening-participation-in-higher-education-2012"/>
    <hyperlink ref="K10" r:id="rId28" display="http://www.bis.gov.uk/analysis/statistics/higher-education/official-statistics-releases/widening-participation-in-higher-education/widening-participation-in-higher-education-2012"/>
    <hyperlink ref="K12" r:id="rId29"/>
    <hyperlink ref="K15" r:id="rId30" display="http://www.ic.nhs.uk/statistics-and-data-collections/social-care/adult-social-care-information/social-care-and-mental-health-indicators-from-the-national-indicator-set--2010-11-final-release"/>
    <hyperlink ref="K17" r:id="rId31" display="https://www.nomisweb.co.uk/"/>
    <hyperlink ref="K18" r:id="rId32" display="https://www.nomisweb.co.uk/"/>
    <hyperlink ref="H21" r:id="rId33"/>
    <hyperlink ref="K21" r:id="rId34"/>
    <hyperlink ref="K23" r:id="rId35"/>
    <hyperlink ref="K24" r:id="rId36"/>
    <hyperlink ref="K31" r:id="rId37" display="http://www.ic.nhs.uk/statistics-and-data-collections/health-and-lifestyles/obesity/national-child-measurement-programme-england-2010-11-school-year"/>
    <hyperlink ref="K32" r:id="rId38" display="http://www.ic.nhs.uk/statistics-and-data-collections/health-and-lifestyles/obesity/national-child-measurement-programme-england-2010-11-school-year"/>
    <hyperlink ref="K33" r:id="rId39" display="http://www.ic.nhs.uk/statistics-and-data-collections/health-and-lifestyles/obesity/national-child-measurement-programme-england-2010-11-school-year"/>
    <hyperlink ref="K35" r:id="rId40" display="http://www.ons.gov.uk/ons/publications/re-reference-tables.html?edition=tcm%3A77-223356"/>
    <hyperlink ref="A2" location="L2_FSM_19!A1" display="The proportion of FSM pupils in year 11 who go on to achieve a level 2 qualification at 19"/>
    <hyperlink ref="A3" location="'Children in Care_GCSEs'!A1" display="Looked after children achieving 5 A*-C GCSEs (or equivalent) at Key Stage 4 (including English and mathematics)"/>
    <hyperlink ref="A4" location="'FSM GAP KS2'!A1" display="Achievement gap between pupils eligible for free school meals and their peers achieving the expected level at Key Stage 2 (KS2)"/>
    <hyperlink ref="K37" r:id="rId41"/>
  </hyperlinks>
  <pageMargins left="0.75" right="0.75" top="1" bottom="1" header="0.5" footer="0.5"/>
  <pageSetup paperSize="9" scale="31" fitToHeight="5" orientation="landscape" r:id="rId4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9"/>
  </sheetPr>
  <dimension ref="A1:Z176"/>
  <sheetViews>
    <sheetView zoomScaleNormal="100" workbookViewId="0">
      <pane xSplit="5" ySplit="4" topLeftCell="F5" activePane="bottomRight" state="frozen"/>
      <selection activeCell="C162" sqref="C162"/>
      <selection pane="topRight" activeCell="C162" sqref="C162"/>
      <selection pane="bottomLeft" activeCell="C162" sqref="C162"/>
      <selection pane="bottomRight" activeCell="D5" sqref="D5"/>
    </sheetView>
  </sheetViews>
  <sheetFormatPr defaultRowHeight="12.75" x14ac:dyDescent="0.2"/>
  <cols>
    <col min="1" max="1" width="11.33203125" style="27" bestFit="1" customWidth="1"/>
    <col min="2" max="2" width="30.21875" style="27" customWidth="1"/>
    <col min="3" max="3" width="21" style="27" bestFit="1" customWidth="1"/>
    <col min="4" max="4" width="20" style="27" customWidth="1"/>
    <col min="5" max="5" width="18.44140625" style="27" customWidth="1"/>
    <col min="6" max="9" width="11.5546875" style="27" bestFit="1" customWidth="1"/>
    <col min="10" max="11" width="11.5546875" style="27" customWidth="1"/>
    <col min="12" max="12" width="11.5546875" style="132" customWidth="1"/>
    <col min="13" max="15" width="11.5546875" style="27" bestFit="1" customWidth="1"/>
    <col min="16" max="17" width="11.5546875" style="27" customWidth="1"/>
    <col min="18" max="18" width="11.77734375" style="27" bestFit="1" customWidth="1"/>
    <col min="19" max="19" width="11.21875" style="27" bestFit="1" customWidth="1"/>
    <col min="20" max="258" width="8.88671875" style="27"/>
    <col min="259" max="259" width="11.33203125" style="27" bestFit="1" customWidth="1"/>
    <col min="260" max="260" width="14.6640625" style="27" bestFit="1" customWidth="1"/>
    <col min="261" max="261" width="21" style="27" bestFit="1" customWidth="1"/>
    <col min="262" max="262" width="20" style="27" customWidth="1"/>
    <col min="263" max="263" width="18.44140625" style="27" customWidth="1"/>
    <col min="264" max="267" width="11.5546875" style="27" bestFit="1" customWidth="1"/>
    <col min="268" max="268" width="11.5546875" style="27" customWidth="1"/>
    <col min="269" max="271" width="11.5546875" style="27" bestFit="1" customWidth="1"/>
    <col min="272" max="273" width="11.5546875" style="27" customWidth="1"/>
    <col min="274" max="514" width="8.88671875" style="27"/>
    <col min="515" max="515" width="11.33203125" style="27" bestFit="1" customWidth="1"/>
    <col min="516" max="516" width="14.6640625" style="27" bestFit="1" customWidth="1"/>
    <col min="517" max="517" width="21" style="27" bestFit="1" customWidth="1"/>
    <col min="518" max="518" width="20" style="27" customWidth="1"/>
    <col min="519" max="519" width="18.44140625" style="27" customWidth="1"/>
    <col min="520" max="523" width="11.5546875" style="27" bestFit="1" customWidth="1"/>
    <col min="524" max="524" width="11.5546875" style="27" customWidth="1"/>
    <col min="525" max="527" width="11.5546875" style="27" bestFit="1" customWidth="1"/>
    <col min="528" max="529" width="11.5546875" style="27" customWidth="1"/>
    <col min="530" max="770" width="8.88671875" style="27"/>
    <col min="771" max="771" width="11.33203125" style="27" bestFit="1" customWidth="1"/>
    <col min="772" max="772" width="14.6640625" style="27" bestFit="1" customWidth="1"/>
    <col min="773" max="773" width="21" style="27" bestFit="1" customWidth="1"/>
    <col min="774" max="774" width="20" style="27" customWidth="1"/>
    <col min="775" max="775" width="18.44140625" style="27" customWidth="1"/>
    <col min="776" max="779" width="11.5546875" style="27" bestFit="1" customWidth="1"/>
    <col min="780" max="780" width="11.5546875" style="27" customWidth="1"/>
    <col min="781" max="783" width="11.5546875" style="27" bestFit="1" customWidth="1"/>
    <col min="784" max="785" width="11.5546875" style="27" customWidth="1"/>
    <col min="786" max="1026" width="8.88671875" style="27"/>
    <col min="1027" max="1027" width="11.33203125" style="27" bestFit="1" customWidth="1"/>
    <col min="1028" max="1028" width="14.6640625" style="27" bestFit="1" customWidth="1"/>
    <col min="1029" max="1029" width="21" style="27" bestFit="1" customWidth="1"/>
    <col min="1030" max="1030" width="20" style="27" customWidth="1"/>
    <col min="1031" max="1031" width="18.44140625" style="27" customWidth="1"/>
    <col min="1032" max="1035" width="11.5546875" style="27" bestFit="1" customWidth="1"/>
    <col min="1036" max="1036" width="11.5546875" style="27" customWidth="1"/>
    <col min="1037" max="1039" width="11.5546875" style="27" bestFit="1" customWidth="1"/>
    <col min="1040" max="1041" width="11.5546875" style="27" customWidth="1"/>
    <col min="1042" max="1282" width="8.88671875" style="27"/>
    <col min="1283" max="1283" width="11.33203125" style="27" bestFit="1" customWidth="1"/>
    <col min="1284" max="1284" width="14.6640625" style="27" bestFit="1" customWidth="1"/>
    <col min="1285" max="1285" width="21" style="27" bestFit="1" customWidth="1"/>
    <col min="1286" max="1286" width="20" style="27" customWidth="1"/>
    <col min="1287" max="1287" width="18.44140625" style="27" customWidth="1"/>
    <col min="1288" max="1291" width="11.5546875" style="27" bestFit="1" customWidth="1"/>
    <col min="1292" max="1292" width="11.5546875" style="27" customWidth="1"/>
    <col min="1293" max="1295" width="11.5546875" style="27" bestFit="1" customWidth="1"/>
    <col min="1296" max="1297" width="11.5546875" style="27" customWidth="1"/>
    <col min="1298" max="1538" width="8.88671875" style="27"/>
    <col min="1539" max="1539" width="11.33203125" style="27" bestFit="1" customWidth="1"/>
    <col min="1540" max="1540" width="14.6640625" style="27" bestFit="1" customWidth="1"/>
    <col min="1541" max="1541" width="21" style="27" bestFit="1" customWidth="1"/>
    <col min="1542" max="1542" width="20" style="27" customWidth="1"/>
    <col min="1543" max="1543" width="18.44140625" style="27" customWidth="1"/>
    <col min="1544" max="1547" width="11.5546875" style="27" bestFit="1" customWidth="1"/>
    <col min="1548" max="1548" width="11.5546875" style="27" customWidth="1"/>
    <col min="1549" max="1551" width="11.5546875" style="27" bestFit="1" customWidth="1"/>
    <col min="1552" max="1553" width="11.5546875" style="27" customWidth="1"/>
    <col min="1554" max="1794" width="8.88671875" style="27"/>
    <col min="1795" max="1795" width="11.33203125" style="27" bestFit="1" customWidth="1"/>
    <col min="1796" max="1796" width="14.6640625" style="27" bestFit="1" customWidth="1"/>
    <col min="1797" max="1797" width="21" style="27" bestFit="1" customWidth="1"/>
    <col min="1798" max="1798" width="20" style="27" customWidth="1"/>
    <col min="1799" max="1799" width="18.44140625" style="27" customWidth="1"/>
    <col min="1800" max="1803" width="11.5546875" style="27" bestFit="1" customWidth="1"/>
    <col min="1804" max="1804" width="11.5546875" style="27" customWidth="1"/>
    <col min="1805" max="1807" width="11.5546875" style="27" bestFit="1" customWidth="1"/>
    <col min="1808" max="1809" width="11.5546875" style="27" customWidth="1"/>
    <col min="1810" max="2050" width="8.88671875" style="27"/>
    <col min="2051" max="2051" width="11.33203125" style="27" bestFit="1" customWidth="1"/>
    <col min="2052" max="2052" width="14.6640625" style="27" bestFit="1" customWidth="1"/>
    <col min="2053" max="2053" width="21" style="27" bestFit="1" customWidth="1"/>
    <col min="2054" max="2054" width="20" style="27" customWidth="1"/>
    <col min="2055" max="2055" width="18.44140625" style="27" customWidth="1"/>
    <col min="2056" max="2059" width="11.5546875" style="27" bestFit="1" customWidth="1"/>
    <col min="2060" max="2060" width="11.5546875" style="27" customWidth="1"/>
    <col min="2061" max="2063" width="11.5546875" style="27" bestFit="1" customWidth="1"/>
    <col min="2064" max="2065" width="11.5546875" style="27" customWidth="1"/>
    <col min="2066" max="2306" width="8.88671875" style="27"/>
    <col min="2307" max="2307" width="11.33203125" style="27" bestFit="1" customWidth="1"/>
    <col min="2308" max="2308" width="14.6640625" style="27" bestFit="1" customWidth="1"/>
    <col min="2309" max="2309" width="21" style="27" bestFit="1" customWidth="1"/>
    <col min="2310" max="2310" width="20" style="27" customWidth="1"/>
    <col min="2311" max="2311" width="18.44140625" style="27" customWidth="1"/>
    <col min="2312" max="2315" width="11.5546875" style="27" bestFit="1" customWidth="1"/>
    <col min="2316" max="2316" width="11.5546875" style="27" customWidth="1"/>
    <col min="2317" max="2319" width="11.5546875" style="27" bestFit="1" customWidth="1"/>
    <col min="2320" max="2321" width="11.5546875" style="27" customWidth="1"/>
    <col min="2322" max="2562" width="8.88671875" style="27"/>
    <col min="2563" max="2563" width="11.33203125" style="27" bestFit="1" customWidth="1"/>
    <col min="2564" max="2564" width="14.6640625" style="27" bestFit="1" customWidth="1"/>
    <col min="2565" max="2565" width="21" style="27" bestFit="1" customWidth="1"/>
    <col min="2566" max="2566" width="20" style="27" customWidth="1"/>
    <col min="2567" max="2567" width="18.44140625" style="27" customWidth="1"/>
    <col min="2568" max="2571" width="11.5546875" style="27" bestFit="1" customWidth="1"/>
    <col min="2572" max="2572" width="11.5546875" style="27" customWidth="1"/>
    <col min="2573" max="2575" width="11.5546875" style="27" bestFit="1" customWidth="1"/>
    <col min="2576" max="2577" width="11.5546875" style="27" customWidth="1"/>
    <col min="2578" max="2818" width="8.88671875" style="27"/>
    <col min="2819" max="2819" width="11.33203125" style="27" bestFit="1" customWidth="1"/>
    <col min="2820" max="2820" width="14.6640625" style="27" bestFit="1" customWidth="1"/>
    <col min="2821" max="2821" width="21" style="27" bestFit="1" customWidth="1"/>
    <col min="2822" max="2822" width="20" style="27" customWidth="1"/>
    <col min="2823" max="2823" width="18.44140625" style="27" customWidth="1"/>
    <col min="2824" max="2827" width="11.5546875" style="27" bestFit="1" customWidth="1"/>
    <col min="2828" max="2828" width="11.5546875" style="27" customWidth="1"/>
    <col min="2829" max="2831" width="11.5546875" style="27" bestFit="1" customWidth="1"/>
    <col min="2832" max="2833" width="11.5546875" style="27" customWidth="1"/>
    <col min="2834" max="3074" width="8.88671875" style="27"/>
    <col min="3075" max="3075" width="11.33203125" style="27" bestFit="1" customWidth="1"/>
    <col min="3076" max="3076" width="14.6640625" style="27" bestFit="1" customWidth="1"/>
    <col min="3077" max="3077" width="21" style="27" bestFit="1" customWidth="1"/>
    <col min="3078" max="3078" width="20" style="27" customWidth="1"/>
    <col min="3079" max="3079" width="18.44140625" style="27" customWidth="1"/>
    <col min="3080" max="3083" width="11.5546875" style="27" bestFit="1" customWidth="1"/>
    <col min="3084" max="3084" width="11.5546875" style="27" customWidth="1"/>
    <col min="3085" max="3087" width="11.5546875" style="27" bestFit="1" customWidth="1"/>
    <col min="3088" max="3089" width="11.5546875" style="27" customWidth="1"/>
    <col min="3090" max="3330" width="8.88671875" style="27"/>
    <col min="3331" max="3331" width="11.33203125" style="27" bestFit="1" customWidth="1"/>
    <col min="3332" max="3332" width="14.6640625" style="27" bestFit="1" customWidth="1"/>
    <col min="3333" max="3333" width="21" style="27" bestFit="1" customWidth="1"/>
    <col min="3334" max="3334" width="20" style="27" customWidth="1"/>
    <col min="3335" max="3335" width="18.44140625" style="27" customWidth="1"/>
    <col min="3336" max="3339" width="11.5546875" style="27" bestFit="1" customWidth="1"/>
    <col min="3340" max="3340" width="11.5546875" style="27" customWidth="1"/>
    <col min="3341" max="3343" width="11.5546875" style="27" bestFit="1" customWidth="1"/>
    <col min="3344" max="3345" width="11.5546875" style="27" customWidth="1"/>
    <col min="3346" max="3586" width="8.88671875" style="27"/>
    <col min="3587" max="3587" width="11.33203125" style="27" bestFit="1" customWidth="1"/>
    <col min="3588" max="3588" width="14.6640625" style="27" bestFit="1" customWidth="1"/>
    <col min="3589" max="3589" width="21" style="27" bestFit="1" customWidth="1"/>
    <col min="3590" max="3590" width="20" style="27" customWidth="1"/>
    <col min="3591" max="3591" width="18.44140625" style="27" customWidth="1"/>
    <col min="3592" max="3595" width="11.5546875" style="27" bestFit="1" customWidth="1"/>
    <col min="3596" max="3596" width="11.5546875" style="27" customWidth="1"/>
    <col min="3597" max="3599" width="11.5546875" style="27" bestFit="1" customWidth="1"/>
    <col min="3600" max="3601" width="11.5546875" style="27" customWidth="1"/>
    <col min="3602" max="3842" width="8.88671875" style="27"/>
    <col min="3843" max="3843" width="11.33203125" style="27" bestFit="1" customWidth="1"/>
    <col min="3844" max="3844" width="14.6640625" style="27" bestFit="1" customWidth="1"/>
    <col min="3845" max="3845" width="21" style="27" bestFit="1" customWidth="1"/>
    <col min="3846" max="3846" width="20" style="27" customWidth="1"/>
    <col min="3847" max="3847" width="18.44140625" style="27" customWidth="1"/>
    <col min="3848" max="3851" width="11.5546875" style="27" bestFit="1" customWidth="1"/>
    <col min="3852" max="3852" width="11.5546875" style="27" customWidth="1"/>
    <col min="3853" max="3855" width="11.5546875" style="27" bestFit="1" customWidth="1"/>
    <col min="3856" max="3857" width="11.5546875" style="27" customWidth="1"/>
    <col min="3858" max="4098" width="8.88671875" style="27"/>
    <col min="4099" max="4099" width="11.33203125" style="27" bestFit="1" customWidth="1"/>
    <col min="4100" max="4100" width="14.6640625" style="27" bestFit="1" customWidth="1"/>
    <col min="4101" max="4101" width="21" style="27" bestFit="1" customWidth="1"/>
    <col min="4102" max="4102" width="20" style="27" customWidth="1"/>
    <col min="4103" max="4103" width="18.44140625" style="27" customWidth="1"/>
    <col min="4104" max="4107" width="11.5546875" style="27" bestFit="1" customWidth="1"/>
    <col min="4108" max="4108" width="11.5546875" style="27" customWidth="1"/>
    <col min="4109" max="4111" width="11.5546875" style="27" bestFit="1" customWidth="1"/>
    <col min="4112" max="4113" width="11.5546875" style="27" customWidth="1"/>
    <col min="4114" max="4354" width="8.88671875" style="27"/>
    <col min="4355" max="4355" width="11.33203125" style="27" bestFit="1" customWidth="1"/>
    <col min="4356" max="4356" width="14.6640625" style="27" bestFit="1" customWidth="1"/>
    <col min="4357" max="4357" width="21" style="27" bestFit="1" customWidth="1"/>
    <col min="4358" max="4358" width="20" style="27" customWidth="1"/>
    <col min="4359" max="4359" width="18.44140625" style="27" customWidth="1"/>
    <col min="4360" max="4363" width="11.5546875" style="27" bestFit="1" customWidth="1"/>
    <col min="4364" max="4364" width="11.5546875" style="27" customWidth="1"/>
    <col min="4365" max="4367" width="11.5546875" style="27" bestFit="1" customWidth="1"/>
    <col min="4368" max="4369" width="11.5546875" style="27" customWidth="1"/>
    <col min="4370" max="4610" width="8.88671875" style="27"/>
    <col min="4611" max="4611" width="11.33203125" style="27" bestFit="1" customWidth="1"/>
    <col min="4612" max="4612" width="14.6640625" style="27" bestFit="1" customWidth="1"/>
    <col min="4613" max="4613" width="21" style="27" bestFit="1" customWidth="1"/>
    <col min="4614" max="4614" width="20" style="27" customWidth="1"/>
    <col min="4615" max="4615" width="18.44140625" style="27" customWidth="1"/>
    <col min="4616" max="4619" width="11.5546875" style="27" bestFit="1" customWidth="1"/>
    <col min="4620" max="4620" width="11.5546875" style="27" customWidth="1"/>
    <col min="4621" max="4623" width="11.5546875" style="27" bestFit="1" customWidth="1"/>
    <col min="4624" max="4625" width="11.5546875" style="27" customWidth="1"/>
    <col min="4626" max="4866" width="8.88671875" style="27"/>
    <col min="4867" max="4867" width="11.33203125" style="27" bestFit="1" customWidth="1"/>
    <col min="4868" max="4868" width="14.6640625" style="27" bestFit="1" customWidth="1"/>
    <col min="4869" max="4869" width="21" style="27" bestFit="1" customWidth="1"/>
    <col min="4870" max="4870" width="20" style="27" customWidth="1"/>
    <col min="4871" max="4871" width="18.44140625" style="27" customWidth="1"/>
    <col min="4872" max="4875" width="11.5546875" style="27" bestFit="1" customWidth="1"/>
    <col min="4876" max="4876" width="11.5546875" style="27" customWidth="1"/>
    <col min="4877" max="4879" width="11.5546875" style="27" bestFit="1" customWidth="1"/>
    <col min="4880" max="4881" width="11.5546875" style="27" customWidth="1"/>
    <col min="4882" max="5122" width="8.88671875" style="27"/>
    <col min="5123" max="5123" width="11.33203125" style="27" bestFit="1" customWidth="1"/>
    <col min="5124" max="5124" width="14.6640625" style="27" bestFit="1" customWidth="1"/>
    <col min="5125" max="5125" width="21" style="27" bestFit="1" customWidth="1"/>
    <col min="5126" max="5126" width="20" style="27" customWidth="1"/>
    <col min="5127" max="5127" width="18.44140625" style="27" customWidth="1"/>
    <col min="5128" max="5131" width="11.5546875" style="27" bestFit="1" customWidth="1"/>
    <col min="5132" max="5132" width="11.5546875" style="27" customWidth="1"/>
    <col min="5133" max="5135" width="11.5546875" style="27" bestFit="1" customWidth="1"/>
    <col min="5136" max="5137" width="11.5546875" style="27" customWidth="1"/>
    <col min="5138" max="5378" width="8.88671875" style="27"/>
    <col min="5379" max="5379" width="11.33203125" style="27" bestFit="1" customWidth="1"/>
    <col min="5380" max="5380" width="14.6640625" style="27" bestFit="1" customWidth="1"/>
    <col min="5381" max="5381" width="21" style="27" bestFit="1" customWidth="1"/>
    <col min="5382" max="5382" width="20" style="27" customWidth="1"/>
    <col min="5383" max="5383" width="18.44140625" style="27" customWidth="1"/>
    <col min="5384" max="5387" width="11.5546875" style="27" bestFit="1" customWidth="1"/>
    <col min="5388" max="5388" width="11.5546875" style="27" customWidth="1"/>
    <col min="5389" max="5391" width="11.5546875" style="27" bestFit="1" customWidth="1"/>
    <col min="5392" max="5393" width="11.5546875" style="27" customWidth="1"/>
    <col min="5394" max="5634" width="8.88671875" style="27"/>
    <col min="5635" max="5635" width="11.33203125" style="27" bestFit="1" customWidth="1"/>
    <col min="5636" max="5636" width="14.6640625" style="27" bestFit="1" customWidth="1"/>
    <col min="5637" max="5637" width="21" style="27" bestFit="1" customWidth="1"/>
    <col min="5638" max="5638" width="20" style="27" customWidth="1"/>
    <col min="5639" max="5639" width="18.44140625" style="27" customWidth="1"/>
    <col min="5640" max="5643" width="11.5546875" style="27" bestFit="1" customWidth="1"/>
    <col min="5644" max="5644" width="11.5546875" style="27" customWidth="1"/>
    <col min="5645" max="5647" width="11.5546875" style="27" bestFit="1" customWidth="1"/>
    <col min="5648" max="5649" width="11.5546875" style="27" customWidth="1"/>
    <col min="5650" max="5890" width="8.88671875" style="27"/>
    <col min="5891" max="5891" width="11.33203125" style="27" bestFit="1" customWidth="1"/>
    <col min="5892" max="5892" width="14.6640625" style="27" bestFit="1" customWidth="1"/>
    <col min="5893" max="5893" width="21" style="27" bestFit="1" customWidth="1"/>
    <col min="5894" max="5894" width="20" style="27" customWidth="1"/>
    <col min="5895" max="5895" width="18.44140625" style="27" customWidth="1"/>
    <col min="5896" max="5899" width="11.5546875" style="27" bestFit="1" customWidth="1"/>
    <col min="5900" max="5900" width="11.5546875" style="27" customWidth="1"/>
    <col min="5901" max="5903" width="11.5546875" style="27" bestFit="1" customWidth="1"/>
    <col min="5904" max="5905" width="11.5546875" style="27" customWidth="1"/>
    <col min="5906" max="6146" width="8.88671875" style="27"/>
    <col min="6147" max="6147" width="11.33203125" style="27" bestFit="1" customWidth="1"/>
    <col min="6148" max="6148" width="14.6640625" style="27" bestFit="1" customWidth="1"/>
    <col min="6149" max="6149" width="21" style="27" bestFit="1" customWidth="1"/>
    <col min="6150" max="6150" width="20" style="27" customWidth="1"/>
    <col min="6151" max="6151" width="18.44140625" style="27" customWidth="1"/>
    <col min="6152" max="6155" width="11.5546875" style="27" bestFit="1" customWidth="1"/>
    <col min="6156" max="6156" width="11.5546875" style="27" customWidth="1"/>
    <col min="6157" max="6159" width="11.5546875" style="27" bestFit="1" customWidth="1"/>
    <col min="6160" max="6161" width="11.5546875" style="27" customWidth="1"/>
    <col min="6162" max="6402" width="8.88671875" style="27"/>
    <col min="6403" max="6403" width="11.33203125" style="27" bestFit="1" customWidth="1"/>
    <col min="6404" max="6404" width="14.6640625" style="27" bestFit="1" customWidth="1"/>
    <col min="6405" max="6405" width="21" style="27" bestFit="1" customWidth="1"/>
    <col min="6406" max="6406" width="20" style="27" customWidth="1"/>
    <col min="6407" max="6407" width="18.44140625" style="27" customWidth="1"/>
    <col min="6408" max="6411" width="11.5546875" style="27" bestFit="1" customWidth="1"/>
    <col min="6412" max="6412" width="11.5546875" style="27" customWidth="1"/>
    <col min="6413" max="6415" width="11.5546875" style="27" bestFit="1" customWidth="1"/>
    <col min="6416" max="6417" width="11.5546875" style="27" customWidth="1"/>
    <col min="6418" max="6658" width="8.88671875" style="27"/>
    <col min="6659" max="6659" width="11.33203125" style="27" bestFit="1" customWidth="1"/>
    <col min="6660" max="6660" width="14.6640625" style="27" bestFit="1" customWidth="1"/>
    <col min="6661" max="6661" width="21" style="27" bestFit="1" customWidth="1"/>
    <col min="6662" max="6662" width="20" style="27" customWidth="1"/>
    <col min="6663" max="6663" width="18.44140625" style="27" customWidth="1"/>
    <col min="6664" max="6667" width="11.5546875" style="27" bestFit="1" customWidth="1"/>
    <col min="6668" max="6668" width="11.5546875" style="27" customWidth="1"/>
    <col min="6669" max="6671" width="11.5546875" style="27" bestFit="1" customWidth="1"/>
    <col min="6672" max="6673" width="11.5546875" style="27" customWidth="1"/>
    <col min="6674" max="6914" width="8.88671875" style="27"/>
    <col min="6915" max="6915" width="11.33203125" style="27" bestFit="1" customWidth="1"/>
    <col min="6916" max="6916" width="14.6640625" style="27" bestFit="1" customWidth="1"/>
    <col min="6917" max="6917" width="21" style="27" bestFit="1" customWidth="1"/>
    <col min="6918" max="6918" width="20" style="27" customWidth="1"/>
    <col min="6919" max="6919" width="18.44140625" style="27" customWidth="1"/>
    <col min="6920" max="6923" width="11.5546875" style="27" bestFit="1" customWidth="1"/>
    <col min="6924" max="6924" width="11.5546875" style="27" customWidth="1"/>
    <col min="6925" max="6927" width="11.5546875" style="27" bestFit="1" customWidth="1"/>
    <col min="6928" max="6929" width="11.5546875" style="27" customWidth="1"/>
    <col min="6930" max="7170" width="8.88671875" style="27"/>
    <col min="7171" max="7171" width="11.33203125" style="27" bestFit="1" customWidth="1"/>
    <col min="7172" max="7172" width="14.6640625" style="27" bestFit="1" customWidth="1"/>
    <col min="7173" max="7173" width="21" style="27" bestFit="1" customWidth="1"/>
    <col min="7174" max="7174" width="20" style="27" customWidth="1"/>
    <col min="7175" max="7175" width="18.44140625" style="27" customWidth="1"/>
    <col min="7176" max="7179" width="11.5546875" style="27" bestFit="1" customWidth="1"/>
    <col min="7180" max="7180" width="11.5546875" style="27" customWidth="1"/>
    <col min="7181" max="7183" width="11.5546875" style="27" bestFit="1" customWidth="1"/>
    <col min="7184" max="7185" width="11.5546875" style="27" customWidth="1"/>
    <col min="7186" max="7426" width="8.88671875" style="27"/>
    <col min="7427" max="7427" width="11.33203125" style="27" bestFit="1" customWidth="1"/>
    <col min="7428" max="7428" width="14.6640625" style="27" bestFit="1" customWidth="1"/>
    <col min="7429" max="7429" width="21" style="27" bestFit="1" customWidth="1"/>
    <col min="7430" max="7430" width="20" style="27" customWidth="1"/>
    <col min="7431" max="7431" width="18.44140625" style="27" customWidth="1"/>
    <col min="7432" max="7435" width="11.5546875" style="27" bestFit="1" customWidth="1"/>
    <col min="7436" max="7436" width="11.5546875" style="27" customWidth="1"/>
    <col min="7437" max="7439" width="11.5546875" style="27" bestFit="1" customWidth="1"/>
    <col min="7440" max="7441" width="11.5546875" style="27" customWidth="1"/>
    <col min="7442" max="7682" width="8.88671875" style="27"/>
    <col min="7683" max="7683" width="11.33203125" style="27" bestFit="1" customWidth="1"/>
    <col min="7684" max="7684" width="14.6640625" style="27" bestFit="1" customWidth="1"/>
    <col min="7685" max="7685" width="21" style="27" bestFit="1" customWidth="1"/>
    <col min="7686" max="7686" width="20" style="27" customWidth="1"/>
    <col min="7687" max="7687" width="18.44140625" style="27" customWidth="1"/>
    <col min="7688" max="7691" width="11.5546875" style="27" bestFit="1" customWidth="1"/>
    <col min="7692" max="7692" width="11.5546875" style="27" customWidth="1"/>
    <col min="7693" max="7695" width="11.5546875" style="27" bestFit="1" customWidth="1"/>
    <col min="7696" max="7697" width="11.5546875" style="27" customWidth="1"/>
    <col min="7698" max="7938" width="8.88671875" style="27"/>
    <col min="7939" max="7939" width="11.33203125" style="27" bestFit="1" customWidth="1"/>
    <col min="7940" max="7940" width="14.6640625" style="27" bestFit="1" customWidth="1"/>
    <col min="7941" max="7941" width="21" style="27" bestFit="1" customWidth="1"/>
    <col min="7942" max="7942" width="20" style="27" customWidth="1"/>
    <col min="7943" max="7943" width="18.44140625" style="27" customWidth="1"/>
    <col min="7944" max="7947" width="11.5546875" style="27" bestFit="1" customWidth="1"/>
    <col min="7948" max="7948" width="11.5546875" style="27" customWidth="1"/>
    <col min="7949" max="7951" width="11.5546875" style="27" bestFit="1" customWidth="1"/>
    <col min="7952" max="7953" width="11.5546875" style="27" customWidth="1"/>
    <col min="7954" max="8194" width="8.88671875" style="27"/>
    <col min="8195" max="8195" width="11.33203125" style="27" bestFit="1" customWidth="1"/>
    <col min="8196" max="8196" width="14.6640625" style="27" bestFit="1" customWidth="1"/>
    <col min="8197" max="8197" width="21" style="27" bestFit="1" customWidth="1"/>
    <col min="8198" max="8198" width="20" style="27" customWidth="1"/>
    <col min="8199" max="8199" width="18.44140625" style="27" customWidth="1"/>
    <col min="8200" max="8203" width="11.5546875" style="27" bestFit="1" customWidth="1"/>
    <col min="8204" max="8204" width="11.5546875" style="27" customWidth="1"/>
    <col min="8205" max="8207" width="11.5546875" style="27" bestFit="1" customWidth="1"/>
    <col min="8208" max="8209" width="11.5546875" style="27" customWidth="1"/>
    <col min="8210" max="8450" width="8.88671875" style="27"/>
    <col min="8451" max="8451" width="11.33203125" style="27" bestFit="1" customWidth="1"/>
    <col min="8452" max="8452" width="14.6640625" style="27" bestFit="1" customWidth="1"/>
    <col min="8453" max="8453" width="21" style="27" bestFit="1" customWidth="1"/>
    <col min="8454" max="8454" width="20" style="27" customWidth="1"/>
    <col min="8455" max="8455" width="18.44140625" style="27" customWidth="1"/>
    <col min="8456" max="8459" width="11.5546875" style="27" bestFit="1" customWidth="1"/>
    <col min="8460" max="8460" width="11.5546875" style="27" customWidth="1"/>
    <col min="8461" max="8463" width="11.5546875" style="27" bestFit="1" customWidth="1"/>
    <col min="8464" max="8465" width="11.5546875" style="27" customWidth="1"/>
    <col min="8466" max="8706" width="8.88671875" style="27"/>
    <col min="8707" max="8707" width="11.33203125" style="27" bestFit="1" customWidth="1"/>
    <col min="8708" max="8708" width="14.6640625" style="27" bestFit="1" customWidth="1"/>
    <col min="8709" max="8709" width="21" style="27" bestFit="1" customWidth="1"/>
    <col min="8710" max="8710" width="20" style="27" customWidth="1"/>
    <col min="8711" max="8711" width="18.44140625" style="27" customWidth="1"/>
    <col min="8712" max="8715" width="11.5546875" style="27" bestFit="1" customWidth="1"/>
    <col min="8716" max="8716" width="11.5546875" style="27" customWidth="1"/>
    <col min="8717" max="8719" width="11.5546875" style="27" bestFit="1" customWidth="1"/>
    <col min="8720" max="8721" width="11.5546875" style="27" customWidth="1"/>
    <col min="8722" max="8962" width="8.88671875" style="27"/>
    <col min="8963" max="8963" width="11.33203125" style="27" bestFit="1" customWidth="1"/>
    <col min="8964" max="8964" width="14.6640625" style="27" bestFit="1" customWidth="1"/>
    <col min="8965" max="8965" width="21" style="27" bestFit="1" customWidth="1"/>
    <col min="8966" max="8966" width="20" style="27" customWidth="1"/>
    <col min="8967" max="8967" width="18.44140625" style="27" customWidth="1"/>
    <col min="8968" max="8971" width="11.5546875" style="27" bestFit="1" customWidth="1"/>
    <col min="8972" max="8972" width="11.5546875" style="27" customWidth="1"/>
    <col min="8973" max="8975" width="11.5546875" style="27" bestFit="1" customWidth="1"/>
    <col min="8976" max="8977" width="11.5546875" style="27" customWidth="1"/>
    <col min="8978" max="9218" width="8.88671875" style="27"/>
    <col min="9219" max="9219" width="11.33203125" style="27" bestFit="1" customWidth="1"/>
    <col min="9220" max="9220" width="14.6640625" style="27" bestFit="1" customWidth="1"/>
    <col min="9221" max="9221" width="21" style="27" bestFit="1" customWidth="1"/>
    <col min="9222" max="9222" width="20" style="27" customWidth="1"/>
    <col min="9223" max="9223" width="18.44140625" style="27" customWidth="1"/>
    <col min="9224" max="9227" width="11.5546875" style="27" bestFit="1" customWidth="1"/>
    <col min="9228" max="9228" width="11.5546875" style="27" customWidth="1"/>
    <col min="9229" max="9231" width="11.5546875" style="27" bestFit="1" customWidth="1"/>
    <col min="9232" max="9233" width="11.5546875" style="27" customWidth="1"/>
    <col min="9234" max="9474" width="8.88671875" style="27"/>
    <col min="9475" max="9475" width="11.33203125" style="27" bestFit="1" customWidth="1"/>
    <col min="9476" max="9476" width="14.6640625" style="27" bestFit="1" customWidth="1"/>
    <col min="9477" max="9477" width="21" style="27" bestFit="1" customWidth="1"/>
    <col min="9478" max="9478" width="20" style="27" customWidth="1"/>
    <col min="9479" max="9479" width="18.44140625" style="27" customWidth="1"/>
    <col min="9480" max="9483" width="11.5546875" style="27" bestFit="1" customWidth="1"/>
    <col min="9484" max="9484" width="11.5546875" style="27" customWidth="1"/>
    <col min="9485" max="9487" width="11.5546875" style="27" bestFit="1" customWidth="1"/>
    <col min="9488" max="9489" width="11.5546875" style="27" customWidth="1"/>
    <col min="9490" max="9730" width="8.88671875" style="27"/>
    <col min="9731" max="9731" width="11.33203125" style="27" bestFit="1" customWidth="1"/>
    <col min="9732" max="9732" width="14.6640625" style="27" bestFit="1" customWidth="1"/>
    <col min="9733" max="9733" width="21" style="27" bestFit="1" customWidth="1"/>
    <col min="9734" max="9734" width="20" style="27" customWidth="1"/>
    <col min="9735" max="9735" width="18.44140625" style="27" customWidth="1"/>
    <col min="9736" max="9739" width="11.5546875" style="27" bestFit="1" customWidth="1"/>
    <col min="9740" max="9740" width="11.5546875" style="27" customWidth="1"/>
    <col min="9741" max="9743" width="11.5546875" style="27" bestFit="1" customWidth="1"/>
    <col min="9744" max="9745" width="11.5546875" style="27" customWidth="1"/>
    <col min="9746" max="9986" width="8.88671875" style="27"/>
    <col min="9987" max="9987" width="11.33203125" style="27" bestFit="1" customWidth="1"/>
    <col min="9988" max="9988" width="14.6640625" style="27" bestFit="1" customWidth="1"/>
    <col min="9989" max="9989" width="21" style="27" bestFit="1" customWidth="1"/>
    <col min="9990" max="9990" width="20" style="27" customWidth="1"/>
    <col min="9991" max="9991" width="18.44140625" style="27" customWidth="1"/>
    <col min="9992" max="9995" width="11.5546875" style="27" bestFit="1" customWidth="1"/>
    <col min="9996" max="9996" width="11.5546875" style="27" customWidth="1"/>
    <col min="9997" max="9999" width="11.5546875" style="27" bestFit="1" customWidth="1"/>
    <col min="10000" max="10001" width="11.5546875" style="27" customWidth="1"/>
    <col min="10002" max="10242" width="8.88671875" style="27"/>
    <col min="10243" max="10243" width="11.33203125" style="27" bestFit="1" customWidth="1"/>
    <col min="10244" max="10244" width="14.6640625" style="27" bestFit="1" customWidth="1"/>
    <col min="10245" max="10245" width="21" style="27" bestFit="1" customWidth="1"/>
    <col min="10246" max="10246" width="20" style="27" customWidth="1"/>
    <col min="10247" max="10247" width="18.44140625" style="27" customWidth="1"/>
    <col min="10248" max="10251" width="11.5546875" style="27" bestFit="1" customWidth="1"/>
    <col min="10252" max="10252" width="11.5546875" style="27" customWidth="1"/>
    <col min="10253" max="10255" width="11.5546875" style="27" bestFit="1" customWidth="1"/>
    <col min="10256" max="10257" width="11.5546875" style="27" customWidth="1"/>
    <col min="10258" max="10498" width="8.88671875" style="27"/>
    <col min="10499" max="10499" width="11.33203125" style="27" bestFit="1" customWidth="1"/>
    <col min="10500" max="10500" width="14.6640625" style="27" bestFit="1" customWidth="1"/>
    <col min="10501" max="10501" width="21" style="27" bestFit="1" customWidth="1"/>
    <col min="10502" max="10502" width="20" style="27" customWidth="1"/>
    <col min="10503" max="10503" width="18.44140625" style="27" customWidth="1"/>
    <col min="10504" max="10507" width="11.5546875" style="27" bestFit="1" customWidth="1"/>
    <col min="10508" max="10508" width="11.5546875" style="27" customWidth="1"/>
    <col min="10509" max="10511" width="11.5546875" style="27" bestFit="1" customWidth="1"/>
    <col min="10512" max="10513" width="11.5546875" style="27" customWidth="1"/>
    <col min="10514" max="10754" width="8.88671875" style="27"/>
    <col min="10755" max="10755" width="11.33203125" style="27" bestFit="1" customWidth="1"/>
    <col min="10756" max="10756" width="14.6640625" style="27" bestFit="1" customWidth="1"/>
    <col min="10757" max="10757" width="21" style="27" bestFit="1" customWidth="1"/>
    <col min="10758" max="10758" width="20" style="27" customWidth="1"/>
    <col min="10759" max="10759" width="18.44140625" style="27" customWidth="1"/>
    <col min="10760" max="10763" width="11.5546875" style="27" bestFit="1" customWidth="1"/>
    <col min="10764" max="10764" width="11.5546875" style="27" customWidth="1"/>
    <col min="10765" max="10767" width="11.5546875" style="27" bestFit="1" customWidth="1"/>
    <col min="10768" max="10769" width="11.5546875" style="27" customWidth="1"/>
    <col min="10770" max="11010" width="8.88671875" style="27"/>
    <col min="11011" max="11011" width="11.33203125" style="27" bestFit="1" customWidth="1"/>
    <col min="11012" max="11012" width="14.6640625" style="27" bestFit="1" customWidth="1"/>
    <col min="11013" max="11013" width="21" style="27" bestFit="1" customWidth="1"/>
    <col min="11014" max="11014" width="20" style="27" customWidth="1"/>
    <col min="11015" max="11015" width="18.44140625" style="27" customWidth="1"/>
    <col min="11016" max="11019" width="11.5546875" style="27" bestFit="1" customWidth="1"/>
    <col min="11020" max="11020" width="11.5546875" style="27" customWidth="1"/>
    <col min="11021" max="11023" width="11.5546875" style="27" bestFit="1" customWidth="1"/>
    <col min="11024" max="11025" width="11.5546875" style="27" customWidth="1"/>
    <col min="11026" max="11266" width="8.88671875" style="27"/>
    <col min="11267" max="11267" width="11.33203125" style="27" bestFit="1" customWidth="1"/>
    <col min="11268" max="11268" width="14.6640625" style="27" bestFit="1" customWidth="1"/>
    <col min="11269" max="11269" width="21" style="27" bestFit="1" customWidth="1"/>
    <col min="11270" max="11270" width="20" style="27" customWidth="1"/>
    <col min="11271" max="11271" width="18.44140625" style="27" customWidth="1"/>
    <col min="11272" max="11275" width="11.5546875" style="27" bestFit="1" customWidth="1"/>
    <col min="11276" max="11276" width="11.5546875" style="27" customWidth="1"/>
    <col min="11277" max="11279" width="11.5546875" style="27" bestFit="1" customWidth="1"/>
    <col min="11280" max="11281" width="11.5546875" style="27" customWidth="1"/>
    <col min="11282" max="11522" width="8.88671875" style="27"/>
    <col min="11523" max="11523" width="11.33203125" style="27" bestFit="1" customWidth="1"/>
    <col min="11524" max="11524" width="14.6640625" style="27" bestFit="1" customWidth="1"/>
    <col min="11525" max="11525" width="21" style="27" bestFit="1" customWidth="1"/>
    <col min="11526" max="11526" width="20" style="27" customWidth="1"/>
    <col min="11527" max="11527" width="18.44140625" style="27" customWidth="1"/>
    <col min="11528" max="11531" width="11.5546875" style="27" bestFit="1" customWidth="1"/>
    <col min="11532" max="11532" width="11.5546875" style="27" customWidth="1"/>
    <col min="11533" max="11535" width="11.5546875" style="27" bestFit="1" customWidth="1"/>
    <col min="11536" max="11537" width="11.5546875" style="27" customWidth="1"/>
    <col min="11538" max="11778" width="8.88671875" style="27"/>
    <col min="11779" max="11779" width="11.33203125" style="27" bestFit="1" customWidth="1"/>
    <col min="11780" max="11780" width="14.6640625" style="27" bestFit="1" customWidth="1"/>
    <col min="11781" max="11781" width="21" style="27" bestFit="1" customWidth="1"/>
    <col min="11782" max="11782" width="20" style="27" customWidth="1"/>
    <col min="11783" max="11783" width="18.44140625" style="27" customWidth="1"/>
    <col min="11784" max="11787" width="11.5546875" style="27" bestFit="1" customWidth="1"/>
    <col min="11788" max="11788" width="11.5546875" style="27" customWidth="1"/>
    <col min="11789" max="11791" width="11.5546875" style="27" bestFit="1" customWidth="1"/>
    <col min="11792" max="11793" width="11.5546875" style="27" customWidth="1"/>
    <col min="11794" max="12034" width="8.88671875" style="27"/>
    <col min="12035" max="12035" width="11.33203125" style="27" bestFit="1" customWidth="1"/>
    <col min="12036" max="12036" width="14.6640625" style="27" bestFit="1" customWidth="1"/>
    <col min="12037" max="12037" width="21" style="27" bestFit="1" customWidth="1"/>
    <col min="12038" max="12038" width="20" style="27" customWidth="1"/>
    <col min="12039" max="12039" width="18.44140625" style="27" customWidth="1"/>
    <col min="12040" max="12043" width="11.5546875" style="27" bestFit="1" customWidth="1"/>
    <col min="12044" max="12044" width="11.5546875" style="27" customWidth="1"/>
    <col min="12045" max="12047" width="11.5546875" style="27" bestFit="1" customWidth="1"/>
    <col min="12048" max="12049" width="11.5546875" style="27" customWidth="1"/>
    <col min="12050" max="12290" width="8.88671875" style="27"/>
    <col min="12291" max="12291" width="11.33203125" style="27" bestFit="1" customWidth="1"/>
    <col min="12292" max="12292" width="14.6640625" style="27" bestFit="1" customWidth="1"/>
    <col min="12293" max="12293" width="21" style="27" bestFit="1" customWidth="1"/>
    <col min="12294" max="12294" width="20" style="27" customWidth="1"/>
    <col min="12295" max="12295" width="18.44140625" style="27" customWidth="1"/>
    <col min="12296" max="12299" width="11.5546875" style="27" bestFit="1" customWidth="1"/>
    <col min="12300" max="12300" width="11.5546875" style="27" customWidth="1"/>
    <col min="12301" max="12303" width="11.5546875" style="27" bestFit="1" customWidth="1"/>
    <col min="12304" max="12305" width="11.5546875" style="27" customWidth="1"/>
    <col min="12306" max="12546" width="8.88671875" style="27"/>
    <col min="12547" max="12547" width="11.33203125" style="27" bestFit="1" customWidth="1"/>
    <col min="12548" max="12548" width="14.6640625" style="27" bestFit="1" customWidth="1"/>
    <col min="12549" max="12549" width="21" style="27" bestFit="1" customWidth="1"/>
    <col min="12550" max="12550" width="20" style="27" customWidth="1"/>
    <col min="12551" max="12551" width="18.44140625" style="27" customWidth="1"/>
    <col min="12552" max="12555" width="11.5546875" style="27" bestFit="1" customWidth="1"/>
    <col min="12556" max="12556" width="11.5546875" style="27" customWidth="1"/>
    <col min="12557" max="12559" width="11.5546875" style="27" bestFit="1" customWidth="1"/>
    <col min="12560" max="12561" width="11.5546875" style="27" customWidth="1"/>
    <col min="12562" max="12802" width="8.88671875" style="27"/>
    <col min="12803" max="12803" width="11.33203125" style="27" bestFit="1" customWidth="1"/>
    <col min="12804" max="12804" width="14.6640625" style="27" bestFit="1" customWidth="1"/>
    <col min="12805" max="12805" width="21" style="27" bestFit="1" customWidth="1"/>
    <col min="12806" max="12806" width="20" style="27" customWidth="1"/>
    <col min="12807" max="12807" width="18.44140625" style="27" customWidth="1"/>
    <col min="12808" max="12811" width="11.5546875" style="27" bestFit="1" customWidth="1"/>
    <col min="12812" max="12812" width="11.5546875" style="27" customWidth="1"/>
    <col min="12813" max="12815" width="11.5546875" style="27" bestFit="1" customWidth="1"/>
    <col min="12816" max="12817" width="11.5546875" style="27" customWidth="1"/>
    <col min="12818" max="13058" width="8.88671875" style="27"/>
    <col min="13059" max="13059" width="11.33203125" style="27" bestFit="1" customWidth="1"/>
    <col min="13060" max="13060" width="14.6640625" style="27" bestFit="1" customWidth="1"/>
    <col min="13061" max="13061" width="21" style="27" bestFit="1" customWidth="1"/>
    <col min="13062" max="13062" width="20" style="27" customWidth="1"/>
    <col min="13063" max="13063" width="18.44140625" style="27" customWidth="1"/>
    <col min="13064" max="13067" width="11.5546875" style="27" bestFit="1" customWidth="1"/>
    <col min="13068" max="13068" width="11.5546875" style="27" customWidth="1"/>
    <col min="13069" max="13071" width="11.5546875" style="27" bestFit="1" customWidth="1"/>
    <col min="13072" max="13073" width="11.5546875" style="27" customWidth="1"/>
    <col min="13074" max="13314" width="8.88671875" style="27"/>
    <col min="13315" max="13315" width="11.33203125" style="27" bestFit="1" customWidth="1"/>
    <col min="13316" max="13316" width="14.6640625" style="27" bestFit="1" customWidth="1"/>
    <col min="13317" max="13317" width="21" style="27" bestFit="1" customWidth="1"/>
    <col min="13318" max="13318" width="20" style="27" customWidth="1"/>
    <col min="13319" max="13319" width="18.44140625" style="27" customWidth="1"/>
    <col min="13320" max="13323" width="11.5546875" style="27" bestFit="1" customWidth="1"/>
    <col min="13324" max="13324" width="11.5546875" style="27" customWidth="1"/>
    <col min="13325" max="13327" width="11.5546875" style="27" bestFit="1" customWidth="1"/>
    <col min="13328" max="13329" width="11.5546875" style="27" customWidth="1"/>
    <col min="13330" max="13570" width="8.88671875" style="27"/>
    <col min="13571" max="13571" width="11.33203125" style="27" bestFit="1" customWidth="1"/>
    <col min="13572" max="13572" width="14.6640625" style="27" bestFit="1" customWidth="1"/>
    <col min="13573" max="13573" width="21" style="27" bestFit="1" customWidth="1"/>
    <col min="13574" max="13574" width="20" style="27" customWidth="1"/>
    <col min="13575" max="13575" width="18.44140625" style="27" customWidth="1"/>
    <col min="13576" max="13579" width="11.5546875" style="27" bestFit="1" customWidth="1"/>
    <col min="13580" max="13580" width="11.5546875" style="27" customWidth="1"/>
    <col min="13581" max="13583" width="11.5546875" style="27" bestFit="1" customWidth="1"/>
    <col min="13584" max="13585" width="11.5546875" style="27" customWidth="1"/>
    <col min="13586" max="13826" width="8.88671875" style="27"/>
    <col min="13827" max="13827" width="11.33203125" style="27" bestFit="1" customWidth="1"/>
    <col min="13828" max="13828" width="14.6640625" style="27" bestFit="1" customWidth="1"/>
    <col min="13829" max="13829" width="21" style="27" bestFit="1" customWidth="1"/>
    <col min="13830" max="13830" width="20" style="27" customWidth="1"/>
    <col min="13831" max="13831" width="18.44140625" style="27" customWidth="1"/>
    <col min="13832" max="13835" width="11.5546875" style="27" bestFit="1" customWidth="1"/>
    <col min="13836" max="13836" width="11.5546875" style="27" customWidth="1"/>
    <col min="13837" max="13839" width="11.5546875" style="27" bestFit="1" customWidth="1"/>
    <col min="13840" max="13841" width="11.5546875" style="27" customWidth="1"/>
    <col min="13842" max="14082" width="8.88671875" style="27"/>
    <col min="14083" max="14083" width="11.33203125" style="27" bestFit="1" customWidth="1"/>
    <col min="14084" max="14084" width="14.6640625" style="27" bestFit="1" customWidth="1"/>
    <col min="14085" max="14085" width="21" style="27" bestFit="1" customWidth="1"/>
    <col min="14086" max="14086" width="20" style="27" customWidth="1"/>
    <col min="14087" max="14087" width="18.44140625" style="27" customWidth="1"/>
    <col min="14088" max="14091" width="11.5546875" style="27" bestFit="1" customWidth="1"/>
    <col min="14092" max="14092" width="11.5546875" style="27" customWidth="1"/>
    <col min="14093" max="14095" width="11.5546875" style="27" bestFit="1" customWidth="1"/>
    <col min="14096" max="14097" width="11.5546875" style="27" customWidth="1"/>
    <col min="14098" max="14338" width="8.88671875" style="27"/>
    <col min="14339" max="14339" width="11.33203125" style="27" bestFit="1" customWidth="1"/>
    <col min="14340" max="14340" width="14.6640625" style="27" bestFit="1" customWidth="1"/>
    <col min="14341" max="14341" width="21" style="27" bestFit="1" customWidth="1"/>
    <col min="14342" max="14342" width="20" style="27" customWidth="1"/>
    <col min="14343" max="14343" width="18.44140625" style="27" customWidth="1"/>
    <col min="14344" max="14347" width="11.5546875" style="27" bestFit="1" customWidth="1"/>
    <col min="14348" max="14348" width="11.5546875" style="27" customWidth="1"/>
    <col min="14349" max="14351" width="11.5546875" style="27" bestFit="1" customWidth="1"/>
    <col min="14352" max="14353" width="11.5546875" style="27" customWidth="1"/>
    <col min="14354" max="14594" width="8.88671875" style="27"/>
    <col min="14595" max="14595" width="11.33203125" style="27" bestFit="1" customWidth="1"/>
    <col min="14596" max="14596" width="14.6640625" style="27" bestFit="1" customWidth="1"/>
    <col min="14597" max="14597" width="21" style="27" bestFit="1" customWidth="1"/>
    <col min="14598" max="14598" width="20" style="27" customWidth="1"/>
    <col min="14599" max="14599" width="18.44140625" style="27" customWidth="1"/>
    <col min="14600" max="14603" width="11.5546875" style="27" bestFit="1" customWidth="1"/>
    <col min="14604" max="14604" width="11.5546875" style="27" customWidth="1"/>
    <col min="14605" max="14607" width="11.5546875" style="27" bestFit="1" customWidth="1"/>
    <col min="14608" max="14609" width="11.5546875" style="27" customWidth="1"/>
    <col min="14610" max="14850" width="8.88671875" style="27"/>
    <col min="14851" max="14851" width="11.33203125" style="27" bestFit="1" customWidth="1"/>
    <col min="14852" max="14852" width="14.6640625" style="27" bestFit="1" customWidth="1"/>
    <col min="14853" max="14853" width="21" style="27" bestFit="1" customWidth="1"/>
    <col min="14854" max="14854" width="20" style="27" customWidth="1"/>
    <col min="14855" max="14855" width="18.44140625" style="27" customWidth="1"/>
    <col min="14856" max="14859" width="11.5546875" style="27" bestFit="1" customWidth="1"/>
    <col min="14860" max="14860" width="11.5546875" style="27" customWidth="1"/>
    <col min="14861" max="14863" width="11.5546875" style="27" bestFit="1" customWidth="1"/>
    <col min="14864" max="14865" width="11.5546875" style="27" customWidth="1"/>
    <col min="14866" max="15106" width="8.88671875" style="27"/>
    <col min="15107" max="15107" width="11.33203125" style="27" bestFit="1" customWidth="1"/>
    <col min="15108" max="15108" width="14.6640625" style="27" bestFit="1" customWidth="1"/>
    <col min="15109" max="15109" width="21" style="27" bestFit="1" customWidth="1"/>
    <col min="15110" max="15110" width="20" style="27" customWidth="1"/>
    <col min="15111" max="15111" width="18.44140625" style="27" customWidth="1"/>
    <col min="15112" max="15115" width="11.5546875" style="27" bestFit="1" customWidth="1"/>
    <col min="15116" max="15116" width="11.5546875" style="27" customWidth="1"/>
    <col min="15117" max="15119" width="11.5546875" style="27" bestFit="1" customWidth="1"/>
    <col min="15120" max="15121" width="11.5546875" style="27" customWidth="1"/>
    <col min="15122" max="15362" width="8.88671875" style="27"/>
    <col min="15363" max="15363" width="11.33203125" style="27" bestFit="1" customWidth="1"/>
    <col min="15364" max="15364" width="14.6640625" style="27" bestFit="1" customWidth="1"/>
    <col min="15365" max="15365" width="21" style="27" bestFit="1" customWidth="1"/>
    <col min="15366" max="15366" width="20" style="27" customWidth="1"/>
    <col min="15367" max="15367" width="18.44140625" style="27" customWidth="1"/>
    <col min="15368" max="15371" width="11.5546875" style="27" bestFit="1" customWidth="1"/>
    <col min="15372" max="15372" width="11.5546875" style="27" customWidth="1"/>
    <col min="15373" max="15375" width="11.5546875" style="27" bestFit="1" customWidth="1"/>
    <col min="15376" max="15377" width="11.5546875" style="27" customWidth="1"/>
    <col min="15378" max="15618" width="8.88671875" style="27"/>
    <col min="15619" max="15619" width="11.33203125" style="27" bestFit="1" customWidth="1"/>
    <col min="15620" max="15620" width="14.6640625" style="27" bestFit="1" customWidth="1"/>
    <col min="15621" max="15621" width="21" style="27" bestFit="1" customWidth="1"/>
    <col min="15622" max="15622" width="20" style="27" customWidth="1"/>
    <col min="15623" max="15623" width="18.44140625" style="27" customWidth="1"/>
    <col min="15624" max="15627" width="11.5546875" style="27" bestFit="1" customWidth="1"/>
    <col min="15628" max="15628" width="11.5546875" style="27" customWidth="1"/>
    <col min="15629" max="15631" width="11.5546875" style="27" bestFit="1" customWidth="1"/>
    <col min="15632" max="15633" width="11.5546875" style="27" customWidth="1"/>
    <col min="15634" max="15874" width="8.88671875" style="27"/>
    <col min="15875" max="15875" width="11.33203125" style="27" bestFit="1" customWidth="1"/>
    <col min="15876" max="15876" width="14.6640625" style="27" bestFit="1" customWidth="1"/>
    <col min="15877" max="15877" width="21" style="27" bestFit="1" customWidth="1"/>
    <col min="15878" max="15878" width="20" style="27" customWidth="1"/>
    <col min="15879" max="15879" width="18.44140625" style="27" customWidth="1"/>
    <col min="15880" max="15883" width="11.5546875" style="27" bestFit="1" customWidth="1"/>
    <col min="15884" max="15884" width="11.5546875" style="27" customWidth="1"/>
    <col min="15885" max="15887" width="11.5546875" style="27" bestFit="1" customWidth="1"/>
    <col min="15888" max="15889" width="11.5546875" style="27" customWidth="1"/>
    <col min="15890" max="16130" width="8.88671875" style="27"/>
    <col min="16131" max="16131" width="11.33203125" style="27" bestFit="1" customWidth="1"/>
    <col min="16132" max="16132" width="14.6640625" style="27" bestFit="1" customWidth="1"/>
    <col min="16133" max="16133" width="21" style="27" bestFit="1" customWidth="1"/>
    <col min="16134" max="16134" width="20" style="27" customWidth="1"/>
    <col min="16135" max="16135" width="18.44140625" style="27" customWidth="1"/>
    <col min="16136" max="16139" width="11.5546875" style="27" bestFit="1" customWidth="1"/>
    <col min="16140" max="16140" width="11.5546875" style="27" customWidth="1"/>
    <col min="16141" max="16143" width="11.5546875" style="27" bestFit="1" customWidth="1"/>
    <col min="16144" max="16145" width="11.5546875" style="27" customWidth="1"/>
    <col min="16146" max="16384" width="8.88671875" style="27"/>
  </cols>
  <sheetData>
    <row r="1" spans="1:19" ht="15.75" customHeight="1" x14ac:dyDescent="0.3">
      <c r="A1" s="352" t="s">
        <v>833</v>
      </c>
      <c r="C1" s="27">
        <v>1</v>
      </c>
      <c r="D1" s="27">
        <v>2</v>
      </c>
      <c r="E1" s="27">
        <v>3</v>
      </c>
      <c r="F1" s="27">
        <v>4</v>
      </c>
      <c r="G1" s="27">
        <v>5</v>
      </c>
      <c r="H1" s="27">
        <v>6</v>
      </c>
      <c r="I1" s="27">
        <v>7</v>
      </c>
      <c r="J1" s="27">
        <v>8</v>
      </c>
      <c r="K1" s="27">
        <v>9</v>
      </c>
      <c r="L1" s="132">
        <v>10</v>
      </c>
      <c r="M1" s="132">
        <v>11</v>
      </c>
      <c r="N1" s="132">
        <v>12</v>
      </c>
      <c r="O1" s="132">
        <v>13</v>
      </c>
      <c r="P1" s="132">
        <v>14</v>
      </c>
      <c r="Q1" s="132">
        <v>15</v>
      </c>
      <c r="R1" s="132">
        <v>16</v>
      </c>
      <c r="S1" s="132">
        <v>17</v>
      </c>
    </row>
    <row r="2" spans="1:19" ht="15.75" x14ac:dyDescent="0.25">
      <c r="B2" s="26"/>
      <c r="C2" s="28"/>
      <c r="D2" s="28"/>
      <c r="E2" s="28"/>
      <c r="F2" s="575" t="s">
        <v>532</v>
      </c>
      <c r="G2" s="575"/>
      <c r="H2" s="575"/>
      <c r="I2" s="575"/>
      <c r="J2" s="575"/>
      <c r="K2" s="575"/>
      <c r="L2" s="575"/>
      <c r="M2" s="575"/>
      <c r="N2" s="575"/>
      <c r="O2" s="575"/>
      <c r="P2" s="575"/>
      <c r="Q2" s="575"/>
      <c r="R2" s="575"/>
      <c r="S2" s="575"/>
    </row>
    <row r="3" spans="1:19" x14ac:dyDescent="0.2">
      <c r="B3" s="28"/>
      <c r="C3" s="28"/>
      <c r="D3" s="28"/>
      <c r="E3" s="28"/>
      <c r="F3" s="575"/>
      <c r="G3" s="575"/>
      <c r="H3" s="575"/>
      <c r="I3" s="575"/>
      <c r="J3" s="575"/>
      <c r="K3" s="575"/>
      <c r="L3" s="575"/>
      <c r="M3" s="575"/>
      <c r="N3" s="575"/>
      <c r="O3" s="575"/>
      <c r="P3" s="575"/>
      <c r="Q3" s="575"/>
      <c r="R3" s="575"/>
      <c r="S3" s="575"/>
    </row>
    <row r="4" spans="1:19" x14ac:dyDescent="0.2">
      <c r="A4" s="29" t="s">
        <v>0</v>
      </c>
      <c r="B4" s="29" t="s">
        <v>1</v>
      </c>
      <c r="C4" s="29" t="s">
        <v>2</v>
      </c>
      <c r="D4" s="30" t="s">
        <v>535</v>
      </c>
      <c r="E4" s="30" t="s">
        <v>536</v>
      </c>
      <c r="F4" s="31" t="s">
        <v>537</v>
      </c>
      <c r="G4" s="31" t="s">
        <v>538</v>
      </c>
      <c r="H4" s="31" t="s">
        <v>539</v>
      </c>
      <c r="I4" s="32" t="s">
        <v>540</v>
      </c>
      <c r="J4" s="32" t="s">
        <v>541</v>
      </c>
      <c r="K4" s="32" t="s">
        <v>542</v>
      </c>
      <c r="L4" s="32" t="s">
        <v>736</v>
      </c>
      <c r="M4" s="32" t="s">
        <v>537</v>
      </c>
      <c r="N4" s="32" t="s">
        <v>538</v>
      </c>
      <c r="O4" s="32" t="s">
        <v>539</v>
      </c>
      <c r="P4" s="32" t="s">
        <v>540</v>
      </c>
      <c r="Q4" s="32" t="s">
        <v>541</v>
      </c>
      <c r="R4" s="31" t="s">
        <v>542</v>
      </c>
      <c r="S4" s="31" t="s">
        <v>736</v>
      </c>
    </row>
    <row r="5" spans="1:19" x14ac:dyDescent="0.2">
      <c r="A5" s="271" t="s">
        <v>4</v>
      </c>
      <c r="B5" s="272" t="s">
        <v>5</v>
      </c>
      <c r="C5" s="273" t="s">
        <v>6</v>
      </c>
      <c r="D5" s="245">
        <f>L5</f>
        <v>0.28100000000000003</v>
      </c>
      <c r="E5" s="35">
        <f>S5</f>
        <v>5980</v>
      </c>
      <c r="F5" s="245">
        <v>0.27900000000000003</v>
      </c>
      <c r="G5" s="245">
        <v>0.29499999999999998</v>
      </c>
      <c r="H5" s="245">
        <v>0.28899999999999998</v>
      </c>
      <c r="I5" s="245">
        <v>0.29199999999999998</v>
      </c>
      <c r="J5" s="245">
        <v>0.28899999999999998</v>
      </c>
      <c r="K5" s="245">
        <v>0.29099999999999998</v>
      </c>
      <c r="L5" s="245">
        <v>0.28100000000000003</v>
      </c>
      <c r="M5" s="246">
        <v>6000</v>
      </c>
      <c r="N5" s="246">
        <v>6335</v>
      </c>
      <c r="O5" s="246">
        <v>6180</v>
      </c>
      <c r="P5" s="36">
        <v>6310</v>
      </c>
      <c r="Q5" s="246">
        <v>6210</v>
      </c>
      <c r="R5" s="246">
        <v>6215</v>
      </c>
      <c r="S5" s="246">
        <v>5980</v>
      </c>
    </row>
    <row r="6" spans="1:19" x14ac:dyDescent="0.2">
      <c r="A6" s="271" t="s">
        <v>7</v>
      </c>
      <c r="B6" s="272" t="s">
        <v>8</v>
      </c>
      <c r="C6" s="275" t="s">
        <v>9</v>
      </c>
      <c r="D6" s="245">
        <f t="shared" ref="D6:D69" si="0">L6</f>
        <v>0.32500000000000001</v>
      </c>
      <c r="E6" s="35">
        <f t="shared" ref="E6:E69" si="1">S6</f>
        <v>10835</v>
      </c>
      <c r="F6" s="245">
        <v>0.317</v>
      </c>
      <c r="G6" s="245">
        <v>0.33300000000000002</v>
      </c>
      <c r="H6" s="245">
        <v>0.33500000000000002</v>
      </c>
      <c r="I6" s="245">
        <v>0.33600000000000002</v>
      </c>
      <c r="J6" s="245">
        <v>0.33300000000000002</v>
      </c>
      <c r="K6" s="245">
        <v>0.33200000000000002</v>
      </c>
      <c r="L6" s="245">
        <v>0.32500000000000001</v>
      </c>
      <c r="M6" s="246">
        <v>10470</v>
      </c>
      <c r="N6" s="246">
        <v>10870</v>
      </c>
      <c r="O6" s="246">
        <v>10915</v>
      </c>
      <c r="P6" s="36">
        <v>11135</v>
      </c>
      <c r="Q6" s="246">
        <v>11070</v>
      </c>
      <c r="R6" s="246">
        <v>11055</v>
      </c>
      <c r="S6" s="246">
        <v>10835</v>
      </c>
    </row>
    <row r="7" spans="1:19" x14ac:dyDescent="0.2">
      <c r="A7" s="271" t="s">
        <v>10</v>
      </c>
      <c r="B7" s="272" t="s">
        <v>11</v>
      </c>
      <c r="C7" s="275" t="s">
        <v>12</v>
      </c>
      <c r="D7" s="245">
        <f t="shared" si="0"/>
        <v>0.24299999999999999</v>
      </c>
      <c r="E7" s="35">
        <f t="shared" si="1"/>
        <v>7070</v>
      </c>
      <c r="F7" s="245">
        <v>0.249</v>
      </c>
      <c r="G7" s="245">
        <v>0.255</v>
      </c>
      <c r="H7" s="245">
        <v>0.251</v>
      </c>
      <c r="I7" s="245">
        <v>0.25600000000000001</v>
      </c>
      <c r="J7" s="245">
        <v>0.253</v>
      </c>
      <c r="K7" s="245">
        <v>0.255</v>
      </c>
      <c r="L7" s="245">
        <v>0.24299999999999999</v>
      </c>
      <c r="M7" s="246">
        <v>7590</v>
      </c>
      <c r="N7" s="246">
        <v>7720</v>
      </c>
      <c r="O7" s="246">
        <v>7520</v>
      </c>
      <c r="P7" s="36">
        <v>7715</v>
      </c>
      <c r="Q7" s="246">
        <v>7520</v>
      </c>
      <c r="R7" s="246">
        <v>7530</v>
      </c>
      <c r="S7" s="246">
        <v>7070</v>
      </c>
    </row>
    <row r="8" spans="1:19" x14ac:dyDescent="0.2">
      <c r="A8" s="271" t="s">
        <v>13</v>
      </c>
      <c r="B8" s="272" t="s">
        <v>14</v>
      </c>
      <c r="C8" s="275" t="s">
        <v>15</v>
      </c>
      <c r="D8" s="245">
        <f t="shared" si="0"/>
        <v>0.21</v>
      </c>
      <c r="E8" s="35">
        <f t="shared" si="1"/>
        <v>8990</v>
      </c>
      <c r="F8" s="245">
        <v>0.21</v>
      </c>
      <c r="G8" s="245">
        <v>0.214</v>
      </c>
      <c r="H8" s="245">
        <v>0.21299999999999999</v>
      </c>
      <c r="I8" s="245">
        <v>0.223</v>
      </c>
      <c r="J8" s="245">
        <v>0.219</v>
      </c>
      <c r="K8" s="245">
        <v>0.216</v>
      </c>
      <c r="L8" s="245">
        <v>0.21</v>
      </c>
      <c r="M8" s="246">
        <v>8780</v>
      </c>
      <c r="N8" s="246">
        <v>9030</v>
      </c>
      <c r="O8" s="246">
        <v>8990</v>
      </c>
      <c r="P8" s="36">
        <v>9555</v>
      </c>
      <c r="Q8" s="246">
        <v>9395</v>
      </c>
      <c r="R8" s="246">
        <v>9310</v>
      </c>
      <c r="S8" s="246">
        <v>8990</v>
      </c>
    </row>
    <row r="9" spans="1:19" x14ac:dyDescent="0.2">
      <c r="A9" s="271" t="s">
        <v>16</v>
      </c>
      <c r="B9" s="272" t="s">
        <v>17</v>
      </c>
      <c r="C9" s="275" t="s">
        <v>18</v>
      </c>
      <c r="D9" s="245">
        <f t="shared" si="0"/>
        <v>0.19600000000000001</v>
      </c>
      <c r="E9" s="35">
        <f t="shared" si="1"/>
        <v>4540</v>
      </c>
      <c r="F9" s="245">
        <v>0.21299999999999999</v>
      </c>
      <c r="G9" s="245">
        <v>0.217</v>
      </c>
      <c r="H9" s="245">
        <v>0.21199999999999999</v>
      </c>
      <c r="I9" s="245">
        <v>0.21199999999999999</v>
      </c>
      <c r="J9" s="245">
        <v>0.20599999999999999</v>
      </c>
      <c r="K9" s="245">
        <v>0.20599999999999999</v>
      </c>
      <c r="L9" s="245">
        <v>0.19600000000000001</v>
      </c>
      <c r="M9" s="246">
        <v>4870</v>
      </c>
      <c r="N9" s="246">
        <v>4980</v>
      </c>
      <c r="O9" s="246">
        <v>4875</v>
      </c>
      <c r="P9" s="36">
        <v>4960</v>
      </c>
      <c r="Q9" s="246">
        <v>4815</v>
      </c>
      <c r="R9" s="246">
        <v>4800</v>
      </c>
      <c r="S9" s="246">
        <v>4540</v>
      </c>
    </row>
    <row r="10" spans="1:19" x14ac:dyDescent="0.2">
      <c r="A10" s="271" t="s">
        <v>19</v>
      </c>
      <c r="B10" s="272" t="s">
        <v>20</v>
      </c>
      <c r="C10" s="275" t="s">
        <v>21</v>
      </c>
      <c r="D10" s="245">
        <f t="shared" si="0"/>
        <v>0.247</v>
      </c>
      <c r="E10" s="35">
        <f t="shared" si="1"/>
        <v>7190</v>
      </c>
      <c r="F10" s="245">
        <v>0.25700000000000001</v>
      </c>
      <c r="G10" s="245">
        <v>0.254</v>
      </c>
      <c r="H10" s="245">
        <v>0.25600000000000001</v>
      </c>
      <c r="I10" s="245">
        <v>0.27200000000000002</v>
      </c>
      <c r="J10" s="245">
        <v>0.26500000000000001</v>
      </c>
      <c r="K10" s="245">
        <v>0.25900000000000001</v>
      </c>
      <c r="L10" s="245">
        <v>0.247</v>
      </c>
      <c r="M10" s="246">
        <v>7550</v>
      </c>
      <c r="N10" s="246">
        <v>7460</v>
      </c>
      <c r="O10" s="246">
        <v>7455</v>
      </c>
      <c r="P10" s="36">
        <v>7990</v>
      </c>
      <c r="Q10" s="246">
        <v>7800</v>
      </c>
      <c r="R10" s="246">
        <v>7570</v>
      </c>
      <c r="S10" s="246">
        <v>7190</v>
      </c>
    </row>
    <row r="11" spans="1:19" x14ac:dyDescent="0.2">
      <c r="A11" s="271" t="s">
        <v>22</v>
      </c>
      <c r="B11" s="272" t="s">
        <v>23</v>
      </c>
      <c r="C11" s="275" t="s">
        <v>24</v>
      </c>
      <c r="D11" s="245">
        <f t="shared" si="0"/>
        <v>0.13800000000000001</v>
      </c>
      <c r="E11" s="35">
        <f t="shared" si="1"/>
        <v>6270</v>
      </c>
      <c r="F11" s="245">
        <v>0.13</v>
      </c>
      <c r="G11" s="245">
        <v>0.13500000000000001</v>
      </c>
      <c r="H11" s="245">
        <v>0.13500000000000001</v>
      </c>
      <c r="I11" s="245">
        <v>0.14499999999999999</v>
      </c>
      <c r="J11" s="245">
        <v>0.14299999999999999</v>
      </c>
      <c r="K11" s="245">
        <v>0.14499999999999999</v>
      </c>
      <c r="L11" s="245">
        <v>0.13800000000000001</v>
      </c>
      <c r="M11" s="246">
        <v>5735</v>
      </c>
      <c r="N11" s="246">
        <v>5965</v>
      </c>
      <c r="O11" s="246">
        <v>5985</v>
      </c>
      <c r="P11" s="36">
        <v>6515</v>
      </c>
      <c r="Q11" s="246">
        <v>6500</v>
      </c>
      <c r="R11" s="246">
        <v>6555</v>
      </c>
      <c r="S11" s="246">
        <v>6270</v>
      </c>
    </row>
    <row r="12" spans="1:19" x14ac:dyDescent="0.2">
      <c r="A12" s="271" t="s">
        <v>25</v>
      </c>
      <c r="B12" s="272" t="s">
        <v>26</v>
      </c>
      <c r="C12" s="275" t="s">
        <v>27</v>
      </c>
      <c r="D12" s="245">
        <f t="shared" si="0"/>
        <v>0.22500000000000001</v>
      </c>
      <c r="E12" s="35">
        <f t="shared" si="1"/>
        <v>9040</v>
      </c>
      <c r="F12" s="245">
        <v>0.307</v>
      </c>
      <c r="G12" s="245">
        <v>0.32400000000000001</v>
      </c>
      <c r="H12" s="245">
        <v>0.29499999999999998</v>
      </c>
      <c r="I12" s="245">
        <v>0.28799999999999998</v>
      </c>
      <c r="J12" s="245">
        <v>0.26800000000000002</v>
      </c>
      <c r="K12" s="245">
        <v>0.26</v>
      </c>
      <c r="L12" s="245">
        <v>0.22500000000000001</v>
      </c>
      <c r="M12" s="246">
        <v>11965</v>
      </c>
      <c r="N12" s="246">
        <v>12625</v>
      </c>
      <c r="O12" s="246">
        <v>11515</v>
      </c>
      <c r="P12" s="36">
        <v>11445</v>
      </c>
      <c r="Q12" s="246">
        <v>10715</v>
      </c>
      <c r="R12" s="246">
        <v>10390</v>
      </c>
      <c r="S12" s="246">
        <v>9040</v>
      </c>
    </row>
    <row r="13" spans="1:19" x14ac:dyDescent="0.2">
      <c r="A13" s="271" t="s">
        <v>28</v>
      </c>
      <c r="B13" s="272" t="s">
        <v>29</v>
      </c>
      <c r="C13" s="275" t="s">
        <v>30</v>
      </c>
      <c r="D13" s="245">
        <f t="shared" si="0"/>
        <v>0.29399999999999998</v>
      </c>
      <c r="E13" s="35">
        <f t="shared" si="1"/>
        <v>9155</v>
      </c>
      <c r="F13" s="245">
        <v>0.28399999999999997</v>
      </c>
      <c r="G13" s="245">
        <v>0.29199999999999998</v>
      </c>
      <c r="H13" s="245">
        <v>0.29299999999999998</v>
      </c>
      <c r="I13" s="245">
        <v>0.29499999999999998</v>
      </c>
      <c r="J13" s="245">
        <v>0.3</v>
      </c>
      <c r="K13" s="245">
        <v>0.30199999999999999</v>
      </c>
      <c r="L13" s="245">
        <v>0.29399999999999998</v>
      </c>
      <c r="M13" s="246">
        <v>8770</v>
      </c>
      <c r="N13" s="246">
        <v>9060</v>
      </c>
      <c r="O13" s="246">
        <v>9070</v>
      </c>
      <c r="P13" s="36">
        <v>9260</v>
      </c>
      <c r="Q13" s="246">
        <v>9435</v>
      </c>
      <c r="R13" s="246">
        <v>9425</v>
      </c>
      <c r="S13" s="246">
        <v>9155</v>
      </c>
    </row>
    <row r="14" spans="1:19" x14ac:dyDescent="0.2">
      <c r="A14" s="271" t="s">
        <v>31</v>
      </c>
      <c r="B14" s="272" t="s">
        <v>32</v>
      </c>
      <c r="C14" s="275" t="s">
        <v>33</v>
      </c>
      <c r="D14" s="245">
        <f t="shared" si="0"/>
        <v>0.30399999999999999</v>
      </c>
      <c r="E14" s="35">
        <f t="shared" si="1"/>
        <v>17680</v>
      </c>
      <c r="F14" s="245">
        <v>0.318</v>
      </c>
      <c r="G14" s="245">
        <v>0.33100000000000002</v>
      </c>
      <c r="H14" s="245">
        <v>0.32</v>
      </c>
      <c r="I14" s="245">
        <v>0.33</v>
      </c>
      <c r="J14" s="245">
        <v>0.318</v>
      </c>
      <c r="K14" s="245">
        <v>0.317</v>
      </c>
      <c r="L14" s="245">
        <v>0.30399999999999999</v>
      </c>
      <c r="M14" s="246">
        <v>17965</v>
      </c>
      <c r="N14" s="246">
        <v>18705</v>
      </c>
      <c r="O14" s="246">
        <v>18125</v>
      </c>
      <c r="P14" s="36">
        <v>19020</v>
      </c>
      <c r="Q14" s="246">
        <v>18335</v>
      </c>
      <c r="R14" s="246">
        <v>18280</v>
      </c>
      <c r="S14" s="246">
        <v>17680</v>
      </c>
    </row>
    <row r="15" spans="1:19" x14ac:dyDescent="0.2">
      <c r="A15" s="271" t="s">
        <v>34</v>
      </c>
      <c r="B15" s="272" t="s">
        <v>35</v>
      </c>
      <c r="C15" s="275" t="s">
        <v>36</v>
      </c>
      <c r="D15" s="245">
        <f t="shared" si="0"/>
        <v>0.12</v>
      </c>
      <c r="E15" s="35">
        <f t="shared" si="1"/>
        <v>7835</v>
      </c>
      <c r="F15" s="245">
        <v>0.121</v>
      </c>
      <c r="G15" s="245">
        <v>0.124</v>
      </c>
      <c r="H15" s="245">
        <v>0.11899999999999999</v>
      </c>
      <c r="I15" s="245">
        <v>0.128</v>
      </c>
      <c r="J15" s="245">
        <v>0.128</v>
      </c>
      <c r="K15" s="245">
        <v>0.125</v>
      </c>
      <c r="L15" s="245">
        <v>0.12</v>
      </c>
      <c r="M15" s="246">
        <v>8055</v>
      </c>
      <c r="N15" s="246">
        <v>8240</v>
      </c>
      <c r="O15" s="246">
        <v>7935</v>
      </c>
      <c r="P15" s="36">
        <v>8515</v>
      </c>
      <c r="Q15" s="246">
        <v>8505</v>
      </c>
      <c r="R15" s="246">
        <v>8225</v>
      </c>
      <c r="S15" s="246">
        <v>7835</v>
      </c>
    </row>
    <row r="16" spans="1:19" x14ac:dyDescent="0.2">
      <c r="A16" s="271" t="s">
        <v>37</v>
      </c>
      <c r="B16" s="272" t="s">
        <v>38</v>
      </c>
      <c r="C16" s="275" t="s">
        <v>39</v>
      </c>
      <c r="D16" s="245">
        <f t="shared" si="0"/>
        <v>0.26700000000000002</v>
      </c>
      <c r="E16" s="35">
        <f t="shared" si="1"/>
        <v>9415</v>
      </c>
      <c r="F16" s="245">
        <v>0.253</v>
      </c>
      <c r="G16" s="245">
        <v>0.26500000000000001</v>
      </c>
      <c r="H16" s="245">
        <v>0.25900000000000001</v>
      </c>
      <c r="I16" s="245">
        <v>0.26800000000000002</v>
      </c>
      <c r="J16" s="245">
        <v>0.26800000000000002</v>
      </c>
      <c r="K16" s="245">
        <v>0.27100000000000002</v>
      </c>
      <c r="L16" s="245">
        <v>0.26700000000000002</v>
      </c>
      <c r="M16" s="246">
        <v>9215</v>
      </c>
      <c r="N16" s="246">
        <v>9520</v>
      </c>
      <c r="O16" s="246">
        <v>9230</v>
      </c>
      <c r="P16" s="36">
        <v>9630</v>
      </c>
      <c r="Q16" s="246">
        <v>9505</v>
      </c>
      <c r="R16" s="246">
        <v>9595</v>
      </c>
      <c r="S16" s="246">
        <v>9415</v>
      </c>
    </row>
    <row r="17" spans="1:19" x14ac:dyDescent="0.2">
      <c r="A17" s="271" t="s">
        <v>40</v>
      </c>
      <c r="B17" s="272" t="s">
        <v>41</v>
      </c>
      <c r="C17" s="275" t="s">
        <v>42</v>
      </c>
      <c r="D17" s="245">
        <f t="shared" si="0"/>
        <v>0.187</v>
      </c>
      <c r="E17" s="35">
        <f t="shared" si="1"/>
        <v>6640</v>
      </c>
      <c r="F17" s="245">
        <v>0.184</v>
      </c>
      <c r="G17" s="245">
        <v>0.193</v>
      </c>
      <c r="H17" s="245">
        <v>0.19</v>
      </c>
      <c r="I17" s="245">
        <v>0.20300000000000001</v>
      </c>
      <c r="J17" s="245">
        <v>0.19900000000000001</v>
      </c>
      <c r="K17" s="245">
        <v>0.19400000000000001</v>
      </c>
      <c r="L17" s="245">
        <v>0.187</v>
      </c>
      <c r="M17" s="246">
        <v>6405</v>
      </c>
      <c r="N17" s="246">
        <v>6785</v>
      </c>
      <c r="O17" s="246">
        <v>6710</v>
      </c>
      <c r="P17" s="36">
        <v>7225</v>
      </c>
      <c r="Q17" s="246">
        <v>7070</v>
      </c>
      <c r="R17" s="246">
        <v>6860</v>
      </c>
      <c r="S17" s="246">
        <v>6640</v>
      </c>
    </row>
    <row r="18" spans="1:19" x14ac:dyDescent="0.2">
      <c r="A18" s="271" t="s">
        <v>43</v>
      </c>
      <c r="B18" s="272" t="s">
        <v>44</v>
      </c>
      <c r="C18" s="275" t="s">
        <v>45</v>
      </c>
      <c r="D18" s="245">
        <f t="shared" si="0"/>
        <v>0.111</v>
      </c>
      <c r="E18" s="35">
        <f t="shared" si="1"/>
        <v>3970</v>
      </c>
      <c r="F18" s="245">
        <v>0.13400000000000001</v>
      </c>
      <c r="G18" s="245">
        <v>0.13700000000000001</v>
      </c>
      <c r="H18" s="245">
        <v>0.128</v>
      </c>
      <c r="I18" s="245">
        <v>0.13300000000000001</v>
      </c>
      <c r="J18" s="245">
        <v>0.129</v>
      </c>
      <c r="K18" s="245">
        <v>0.125</v>
      </c>
      <c r="L18" s="245">
        <v>0.111</v>
      </c>
      <c r="M18" s="246">
        <v>4665</v>
      </c>
      <c r="N18" s="246">
        <v>4740</v>
      </c>
      <c r="O18" s="246">
        <v>4450</v>
      </c>
      <c r="P18" s="36">
        <v>4705</v>
      </c>
      <c r="Q18" s="246">
        <v>4575</v>
      </c>
      <c r="R18" s="246">
        <v>4490</v>
      </c>
      <c r="S18" s="246">
        <v>3970</v>
      </c>
    </row>
    <row r="19" spans="1:19" x14ac:dyDescent="0.2">
      <c r="A19" s="271" t="s">
        <v>46</v>
      </c>
      <c r="B19" s="272" t="s">
        <v>47</v>
      </c>
      <c r="C19" s="275" t="s">
        <v>48</v>
      </c>
      <c r="D19" s="245">
        <f t="shared" si="0"/>
        <v>0.22800000000000001</v>
      </c>
      <c r="E19" s="35">
        <f t="shared" si="1"/>
        <v>13310</v>
      </c>
      <c r="F19" s="245">
        <v>0.247</v>
      </c>
      <c r="G19" s="245">
        <v>0.25800000000000001</v>
      </c>
      <c r="H19" s="245">
        <v>0.245</v>
      </c>
      <c r="I19" s="245">
        <v>0.246</v>
      </c>
      <c r="J19" s="245">
        <v>0.24</v>
      </c>
      <c r="K19" s="245">
        <v>0.23699999999999999</v>
      </c>
      <c r="L19" s="245">
        <v>0.22800000000000001</v>
      </c>
      <c r="M19" s="246">
        <v>13300</v>
      </c>
      <c r="N19" s="246">
        <v>14120</v>
      </c>
      <c r="O19" s="246">
        <v>13665</v>
      </c>
      <c r="P19" s="36">
        <v>14110</v>
      </c>
      <c r="Q19" s="246">
        <v>13840</v>
      </c>
      <c r="R19" s="246">
        <v>13660</v>
      </c>
      <c r="S19" s="246">
        <v>13310</v>
      </c>
    </row>
    <row r="20" spans="1:19" x14ac:dyDescent="0.2">
      <c r="A20" s="271" t="s">
        <v>49</v>
      </c>
      <c r="B20" s="272" t="s">
        <v>50</v>
      </c>
      <c r="C20" s="275" t="s">
        <v>51</v>
      </c>
      <c r="D20" s="245">
        <f t="shared" si="0"/>
        <v>0.26400000000000001</v>
      </c>
      <c r="E20" s="35">
        <f t="shared" si="1"/>
        <v>21635</v>
      </c>
      <c r="F20" s="245">
        <v>0.33500000000000002</v>
      </c>
      <c r="G20" s="245">
        <v>0.35299999999999998</v>
      </c>
      <c r="H20" s="245">
        <v>0.33700000000000002</v>
      </c>
      <c r="I20" s="245">
        <v>0.33</v>
      </c>
      <c r="J20" s="245">
        <v>0.312</v>
      </c>
      <c r="K20" s="245">
        <v>0.3</v>
      </c>
      <c r="L20" s="245">
        <v>0.26400000000000001</v>
      </c>
      <c r="M20" s="246">
        <v>24945</v>
      </c>
      <c r="N20" s="246">
        <v>26565</v>
      </c>
      <c r="O20" s="246">
        <v>25625</v>
      </c>
      <c r="P20" s="36">
        <v>25915</v>
      </c>
      <c r="Q20" s="246">
        <v>24850</v>
      </c>
      <c r="R20" s="246">
        <v>24250</v>
      </c>
      <c r="S20" s="246">
        <v>21635</v>
      </c>
    </row>
    <row r="21" spans="1:19" x14ac:dyDescent="0.2">
      <c r="A21" s="271" t="s">
        <v>52</v>
      </c>
      <c r="B21" s="272" t="s">
        <v>53</v>
      </c>
      <c r="C21" s="275" t="s">
        <v>54</v>
      </c>
      <c r="D21" s="245">
        <f t="shared" si="0"/>
        <v>7.2999999999999995E-2</v>
      </c>
      <c r="E21" s="35">
        <f t="shared" si="1"/>
        <v>505</v>
      </c>
      <c r="F21" s="245">
        <v>7.0999999999999994E-2</v>
      </c>
      <c r="G21" s="245">
        <v>7.9000000000000001E-2</v>
      </c>
      <c r="H21" s="245">
        <v>7.2999999999999995E-2</v>
      </c>
      <c r="I21" s="245">
        <v>7.5999999999999998E-2</v>
      </c>
      <c r="J21" s="245">
        <v>7.6999999999999999E-2</v>
      </c>
      <c r="K21" s="245">
        <v>0.08</v>
      </c>
      <c r="L21" s="245">
        <v>7.2999999999999995E-2</v>
      </c>
      <c r="M21" s="246">
        <v>505</v>
      </c>
      <c r="N21" s="246">
        <v>565</v>
      </c>
      <c r="O21" s="246">
        <v>525</v>
      </c>
      <c r="P21" s="36">
        <v>550</v>
      </c>
      <c r="Q21" s="246">
        <v>550</v>
      </c>
      <c r="R21" s="246">
        <v>565</v>
      </c>
      <c r="S21" s="246">
        <v>505</v>
      </c>
    </row>
    <row r="22" spans="1:19" x14ac:dyDescent="0.2">
      <c r="A22" s="271" t="s">
        <v>55</v>
      </c>
      <c r="B22" s="272" t="s">
        <v>56</v>
      </c>
      <c r="C22" s="275" t="s">
        <v>57</v>
      </c>
      <c r="D22" s="245">
        <f t="shared" si="0"/>
        <v>0.32600000000000001</v>
      </c>
      <c r="E22" s="35">
        <f t="shared" si="1"/>
        <v>20740</v>
      </c>
      <c r="F22" s="245">
        <v>0.35399999999999998</v>
      </c>
      <c r="G22" s="245">
        <v>0.372</v>
      </c>
      <c r="H22" s="245">
        <v>0.36299999999999999</v>
      </c>
      <c r="I22" s="245">
        <v>0.35699999999999998</v>
      </c>
      <c r="J22" s="245">
        <v>0.34499999999999997</v>
      </c>
      <c r="K22" s="245">
        <v>0.34399999999999997</v>
      </c>
      <c r="L22" s="245">
        <v>0.32600000000000001</v>
      </c>
      <c r="M22" s="246">
        <v>20955</v>
      </c>
      <c r="N22" s="246">
        <v>21855</v>
      </c>
      <c r="O22" s="246">
        <v>21590</v>
      </c>
      <c r="P22" s="36">
        <v>21865</v>
      </c>
      <c r="Q22" s="246">
        <v>21440</v>
      </c>
      <c r="R22" s="246">
        <v>21600</v>
      </c>
      <c r="S22" s="246">
        <v>20740</v>
      </c>
    </row>
    <row r="23" spans="1:19" x14ac:dyDescent="0.2">
      <c r="A23" s="271" t="s">
        <v>447</v>
      </c>
      <c r="B23" s="272" t="s">
        <v>448</v>
      </c>
      <c r="C23" s="275" t="s">
        <v>449</v>
      </c>
      <c r="D23" s="245">
        <f t="shared" si="0"/>
        <v>0.126</v>
      </c>
      <c r="E23" s="35">
        <f t="shared" si="1"/>
        <v>4525</v>
      </c>
      <c r="F23" s="245">
        <v>0.14099999999999999</v>
      </c>
      <c r="G23" s="245">
        <v>0.14499999999999999</v>
      </c>
      <c r="H23" s="245">
        <v>0.13600000000000001</v>
      </c>
      <c r="I23" s="245">
        <v>0.14599999999999999</v>
      </c>
      <c r="J23" s="245">
        <v>0.14199999999999999</v>
      </c>
      <c r="K23" s="245">
        <v>0.13900000000000001</v>
      </c>
      <c r="L23" s="245">
        <v>0.126</v>
      </c>
      <c r="M23" s="246">
        <v>5085</v>
      </c>
      <c r="N23" s="246">
        <v>5230</v>
      </c>
      <c r="O23" s="246">
        <v>4930</v>
      </c>
      <c r="P23" s="36">
        <v>5310</v>
      </c>
      <c r="Q23" s="246">
        <v>5140</v>
      </c>
      <c r="R23" s="246">
        <v>5010</v>
      </c>
      <c r="S23" s="246">
        <v>4525</v>
      </c>
    </row>
    <row r="24" spans="1:19" x14ac:dyDescent="0.2">
      <c r="A24" s="271" t="s">
        <v>58</v>
      </c>
      <c r="B24" s="272" t="s">
        <v>59</v>
      </c>
      <c r="C24" s="275" t="s">
        <v>60</v>
      </c>
      <c r="D24" s="245">
        <f t="shared" si="0"/>
        <v>0.22800000000000001</v>
      </c>
      <c r="E24" s="35">
        <f t="shared" si="1"/>
        <v>8960</v>
      </c>
      <c r="F24" s="245">
        <v>0.23300000000000001</v>
      </c>
      <c r="G24" s="245">
        <v>0.24399999999999999</v>
      </c>
      <c r="H24" s="245">
        <v>0.24099999999999999</v>
      </c>
      <c r="I24" s="245">
        <v>0.252</v>
      </c>
      <c r="J24" s="245">
        <v>0.248</v>
      </c>
      <c r="K24" s="245">
        <v>0.24099999999999999</v>
      </c>
      <c r="L24" s="245">
        <v>0.22800000000000001</v>
      </c>
      <c r="M24" s="246">
        <v>8950</v>
      </c>
      <c r="N24" s="246">
        <v>9375</v>
      </c>
      <c r="O24" s="246">
        <v>9305</v>
      </c>
      <c r="P24" s="36">
        <v>9895</v>
      </c>
      <c r="Q24" s="246">
        <v>9750</v>
      </c>
      <c r="R24" s="246">
        <v>9470</v>
      </c>
      <c r="S24" s="246">
        <v>8960</v>
      </c>
    </row>
    <row r="25" spans="1:19" x14ac:dyDescent="0.2">
      <c r="A25" s="271" t="s">
        <v>61</v>
      </c>
      <c r="B25" s="272" t="s">
        <v>62</v>
      </c>
      <c r="C25" s="275" t="s">
        <v>63</v>
      </c>
      <c r="D25" s="245">
        <f t="shared" si="0"/>
        <v>0.255</v>
      </c>
      <c r="E25" s="35">
        <f t="shared" si="1"/>
        <v>14715</v>
      </c>
      <c r="F25" s="245">
        <v>0.28199999999999997</v>
      </c>
      <c r="G25" s="245">
        <v>0.29399999999999998</v>
      </c>
      <c r="H25" s="245">
        <v>0.28699999999999998</v>
      </c>
      <c r="I25" s="245">
        <v>0.29199999999999998</v>
      </c>
      <c r="J25" s="245">
        <v>0.27800000000000002</v>
      </c>
      <c r="K25" s="245">
        <v>0.26900000000000002</v>
      </c>
      <c r="L25" s="245">
        <v>0.255</v>
      </c>
      <c r="M25" s="246">
        <v>15330</v>
      </c>
      <c r="N25" s="246">
        <v>15900</v>
      </c>
      <c r="O25" s="246">
        <v>15690</v>
      </c>
      <c r="P25" s="36">
        <v>16340</v>
      </c>
      <c r="Q25" s="246">
        <v>15670</v>
      </c>
      <c r="R25" s="246">
        <v>15370</v>
      </c>
      <c r="S25" s="246">
        <v>14715</v>
      </c>
    </row>
    <row r="26" spans="1:19" x14ac:dyDescent="0.2">
      <c r="A26" s="271" t="s">
        <v>64</v>
      </c>
      <c r="B26" s="272" t="s">
        <v>65</v>
      </c>
      <c r="C26" s="275" t="s">
        <v>66</v>
      </c>
      <c r="D26" s="245">
        <f t="shared" si="0"/>
        <v>0.114</v>
      </c>
      <c r="E26" s="35">
        <f t="shared" si="1"/>
        <v>3855</v>
      </c>
      <c r="F26" s="245">
        <v>0.125</v>
      </c>
      <c r="G26" s="245">
        <v>0.128</v>
      </c>
      <c r="H26" s="245">
        <v>0.124</v>
      </c>
      <c r="I26" s="245">
        <v>0.13300000000000001</v>
      </c>
      <c r="J26" s="245">
        <v>0.129</v>
      </c>
      <c r="K26" s="245">
        <v>0.125</v>
      </c>
      <c r="L26" s="245">
        <v>0.114</v>
      </c>
      <c r="M26" s="246">
        <v>4180</v>
      </c>
      <c r="N26" s="246">
        <v>4305</v>
      </c>
      <c r="O26" s="246">
        <v>4180</v>
      </c>
      <c r="P26" s="36">
        <v>4515</v>
      </c>
      <c r="Q26" s="246">
        <v>4360</v>
      </c>
      <c r="R26" s="246">
        <v>4245</v>
      </c>
      <c r="S26" s="246">
        <v>3855</v>
      </c>
    </row>
    <row r="27" spans="1:19" x14ac:dyDescent="0.2">
      <c r="A27" s="271" t="s">
        <v>67</v>
      </c>
      <c r="B27" s="272" t="s">
        <v>68</v>
      </c>
      <c r="C27" s="275" t="s">
        <v>69</v>
      </c>
      <c r="D27" s="245">
        <f t="shared" si="0"/>
        <v>0.23100000000000001</v>
      </c>
      <c r="E27" s="35">
        <f t="shared" si="1"/>
        <v>20855</v>
      </c>
      <c r="F27" s="245">
        <v>0.25600000000000001</v>
      </c>
      <c r="G27" s="245">
        <v>0.27</v>
      </c>
      <c r="H27" s="245">
        <v>0.26700000000000002</v>
      </c>
      <c r="I27" s="245">
        <v>0.26500000000000001</v>
      </c>
      <c r="J27" s="245">
        <v>0.25600000000000001</v>
      </c>
      <c r="K27" s="245">
        <v>0.249</v>
      </c>
      <c r="L27" s="245">
        <v>0.23100000000000001</v>
      </c>
      <c r="M27" s="246">
        <v>20770</v>
      </c>
      <c r="N27" s="246">
        <v>21835</v>
      </c>
      <c r="O27" s="246">
        <v>21915</v>
      </c>
      <c r="P27" s="36">
        <v>22465</v>
      </c>
      <c r="Q27" s="246">
        <v>22145</v>
      </c>
      <c r="R27" s="246">
        <v>22045</v>
      </c>
      <c r="S27" s="246">
        <v>20855</v>
      </c>
    </row>
    <row r="28" spans="1:19" x14ac:dyDescent="0.2">
      <c r="A28" s="271" t="s">
        <v>70</v>
      </c>
      <c r="B28" s="272" t="s">
        <v>71</v>
      </c>
      <c r="C28" s="275" t="s">
        <v>72</v>
      </c>
      <c r="D28" s="245">
        <f t="shared" si="0"/>
        <v>0.13400000000000001</v>
      </c>
      <c r="E28" s="35">
        <f t="shared" si="1"/>
        <v>5835</v>
      </c>
      <c r="F28" s="245">
        <v>0.14099999999999999</v>
      </c>
      <c r="G28" s="245">
        <v>0.14299999999999999</v>
      </c>
      <c r="H28" s="245">
        <v>0.14199999999999999</v>
      </c>
      <c r="I28" s="245">
        <v>0.14699999999999999</v>
      </c>
      <c r="J28" s="245">
        <v>0.14699999999999999</v>
      </c>
      <c r="K28" s="245">
        <v>0.14399999999999999</v>
      </c>
      <c r="L28" s="245">
        <v>0.13400000000000001</v>
      </c>
      <c r="M28" s="246">
        <v>5750</v>
      </c>
      <c r="N28" s="246">
        <v>5960</v>
      </c>
      <c r="O28" s="246">
        <v>5955</v>
      </c>
      <c r="P28" s="36">
        <v>6315</v>
      </c>
      <c r="Q28" s="246">
        <v>6340</v>
      </c>
      <c r="R28" s="246">
        <v>6240</v>
      </c>
      <c r="S28" s="246">
        <v>5835</v>
      </c>
    </row>
    <row r="29" spans="1:19" x14ac:dyDescent="0.2">
      <c r="A29" s="271" t="s">
        <v>73</v>
      </c>
      <c r="B29" s="272" t="s">
        <v>74</v>
      </c>
      <c r="C29" s="275" t="s">
        <v>75</v>
      </c>
      <c r="D29" s="245">
        <f t="shared" si="0"/>
        <v>0.108</v>
      </c>
      <c r="E29" s="35">
        <f t="shared" si="1"/>
        <v>6265</v>
      </c>
      <c r="F29" s="245">
        <v>0.105</v>
      </c>
      <c r="G29" s="245">
        <v>0.106</v>
      </c>
      <c r="H29" s="245">
        <v>0.107</v>
      </c>
      <c r="I29" s="245">
        <v>0.11600000000000001</v>
      </c>
      <c r="J29" s="245">
        <v>0.115</v>
      </c>
      <c r="K29" s="245">
        <v>0.113</v>
      </c>
      <c r="L29" s="245">
        <v>0.108</v>
      </c>
      <c r="M29" s="246">
        <v>5970</v>
      </c>
      <c r="N29" s="246">
        <v>6020</v>
      </c>
      <c r="O29" s="246">
        <v>6100</v>
      </c>
      <c r="P29" s="36">
        <v>6700</v>
      </c>
      <c r="Q29" s="246">
        <v>6685</v>
      </c>
      <c r="R29" s="246">
        <v>6565</v>
      </c>
      <c r="S29" s="246">
        <v>6265</v>
      </c>
    </row>
    <row r="30" spans="1:19" x14ac:dyDescent="0.2">
      <c r="A30" s="271" t="s">
        <v>76</v>
      </c>
      <c r="B30" s="272" t="s">
        <v>77</v>
      </c>
      <c r="C30" s="275" t="s">
        <v>78</v>
      </c>
      <c r="D30" s="245">
        <f t="shared" si="0"/>
        <v>0.20200000000000001</v>
      </c>
      <c r="E30" s="35">
        <f t="shared" si="1"/>
        <v>10760</v>
      </c>
      <c r="F30" s="245">
        <v>0.21099999999999999</v>
      </c>
      <c r="G30" s="245">
        <v>0.219</v>
      </c>
      <c r="H30" s="245">
        <v>0.21299999999999999</v>
      </c>
      <c r="I30" s="245">
        <v>0.221</v>
      </c>
      <c r="J30" s="245">
        <v>0.219</v>
      </c>
      <c r="K30" s="245">
        <v>0.216</v>
      </c>
      <c r="L30" s="245">
        <v>0.20200000000000001</v>
      </c>
      <c r="M30" s="246">
        <v>10905</v>
      </c>
      <c r="N30" s="246">
        <v>11350</v>
      </c>
      <c r="O30" s="246">
        <v>11100</v>
      </c>
      <c r="P30" s="36">
        <v>11700</v>
      </c>
      <c r="Q30" s="246">
        <v>11560</v>
      </c>
      <c r="R30" s="246">
        <v>11475</v>
      </c>
      <c r="S30" s="246">
        <v>10760</v>
      </c>
    </row>
    <row r="31" spans="1:19" x14ac:dyDescent="0.2">
      <c r="A31" s="271" t="s">
        <v>79</v>
      </c>
      <c r="B31" s="272" t="s">
        <v>80</v>
      </c>
      <c r="C31" s="275" t="s">
        <v>81</v>
      </c>
      <c r="D31" s="245">
        <f t="shared" si="0"/>
        <v>0.21199999999999999</v>
      </c>
      <c r="E31" s="35">
        <f t="shared" si="1"/>
        <v>5635</v>
      </c>
      <c r="F31" s="245">
        <v>0.22900000000000001</v>
      </c>
      <c r="G31" s="245">
        <v>0.23599999999999999</v>
      </c>
      <c r="H31" s="245">
        <v>0.23400000000000001</v>
      </c>
      <c r="I31" s="245">
        <v>0.23699999999999999</v>
      </c>
      <c r="J31" s="245">
        <v>0.23300000000000001</v>
      </c>
      <c r="K31" s="245">
        <v>0.23</v>
      </c>
      <c r="L31" s="245">
        <v>0.21199999999999999</v>
      </c>
      <c r="M31" s="246">
        <v>5985</v>
      </c>
      <c r="N31" s="246">
        <v>6210</v>
      </c>
      <c r="O31" s="246">
        <v>6140</v>
      </c>
      <c r="P31" s="36">
        <v>6325</v>
      </c>
      <c r="Q31" s="246">
        <v>6210</v>
      </c>
      <c r="R31" s="246">
        <v>6125</v>
      </c>
      <c r="S31" s="246">
        <v>5635</v>
      </c>
    </row>
    <row r="32" spans="1:19" x14ac:dyDescent="0.2">
      <c r="A32" s="271" t="s">
        <v>82</v>
      </c>
      <c r="B32" s="272" t="s">
        <v>83</v>
      </c>
      <c r="C32" s="275" t="s">
        <v>84</v>
      </c>
      <c r="D32" s="245">
        <f t="shared" si="0"/>
        <v>0.17899999999999999</v>
      </c>
      <c r="E32" s="35">
        <f t="shared" si="1"/>
        <v>5865</v>
      </c>
      <c r="F32" s="245">
        <v>0.20399999999999999</v>
      </c>
      <c r="G32" s="245">
        <v>0.20799999999999999</v>
      </c>
      <c r="H32" s="245">
        <v>0.20300000000000001</v>
      </c>
      <c r="I32" s="245">
        <v>0.21099999999999999</v>
      </c>
      <c r="J32" s="245">
        <v>0.20100000000000001</v>
      </c>
      <c r="K32" s="245">
        <v>0.19400000000000001</v>
      </c>
      <c r="L32" s="245">
        <v>0.17899999999999999</v>
      </c>
      <c r="M32" s="246">
        <v>5985</v>
      </c>
      <c r="N32" s="246">
        <v>6120</v>
      </c>
      <c r="O32" s="246">
        <v>6080</v>
      </c>
      <c r="P32" s="36">
        <v>6520</v>
      </c>
      <c r="Q32" s="246">
        <v>6365</v>
      </c>
      <c r="R32" s="246">
        <v>6220</v>
      </c>
      <c r="S32" s="246">
        <v>5865</v>
      </c>
    </row>
    <row r="33" spans="1:19" x14ac:dyDescent="0.2">
      <c r="A33" s="271" t="s">
        <v>85</v>
      </c>
      <c r="B33" s="272" t="s">
        <v>86</v>
      </c>
      <c r="C33" s="275" t="s">
        <v>87</v>
      </c>
      <c r="D33" s="245">
        <f t="shared" si="0"/>
        <v>0.14799999999999999</v>
      </c>
      <c r="E33" s="35">
        <f t="shared" si="1"/>
        <v>4365</v>
      </c>
      <c r="F33" s="245">
        <v>0.16200000000000001</v>
      </c>
      <c r="G33" s="245">
        <v>0.17100000000000001</v>
      </c>
      <c r="H33" s="245">
        <v>0.17</v>
      </c>
      <c r="I33" s="245">
        <v>0.17599999999999999</v>
      </c>
      <c r="J33" s="245">
        <v>0.16800000000000001</v>
      </c>
      <c r="K33" s="245">
        <v>0.159</v>
      </c>
      <c r="L33" s="245">
        <v>0.14799999999999999</v>
      </c>
      <c r="M33" s="246">
        <v>4560</v>
      </c>
      <c r="N33" s="246">
        <v>4855</v>
      </c>
      <c r="O33" s="246">
        <v>4860</v>
      </c>
      <c r="P33" s="36">
        <v>5105</v>
      </c>
      <c r="Q33" s="246">
        <v>4910</v>
      </c>
      <c r="R33" s="246">
        <v>4680</v>
      </c>
      <c r="S33" s="246">
        <v>4365</v>
      </c>
    </row>
    <row r="34" spans="1:19" x14ac:dyDescent="0.2">
      <c r="A34" s="271" t="s">
        <v>88</v>
      </c>
      <c r="B34" s="272" t="s">
        <v>89</v>
      </c>
      <c r="C34" s="275" t="s">
        <v>90</v>
      </c>
      <c r="D34" s="245">
        <f t="shared" si="0"/>
        <v>0.151</v>
      </c>
      <c r="E34" s="35">
        <f t="shared" si="1"/>
        <v>7430</v>
      </c>
      <c r="F34" s="245">
        <v>0.153</v>
      </c>
      <c r="G34" s="245">
        <v>0.157</v>
      </c>
      <c r="H34" s="245">
        <v>0.159</v>
      </c>
      <c r="I34" s="245">
        <v>0.17399999999999999</v>
      </c>
      <c r="J34" s="245">
        <v>0.17299999999999999</v>
      </c>
      <c r="K34" s="245">
        <v>0.16600000000000001</v>
      </c>
      <c r="L34" s="245">
        <v>0.151</v>
      </c>
      <c r="M34" s="246">
        <v>6755</v>
      </c>
      <c r="N34" s="246">
        <v>6965</v>
      </c>
      <c r="O34" s="246">
        <v>7225</v>
      </c>
      <c r="P34" s="36">
        <v>8135</v>
      </c>
      <c r="Q34" s="246">
        <v>8250</v>
      </c>
      <c r="R34" s="246">
        <v>8025</v>
      </c>
      <c r="S34" s="246">
        <v>7430</v>
      </c>
    </row>
    <row r="35" spans="1:19" x14ac:dyDescent="0.2">
      <c r="A35" s="271" t="s">
        <v>91</v>
      </c>
      <c r="B35" s="272" t="s">
        <v>92</v>
      </c>
      <c r="C35" s="275" t="s">
        <v>93</v>
      </c>
      <c r="D35" s="245">
        <f t="shared" si="0"/>
        <v>0.21299999999999999</v>
      </c>
      <c r="E35" s="35">
        <f t="shared" si="1"/>
        <v>10490</v>
      </c>
      <c r="F35" s="245">
        <v>0.23799999999999999</v>
      </c>
      <c r="G35" s="245">
        <v>0.253</v>
      </c>
      <c r="H35" s="245">
        <v>0.24</v>
      </c>
      <c r="I35" s="245">
        <v>0.24299999999999999</v>
      </c>
      <c r="J35" s="245">
        <v>0.23200000000000001</v>
      </c>
      <c r="K35" s="245">
        <v>0.23300000000000001</v>
      </c>
      <c r="L35" s="245">
        <v>0.21299999999999999</v>
      </c>
      <c r="M35" s="246">
        <v>9790</v>
      </c>
      <c r="N35" s="246">
        <v>10630</v>
      </c>
      <c r="O35" s="246">
        <v>10455</v>
      </c>
      <c r="P35" s="36">
        <v>11090</v>
      </c>
      <c r="Q35" s="246">
        <v>10810</v>
      </c>
      <c r="R35" s="246">
        <v>11075</v>
      </c>
      <c r="S35" s="246">
        <v>10490</v>
      </c>
    </row>
    <row r="36" spans="1:19" x14ac:dyDescent="0.2">
      <c r="A36" s="271" t="s">
        <v>94</v>
      </c>
      <c r="B36" s="272" t="s">
        <v>95</v>
      </c>
      <c r="C36" s="275" t="s">
        <v>96</v>
      </c>
      <c r="D36" s="245">
        <f t="shared" si="0"/>
        <v>0.221</v>
      </c>
      <c r="E36" s="35">
        <f t="shared" si="1"/>
        <v>12270</v>
      </c>
      <c r="F36" s="245">
        <v>0.28299999999999997</v>
      </c>
      <c r="G36" s="245">
        <v>0.30199999999999999</v>
      </c>
      <c r="H36" s="245">
        <v>0.28399999999999997</v>
      </c>
      <c r="I36" s="245">
        <v>0.27300000000000002</v>
      </c>
      <c r="J36" s="245">
        <v>0.26100000000000001</v>
      </c>
      <c r="K36" s="245">
        <v>0.251</v>
      </c>
      <c r="L36" s="245">
        <v>0.221</v>
      </c>
      <c r="M36" s="246">
        <v>14175</v>
      </c>
      <c r="N36" s="246">
        <v>15290</v>
      </c>
      <c r="O36" s="246">
        <v>14640</v>
      </c>
      <c r="P36" s="36">
        <v>14585</v>
      </c>
      <c r="Q36" s="246">
        <v>14135</v>
      </c>
      <c r="R36" s="246">
        <v>13745</v>
      </c>
      <c r="S36" s="246">
        <v>12270</v>
      </c>
    </row>
    <row r="37" spans="1:19" x14ac:dyDescent="0.2">
      <c r="A37" s="271" t="s">
        <v>97</v>
      </c>
      <c r="B37" s="272" t="s">
        <v>98</v>
      </c>
      <c r="C37" s="275" t="s">
        <v>99</v>
      </c>
      <c r="D37" s="245">
        <f t="shared" si="0"/>
        <v>0.20799999999999999</v>
      </c>
      <c r="E37" s="35">
        <f t="shared" si="1"/>
        <v>8080</v>
      </c>
      <c r="F37" s="245">
        <v>0.224</v>
      </c>
      <c r="G37" s="245">
        <v>0.23100000000000001</v>
      </c>
      <c r="H37" s="245">
        <v>0.23</v>
      </c>
      <c r="I37" s="245">
        <v>0.23599999999999999</v>
      </c>
      <c r="J37" s="245">
        <v>0.22500000000000001</v>
      </c>
      <c r="K37" s="245">
        <v>0.22800000000000001</v>
      </c>
      <c r="L37" s="245">
        <v>0.20799999999999999</v>
      </c>
      <c r="M37" s="246">
        <v>8140</v>
      </c>
      <c r="N37" s="246">
        <v>8460</v>
      </c>
      <c r="O37" s="246">
        <v>8505</v>
      </c>
      <c r="P37" s="36">
        <v>8945</v>
      </c>
      <c r="Q37" s="246">
        <v>8610</v>
      </c>
      <c r="R37" s="246">
        <v>8785</v>
      </c>
      <c r="S37" s="246">
        <v>8080</v>
      </c>
    </row>
    <row r="38" spans="1:19" x14ac:dyDescent="0.2">
      <c r="A38" s="271" t="s">
        <v>100</v>
      </c>
      <c r="B38" s="272" t="s">
        <v>101</v>
      </c>
      <c r="C38" s="275" t="s">
        <v>102</v>
      </c>
      <c r="D38" s="245">
        <f t="shared" si="0"/>
        <v>0.2</v>
      </c>
      <c r="E38" s="35">
        <f t="shared" si="1"/>
        <v>7955</v>
      </c>
      <c r="F38" s="245">
        <v>0.20100000000000001</v>
      </c>
      <c r="G38" s="245">
        <v>0.20399999999999999</v>
      </c>
      <c r="H38" s="245">
        <v>0.19800000000000001</v>
      </c>
      <c r="I38" s="245">
        <v>0.21099999999999999</v>
      </c>
      <c r="J38" s="245">
        <v>0.21099999999999999</v>
      </c>
      <c r="K38" s="245">
        <v>0.214</v>
      </c>
      <c r="L38" s="245">
        <v>0.2</v>
      </c>
      <c r="M38" s="246">
        <v>7165</v>
      </c>
      <c r="N38" s="246">
        <v>7485</v>
      </c>
      <c r="O38" s="246">
        <v>7335</v>
      </c>
      <c r="P38" s="36">
        <v>8040</v>
      </c>
      <c r="Q38" s="246">
        <v>8160</v>
      </c>
      <c r="R38" s="246">
        <v>8385</v>
      </c>
      <c r="S38" s="246">
        <v>7955</v>
      </c>
    </row>
    <row r="39" spans="1:19" x14ac:dyDescent="0.2">
      <c r="A39" s="271" t="s">
        <v>103</v>
      </c>
      <c r="B39" s="272" t="s">
        <v>104</v>
      </c>
      <c r="C39" s="275" t="s">
        <v>105</v>
      </c>
      <c r="D39" s="245">
        <f t="shared" si="0"/>
        <v>0.20200000000000001</v>
      </c>
      <c r="E39" s="35">
        <f t="shared" si="1"/>
        <v>12525</v>
      </c>
      <c r="F39" s="245">
        <v>0.20200000000000001</v>
      </c>
      <c r="G39" s="245">
        <v>0.20899999999999999</v>
      </c>
      <c r="H39" s="245">
        <v>0.20100000000000001</v>
      </c>
      <c r="I39" s="245">
        <v>0.21</v>
      </c>
      <c r="J39" s="245">
        <v>0.20899999999999999</v>
      </c>
      <c r="K39" s="245">
        <v>0.20799999999999999</v>
      </c>
      <c r="L39" s="245">
        <v>0.20200000000000001</v>
      </c>
      <c r="M39" s="246">
        <v>12170</v>
      </c>
      <c r="N39" s="246">
        <v>12580</v>
      </c>
      <c r="O39" s="246">
        <v>12170</v>
      </c>
      <c r="P39" s="36">
        <v>12880</v>
      </c>
      <c r="Q39" s="246">
        <v>12850</v>
      </c>
      <c r="R39" s="246">
        <v>12820</v>
      </c>
      <c r="S39" s="246">
        <v>12525</v>
      </c>
    </row>
    <row r="40" spans="1:19" x14ac:dyDescent="0.2">
      <c r="A40" s="271" t="s">
        <v>106</v>
      </c>
      <c r="B40" s="272" t="s">
        <v>107</v>
      </c>
      <c r="C40" s="275" t="s">
        <v>108</v>
      </c>
      <c r="D40" s="245">
        <f t="shared" si="0"/>
        <v>0.104</v>
      </c>
      <c r="E40" s="35">
        <f t="shared" si="1"/>
        <v>2685</v>
      </c>
      <c r="F40" s="245">
        <v>0.10299999999999999</v>
      </c>
      <c r="G40" s="245">
        <v>0.108</v>
      </c>
      <c r="H40" s="245">
        <v>0.104</v>
      </c>
      <c r="I40" s="245">
        <v>0.11600000000000001</v>
      </c>
      <c r="J40" s="245">
        <v>0.11799999999999999</v>
      </c>
      <c r="K40" s="245">
        <v>0.114</v>
      </c>
      <c r="L40" s="245">
        <v>0.104</v>
      </c>
      <c r="M40" s="246">
        <v>2550</v>
      </c>
      <c r="N40" s="246">
        <v>2650</v>
      </c>
      <c r="O40" s="246">
        <v>2595</v>
      </c>
      <c r="P40" s="36">
        <v>2935</v>
      </c>
      <c r="Q40" s="246">
        <v>2995</v>
      </c>
      <c r="R40" s="246">
        <v>2935</v>
      </c>
      <c r="S40" s="246">
        <v>2685</v>
      </c>
    </row>
    <row r="41" spans="1:19" x14ac:dyDescent="0.2">
      <c r="A41" s="271" t="s">
        <v>109</v>
      </c>
      <c r="B41" s="272" t="s">
        <v>110</v>
      </c>
      <c r="C41" s="275" t="s">
        <v>111</v>
      </c>
      <c r="D41" s="245">
        <f t="shared" si="0"/>
        <v>9.6000000000000002E-2</v>
      </c>
      <c r="E41" s="35">
        <f t="shared" si="1"/>
        <v>3355</v>
      </c>
      <c r="F41" s="245">
        <v>0.10100000000000001</v>
      </c>
      <c r="G41" s="245">
        <v>0.10299999999999999</v>
      </c>
      <c r="H41" s="245">
        <v>0.10199999999999999</v>
      </c>
      <c r="I41" s="245">
        <v>0.112</v>
      </c>
      <c r="J41" s="245">
        <v>0.111</v>
      </c>
      <c r="K41" s="245">
        <v>0.108</v>
      </c>
      <c r="L41" s="245">
        <v>9.6000000000000002E-2</v>
      </c>
      <c r="M41" s="246">
        <v>3325</v>
      </c>
      <c r="N41" s="246">
        <v>3455</v>
      </c>
      <c r="O41" s="246">
        <v>3470</v>
      </c>
      <c r="P41" s="36">
        <v>3875</v>
      </c>
      <c r="Q41" s="246">
        <v>3860</v>
      </c>
      <c r="R41" s="246">
        <v>3770</v>
      </c>
      <c r="S41" s="246">
        <v>3355</v>
      </c>
    </row>
    <row r="42" spans="1:19" x14ac:dyDescent="0.2">
      <c r="A42" s="271" t="s">
        <v>112</v>
      </c>
      <c r="B42" s="272" t="s">
        <v>113</v>
      </c>
      <c r="C42" s="275" t="s">
        <v>114</v>
      </c>
      <c r="D42" s="245">
        <f t="shared" si="0"/>
        <v>0.188</v>
      </c>
      <c r="E42" s="35">
        <f t="shared" si="1"/>
        <v>6475</v>
      </c>
      <c r="F42" s="245">
        <v>0.21199999999999999</v>
      </c>
      <c r="G42" s="245">
        <v>0.223</v>
      </c>
      <c r="H42" s="245">
        <v>0.215</v>
      </c>
      <c r="I42" s="245">
        <v>0.221</v>
      </c>
      <c r="J42" s="245">
        <v>0.217</v>
      </c>
      <c r="K42" s="245">
        <v>0.20799999999999999</v>
      </c>
      <c r="L42" s="245">
        <v>0.188</v>
      </c>
      <c r="M42" s="246">
        <v>6420</v>
      </c>
      <c r="N42" s="246">
        <v>6760</v>
      </c>
      <c r="O42" s="246">
        <v>6635</v>
      </c>
      <c r="P42" s="36">
        <v>7020</v>
      </c>
      <c r="Q42" s="246">
        <v>7110</v>
      </c>
      <c r="R42" s="246">
        <v>6945</v>
      </c>
      <c r="S42" s="246">
        <v>6475</v>
      </c>
    </row>
    <row r="43" spans="1:19" x14ac:dyDescent="0.2">
      <c r="A43" s="271" t="s">
        <v>115</v>
      </c>
      <c r="B43" s="272" t="s">
        <v>116</v>
      </c>
      <c r="C43" s="275" t="s">
        <v>117</v>
      </c>
      <c r="D43" s="245">
        <f t="shared" si="0"/>
        <v>0.191</v>
      </c>
      <c r="E43" s="35">
        <f t="shared" si="1"/>
        <v>7305</v>
      </c>
      <c r="F43" s="245">
        <v>0.25800000000000001</v>
      </c>
      <c r="G43" s="245">
        <v>0.26400000000000001</v>
      </c>
      <c r="H43" s="245">
        <v>0.23899999999999999</v>
      </c>
      <c r="I43" s="245">
        <v>0.23799999999999999</v>
      </c>
      <c r="J43" s="245">
        <v>0.22700000000000001</v>
      </c>
      <c r="K43" s="245">
        <v>0.216</v>
      </c>
      <c r="L43" s="245">
        <v>0.191</v>
      </c>
      <c r="M43" s="246">
        <v>8045</v>
      </c>
      <c r="N43" s="246">
        <v>8460</v>
      </c>
      <c r="O43" s="246">
        <v>7965</v>
      </c>
      <c r="P43" s="36">
        <v>8285</v>
      </c>
      <c r="Q43" s="246">
        <v>8195</v>
      </c>
      <c r="R43" s="246">
        <v>8035</v>
      </c>
      <c r="S43" s="246">
        <v>7305</v>
      </c>
    </row>
    <row r="44" spans="1:19" x14ac:dyDescent="0.2">
      <c r="A44" s="271" t="s">
        <v>118</v>
      </c>
      <c r="B44" s="272" t="s">
        <v>119</v>
      </c>
      <c r="C44" s="275" t="s">
        <v>120</v>
      </c>
      <c r="D44" s="245">
        <f t="shared" si="0"/>
        <v>8.5000000000000006E-2</v>
      </c>
      <c r="E44" s="35">
        <f t="shared" si="1"/>
        <v>2625</v>
      </c>
      <c r="F44" s="245">
        <v>0.1</v>
      </c>
      <c r="G44" s="245">
        <v>0.10100000000000001</v>
      </c>
      <c r="H44" s="245">
        <v>9.7000000000000003E-2</v>
      </c>
      <c r="I44" s="245">
        <v>0.104</v>
      </c>
      <c r="J44" s="245">
        <v>9.9000000000000005E-2</v>
      </c>
      <c r="K44" s="245">
        <v>9.7000000000000003E-2</v>
      </c>
      <c r="L44" s="245">
        <v>8.5000000000000006E-2</v>
      </c>
      <c r="M44" s="246">
        <v>2905</v>
      </c>
      <c r="N44" s="246">
        <v>2975</v>
      </c>
      <c r="O44" s="246">
        <v>2870</v>
      </c>
      <c r="P44" s="36">
        <v>3145</v>
      </c>
      <c r="Q44" s="246">
        <v>3025</v>
      </c>
      <c r="R44" s="246">
        <v>2975</v>
      </c>
      <c r="S44" s="246">
        <v>2625</v>
      </c>
    </row>
    <row r="45" spans="1:19" x14ac:dyDescent="0.2">
      <c r="A45" s="271" t="s">
        <v>121</v>
      </c>
      <c r="B45" s="272" t="s">
        <v>122</v>
      </c>
      <c r="C45" s="275" t="s">
        <v>123</v>
      </c>
      <c r="D45" s="245">
        <f t="shared" si="0"/>
        <v>6.4000000000000001E-2</v>
      </c>
      <c r="E45" s="35">
        <f t="shared" si="1"/>
        <v>2260</v>
      </c>
      <c r="F45" s="245">
        <v>6.4000000000000001E-2</v>
      </c>
      <c r="G45" s="245">
        <v>6.6000000000000003E-2</v>
      </c>
      <c r="H45" s="245">
        <v>6.8000000000000005E-2</v>
      </c>
      <c r="I45" s="245">
        <v>7.0999999999999994E-2</v>
      </c>
      <c r="J45" s="245">
        <v>7.0000000000000007E-2</v>
      </c>
      <c r="K45" s="245">
        <v>6.6000000000000003E-2</v>
      </c>
      <c r="L45" s="245">
        <v>6.4000000000000001E-2</v>
      </c>
      <c r="M45" s="246">
        <v>2160</v>
      </c>
      <c r="N45" s="246">
        <v>2260</v>
      </c>
      <c r="O45" s="246">
        <v>2325</v>
      </c>
      <c r="P45" s="36">
        <v>2475</v>
      </c>
      <c r="Q45" s="246">
        <v>2450</v>
      </c>
      <c r="R45" s="246">
        <v>2325</v>
      </c>
      <c r="S45" s="246">
        <v>2260</v>
      </c>
    </row>
    <row r="46" spans="1:19" x14ac:dyDescent="0.2">
      <c r="A46" s="271" t="s">
        <v>124</v>
      </c>
      <c r="B46" s="272" t="s">
        <v>125</v>
      </c>
      <c r="C46" s="275" t="s">
        <v>126</v>
      </c>
      <c r="D46" s="245">
        <f t="shared" si="0"/>
        <v>0.183</v>
      </c>
      <c r="E46" s="35">
        <f t="shared" si="1"/>
        <v>11605</v>
      </c>
      <c r="F46" s="245">
        <v>0.19</v>
      </c>
      <c r="G46" s="245">
        <v>0.19600000000000001</v>
      </c>
      <c r="H46" s="245">
        <v>0.19600000000000001</v>
      </c>
      <c r="I46" s="245">
        <v>0.20599999999999999</v>
      </c>
      <c r="J46" s="245">
        <v>0.20100000000000001</v>
      </c>
      <c r="K46" s="245">
        <v>0.19600000000000001</v>
      </c>
      <c r="L46" s="245">
        <v>0.183</v>
      </c>
      <c r="M46" s="246">
        <v>10550</v>
      </c>
      <c r="N46" s="246">
        <v>11045</v>
      </c>
      <c r="O46" s="246">
        <v>11255</v>
      </c>
      <c r="P46" s="36">
        <v>12340</v>
      </c>
      <c r="Q46" s="246">
        <v>12305</v>
      </c>
      <c r="R46" s="246">
        <v>12275</v>
      </c>
      <c r="S46" s="246">
        <v>11605</v>
      </c>
    </row>
    <row r="47" spans="1:19" x14ac:dyDescent="0.2">
      <c r="A47" s="271" t="s">
        <v>127</v>
      </c>
      <c r="B47" s="272" t="s">
        <v>128</v>
      </c>
      <c r="C47" s="275" t="s">
        <v>129</v>
      </c>
      <c r="D47" s="245">
        <f t="shared" si="0"/>
        <v>0.17499999999999999</v>
      </c>
      <c r="E47" s="35">
        <f t="shared" si="1"/>
        <v>8780</v>
      </c>
      <c r="F47" s="245">
        <v>0.223</v>
      </c>
      <c r="G47" s="245">
        <v>0.22800000000000001</v>
      </c>
      <c r="H47" s="245">
        <v>0.22</v>
      </c>
      <c r="I47" s="245">
        <v>0.22</v>
      </c>
      <c r="J47" s="245">
        <v>0.20599999999999999</v>
      </c>
      <c r="K47" s="245">
        <v>0.19600000000000001</v>
      </c>
      <c r="L47" s="245">
        <v>0.17499999999999999</v>
      </c>
      <c r="M47" s="246">
        <v>10555</v>
      </c>
      <c r="N47" s="246">
        <v>10815</v>
      </c>
      <c r="O47" s="246">
        <v>10555</v>
      </c>
      <c r="P47" s="36">
        <v>10785</v>
      </c>
      <c r="Q47" s="246">
        <v>10235</v>
      </c>
      <c r="R47" s="246">
        <v>9850</v>
      </c>
      <c r="S47" s="246">
        <v>8780</v>
      </c>
    </row>
    <row r="48" spans="1:19" x14ac:dyDescent="0.2">
      <c r="A48" s="271" t="s">
        <v>130</v>
      </c>
      <c r="B48" s="272" t="s">
        <v>131</v>
      </c>
      <c r="C48" s="275" t="s">
        <v>132</v>
      </c>
      <c r="D48" s="245">
        <f t="shared" si="0"/>
        <v>0.223</v>
      </c>
      <c r="E48" s="35">
        <f t="shared" si="1"/>
        <v>9330</v>
      </c>
      <c r="F48" s="245">
        <v>0.23599999999999999</v>
      </c>
      <c r="G48" s="245">
        <v>0.249</v>
      </c>
      <c r="H48" s="245">
        <v>0.24</v>
      </c>
      <c r="I48" s="245">
        <v>0.252</v>
      </c>
      <c r="J48" s="245">
        <v>0.247</v>
      </c>
      <c r="K48" s="245">
        <v>0.24399999999999999</v>
      </c>
      <c r="L48" s="245">
        <v>0.223</v>
      </c>
      <c r="M48" s="246">
        <v>9320</v>
      </c>
      <c r="N48" s="246">
        <v>9785</v>
      </c>
      <c r="O48" s="246">
        <v>9560</v>
      </c>
      <c r="P48" s="36">
        <v>10325</v>
      </c>
      <c r="Q48" s="246">
        <v>10235</v>
      </c>
      <c r="R48" s="246">
        <v>10170</v>
      </c>
      <c r="S48" s="246">
        <v>9330</v>
      </c>
    </row>
    <row r="49" spans="1:19" x14ac:dyDescent="0.2">
      <c r="A49" s="271" t="s">
        <v>133</v>
      </c>
      <c r="B49" s="272" t="s">
        <v>134</v>
      </c>
      <c r="C49" s="275" t="s">
        <v>135</v>
      </c>
      <c r="D49" s="245">
        <f t="shared" si="0"/>
        <v>0.22700000000000001</v>
      </c>
      <c r="E49" s="35">
        <f t="shared" si="1"/>
        <v>10900</v>
      </c>
      <c r="F49" s="245">
        <v>0.255</v>
      </c>
      <c r="G49" s="245">
        <v>0.27100000000000002</v>
      </c>
      <c r="H49" s="245">
        <v>0.26500000000000001</v>
      </c>
      <c r="I49" s="245">
        <v>0.27500000000000002</v>
      </c>
      <c r="J49" s="245">
        <v>0.26100000000000001</v>
      </c>
      <c r="K49" s="245">
        <v>0.253</v>
      </c>
      <c r="L49" s="245">
        <v>0.22700000000000001</v>
      </c>
      <c r="M49" s="246">
        <v>11100</v>
      </c>
      <c r="N49" s="246">
        <v>11770</v>
      </c>
      <c r="O49" s="246">
        <v>11790</v>
      </c>
      <c r="P49" s="36">
        <v>12575</v>
      </c>
      <c r="Q49" s="246">
        <v>12125</v>
      </c>
      <c r="R49" s="246">
        <v>11975</v>
      </c>
      <c r="S49" s="246">
        <v>10900</v>
      </c>
    </row>
    <row r="50" spans="1:19" x14ac:dyDescent="0.2">
      <c r="A50" s="271" t="s">
        <v>136</v>
      </c>
      <c r="B50" s="272" t="s">
        <v>137</v>
      </c>
      <c r="C50" s="275" t="s">
        <v>138</v>
      </c>
      <c r="D50" s="245">
        <f t="shared" si="0"/>
        <v>0.19</v>
      </c>
      <c r="E50" s="35">
        <f t="shared" si="1"/>
        <v>5005</v>
      </c>
      <c r="F50" s="245">
        <v>0.215</v>
      </c>
      <c r="G50" s="245">
        <v>0.217</v>
      </c>
      <c r="H50" s="245">
        <v>0.20200000000000001</v>
      </c>
      <c r="I50" s="245">
        <v>0.215</v>
      </c>
      <c r="J50" s="245">
        <v>0.21099999999999999</v>
      </c>
      <c r="K50" s="245">
        <v>0.20300000000000001</v>
      </c>
      <c r="L50" s="245">
        <v>0.19</v>
      </c>
      <c r="M50" s="246">
        <v>5715</v>
      </c>
      <c r="N50" s="246">
        <v>5815</v>
      </c>
      <c r="O50" s="246">
        <v>5380</v>
      </c>
      <c r="P50" s="36">
        <v>5755</v>
      </c>
      <c r="Q50" s="246">
        <v>5620</v>
      </c>
      <c r="R50" s="246">
        <v>5360</v>
      </c>
      <c r="S50" s="246">
        <v>5005</v>
      </c>
    </row>
    <row r="51" spans="1:19" x14ac:dyDescent="0.2">
      <c r="A51" s="271" t="s">
        <v>139</v>
      </c>
      <c r="B51" s="272" t="s">
        <v>140</v>
      </c>
      <c r="C51" s="275" t="s">
        <v>141</v>
      </c>
      <c r="D51" s="245">
        <f t="shared" si="0"/>
        <v>0.216</v>
      </c>
      <c r="E51" s="35">
        <f t="shared" si="1"/>
        <v>22505</v>
      </c>
      <c r="F51" s="245">
        <v>0.21</v>
      </c>
      <c r="G51" s="245">
        <v>0.219</v>
      </c>
      <c r="H51" s="245">
        <v>0.218</v>
      </c>
      <c r="I51" s="245">
        <v>0.22800000000000001</v>
      </c>
      <c r="J51" s="245">
        <v>0.221</v>
      </c>
      <c r="K51" s="245">
        <v>0.221</v>
      </c>
      <c r="L51" s="245">
        <v>0.216</v>
      </c>
      <c r="M51" s="246">
        <v>21830</v>
      </c>
      <c r="N51" s="246">
        <v>22835</v>
      </c>
      <c r="O51" s="246">
        <v>22805</v>
      </c>
      <c r="P51" s="36">
        <v>24030</v>
      </c>
      <c r="Q51" s="246">
        <v>23325</v>
      </c>
      <c r="R51" s="246">
        <v>23215</v>
      </c>
      <c r="S51" s="246">
        <v>22505</v>
      </c>
    </row>
    <row r="52" spans="1:19" x14ac:dyDescent="0.2">
      <c r="A52" s="271" t="s">
        <v>142</v>
      </c>
      <c r="B52" s="272" t="s">
        <v>143</v>
      </c>
      <c r="C52" s="275" t="s">
        <v>144</v>
      </c>
      <c r="D52" s="245">
        <f t="shared" si="0"/>
        <v>0.16700000000000001</v>
      </c>
      <c r="E52" s="35">
        <f t="shared" si="1"/>
        <v>10475</v>
      </c>
      <c r="F52" s="245">
        <v>0.16700000000000001</v>
      </c>
      <c r="G52" s="245">
        <v>0.17100000000000001</v>
      </c>
      <c r="H52" s="245">
        <v>0.17</v>
      </c>
      <c r="I52" s="245">
        <v>0.17799999999999999</v>
      </c>
      <c r="J52" s="245">
        <v>0.17499999999999999</v>
      </c>
      <c r="K52" s="245">
        <v>0.17399999999999999</v>
      </c>
      <c r="L52" s="245">
        <v>0.16700000000000001</v>
      </c>
      <c r="M52" s="246">
        <v>10675</v>
      </c>
      <c r="N52" s="246">
        <v>10935</v>
      </c>
      <c r="O52" s="246">
        <v>10805</v>
      </c>
      <c r="P52" s="36">
        <v>11355</v>
      </c>
      <c r="Q52" s="246">
        <v>11105</v>
      </c>
      <c r="R52" s="246">
        <v>10945</v>
      </c>
      <c r="S52" s="246">
        <v>10475</v>
      </c>
    </row>
    <row r="53" spans="1:19" x14ac:dyDescent="0.2">
      <c r="A53" s="271" t="s">
        <v>145</v>
      </c>
      <c r="B53" s="272" t="s">
        <v>146</v>
      </c>
      <c r="C53" s="275" t="s">
        <v>147</v>
      </c>
      <c r="D53" s="245">
        <f t="shared" si="0"/>
        <v>0.112</v>
      </c>
      <c r="E53" s="35">
        <f t="shared" si="1"/>
        <v>8610</v>
      </c>
      <c r="F53" s="245">
        <v>0.113</v>
      </c>
      <c r="G53" s="245">
        <v>0.11799999999999999</v>
      </c>
      <c r="H53" s="245">
        <v>0.11600000000000001</v>
      </c>
      <c r="I53" s="245">
        <v>0.126</v>
      </c>
      <c r="J53" s="245">
        <v>0.125</v>
      </c>
      <c r="K53" s="245">
        <v>0.12</v>
      </c>
      <c r="L53" s="245">
        <v>0.112</v>
      </c>
      <c r="M53" s="246">
        <v>8630</v>
      </c>
      <c r="N53" s="246">
        <v>9030</v>
      </c>
      <c r="O53" s="246">
        <v>8920</v>
      </c>
      <c r="P53" s="36">
        <v>9700</v>
      </c>
      <c r="Q53" s="246">
        <v>9595</v>
      </c>
      <c r="R53" s="246">
        <v>9225</v>
      </c>
      <c r="S53" s="246">
        <v>8610</v>
      </c>
    </row>
    <row r="54" spans="1:19" x14ac:dyDescent="0.2">
      <c r="A54" s="271" t="s">
        <v>148</v>
      </c>
      <c r="B54" s="272" t="s">
        <v>149</v>
      </c>
      <c r="C54" s="275" t="s">
        <v>150</v>
      </c>
      <c r="D54" s="245">
        <f t="shared" si="0"/>
        <v>0.14699999999999999</v>
      </c>
      <c r="E54" s="35">
        <f t="shared" si="1"/>
        <v>10220</v>
      </c>
      <c r="F54" s="245">
        <v>0.153</v>
      </c>
      <c r="G54" s="245">
        <v>0.159</v>
      </c>
      <c r="H54" s="245">
        <v>0.156</v>
      </c>
      <c r="I54" s="245">
        <v>0.161</v>
      </c>
      <c r="J54" s="245">
        <v>0.16</v>
      </c>
      <c r="K54" s="245">
        <v>0.157</v>
      </c>
      <c r="L54" s="245">
        <v>0.14699999999999999</v>
      </c>
      <c r="M54" s="246">
        <v>10665</v>
      </c>
      <c r="N54" s="246">
        <v>11085</v>
      </c>
      <c r="O54" s="246">
        <v>10810</v>
      </c>
      <c r="P54" s="36">
        <v>11225</v>
      </c>
      <c r="Q54" s="246">
        <v>11205</v>
      </c>
      <c r="R54" s="246">
        <v>10940</v>
      </c>
      <c r="S54" s="246">
        <v>10220</v>
      </c>
    </row>
    <row r="55" spans="1:19" x14ac:dyDescent="0.2">
      <c r="A55" s="271" t="s">
        <v>151</v>
      </c>
      <c r="B55" s="272" t="s">
        <v>152</v>
      </c>
      <c r="C55" s="275" t="s">
        <v>153</v>
      </c>
      <c r="D55" s="245">
        <f t="shared" si="0"/>
        <v>0.121</v>
      </c>
      <c r="E55" s="35">
        <f t="shared" si="1"/>
        <v>7075</v>
      </c>
      <c r="F55" s="245">
        <v>0.127</v>
      </c>
      <c r="G55" s="245">
        <v>0.128</v>
      </c>
      <c r="H55" s="245">
        <v>0.128</v>
      </c>
      <c r="I55" s="245">
        <v>0.13300000000000001</v>
      </c>
      <c r="J55" s="245">
        <v>0.13</v>
      </c>
      <c r="K55" s="245">
        <v>0.13</v>
      </c>
      <c r="L55" s="245">
        <v>0.121</v>
      </c>
      <c r="M55" s="246">
        <v>7450</v>
      </c>
      <c r="N55" s="246">
        <v>7580</v>
      </c>
      <c r="O55" s="246">
        <v>7540</v>
      </c>
      <c r="P55" s="36">
        <v>7895</v>
      </c>
      <c r="Q55" s="246">
        <v>7675</v>
      </c>
      <c r="R55" s="246">
        <v>7680</v>
      </c>
      <c r="S55" s="246">
        <v>7075</v>
      </c>
    </row>
    <row r="56" spans="1:19" x14ac:dyDescent="0.2">
      <c r="A56" s="271" t="s">
        <v>154</v>
      </c>
      <c r="B56" s="272" t="s">
        <v>155</v>
      </c>
      <c r="C56" s="275" t="s">
        <v>156</v>
      </c>
      <c r="D56" s="245">
        <f t="shared" si="0"/>
        <v>0.16300000000000001</v>
      </c>
      <c r="E56" s="35">
        <f t="shared" si="1"/>
        <v>17280</v>
      </c>
      <c r="F56" s="245">
        <v>0.186</v>
      </c>
      <c r="G56" s="245">
        <v>0.188</v>
      </c>
      <c r="H56" s="245">
        <v>0.184</v>
      </c>
      <c r="I56" s="245">
        <v>0.186</v>
      </c>
      <c r="J56" s="245">
        <v>0.17899999999999999</v>
      </c>
      <c r="K56" s="245">
        <v>0.17599999999999999</v>
      </c>
      <c r="L56" s="245">
        <v>0.16300000000000001</v>
      </c>
      <c r="M56" s="246">
        <v>19100</v>
      </c>
      <c r="N56" s="246">
        <v>19660</v>
      </c>
      <c r="O56" s="246">
        <v>19205</v>
      </c>
      <c r="P56" s="36">
        <v>19745</v>
      </c>
      <c r="Q56" s="246">
        <v>19025</v>
      </c>
      <c r="R56" s="246">
        <v>18680</v>
      </c>
      <c r="S56" s="246">
        <v>17280</v>
      </c>
    </row>
    <row r="57" spans="1:19" x14ac:dyDescent="0.2">
      <c r="A57" s="271" t="s">
        <v>450</v>
      </c>
      <c r="B57" s="272" t="s">
        <v>451</v>
      </c>
      <c r="C57" s="275" t="s">
        <v>452</v>
      </c>
      <c r="D57" s="245" t="str">
        <f t="shared" si="0"/>
        <v>-</v>
      </c>
      <c r="E57" s="35" t="str">
        <f t="shared" si="1"/>
        <v>-</v>
      </c>
      <c r="F57" s="245">
        <v>4.1000000000000002E-2</v>
      </c>
      <c r="G57" s="245">
        <v>4.4999999999999998E-2</v>
      </c>
      <c r="H57" s="245">
        <v>3.9E-2</v>
      </c>
      <c r="I57" s="245">
        <v>3.3000000000000002E-2</v>
      </c>
      <c r="J57" s="245">
        <v>2.4E-2</v>
      </c>
      <c r="K57" s="245">
        <v>2.9000000000000001E-2</v>
      </c>
      <c r="L57" s="245" t="s">
        <v>453</v>
      </c>
      <c r="M57" s="246">
        <v>20</v>
      </c>
      <c r="N57" s="246">
        <v>20</v>
      </c>
      <c r="O57" s="246">
        <v>15</v>
      </c>
      <c r="P57" s="36">
        <v>15</v>
      </c>
      <c r="Q57" s="246">
        <v>10</v>
      </c>
      <c r="R57" s="246">
        <v>10</v>
      </c>
      <c r="S57" s="246" t="s">
        <v>453</v>
      </c>
    </row>
    <row r="58" spans="1:19" x14ac:dyDescent="0.2">
      <c r="A58" s="271" t="s">
        <v>157</v>
      </c>
      <c r="B58" s="272" t="s">
        <v>158</v>
      </c>
      <c r="C58" s="275" t="s">
        <v>159</v>
      </c>
      <c r="D58" s="245">
        <f t="shared" si="0"/>
        <v>0.106</v>
      </c>
      <c r="E58" s="35">
        <f t="shared" si="1"/>
        <v>10835</v>
      </c>
      <c r="F58" s="245">
        <v>0.109</v>
      </c>
      <c r="G58" s="245">
        <v>0.112</v>
      </c>
      <c r="H58" s="245">
        <v>0.11</v>
      </c>
      <c r="I58" s="245">
        <v>0.12</v>
      </c>
      <c r="J58" s="245">
        <v>0.11600000000000001</v>
      </c>
      <c r="K58" s="245">
        <v>0.114</v>
      </c>
      <c r="L58" s="245">
        <v>0.106</v>
      </c>
      <c r="M58" s="246">
        <v>10805</v>
      </c>
      <c r="N58" s="246">
        <v>11345</v>
      </c>
      <c r="O58" s="246">
        <v>11120</v>
      </c>
      <c r="P58" s="36">
        <v>12240</v>
      </c>
      <c r="Q58" s="246">
        <v>11845</v>
      </c>
      <c r="R58" s="246">
        <v>11610</v>
      </c>
      <c r="S58" s="246">
        <v>10835</v>
      </c>
    </row>
    <row r="59" spans="1:19" x14ac:dyDescent="0.2">
      <c r="A59" s="271" t="s">
        <v>160</v>
      </c>
      <c r="B59" s="272" t="s">
        <v>161</v>
      </c>
      <c r="C59" s="275" t="s">
        <v>162</v>
      </c>
      <c r="D59" s="245">
        <f t="shared" si="0"/>
        <v>0.17</v>
      </c>
      <c r="E59" s="35">
        <f t="shared" si="1"/>
        <v>6425</v>
      </c>
      <c r="F59" s="245">
        <v>0.192</v>
      </c>
      <c r="G59" s="245">
        <v>0.20399999999999999</v>
      </c>
      <c r="H59" s="245">
        <v>0.19400000000000001</v>
      </c>
      <c r="I59" s="245">
        <v>0.2</v>
      </c>
      <c r="J59" s="245">
        <v>0.189</v>
      </c>
      <c r="K59" s="245">
        <v>0.186</v>
      </c>
      <c r="L59" s="245">
        <v>0.17</v>
      </c>
      <c r="M59" s="246">
        <v>6700</v>
      </c>
      <c r="N59" s="246">
        <v>7170</v>
      </c>
      <c r="O59" s="246">
        <v>6880</v>
      </c>
      <c r="P59" s="36">
        <v>7235</v>
      </c>
      <c r="Q59" s="246">
        <v>6955</v>
      </c>
      <c r="R59" s="246">
        <v>6945</v>
      </c>
      <c r="S59" s="246">
        <v>6425</v>
      </c>
    </row>
    <row r="60" spans="1:19" x14ac:dyDescent="0.2">
      <c r="A60" s="271" t="s">
        <v>163</v>
      </c>
      <c r="B60" s="272" t="s">
        <v>164</v>
      </c>
      <c r="C60" s="275" t="s">
        <v>165</v>
      </c>
      <c r="D60" s="245">
        <f t="shared" si="0"/>
        <v>0.124</v>
      </c>
      <c r="E60" s="35">
        <f t="shared" si="1"/>
        <v>7220</v>
      </c>
      <c r="F60" s="245">
        <v>0.115</v>
      </c>
      <c r="G60" s="245">
        <v>0.11799999999999999</v>
      </c>
      <c r="H60" s="245">
        <v>0.121</v>
      </c>
      <c r="I60" s="245">
        <v>0.13100000000000001</v>
      </c>
      <c r="J60" s="245">
        <v>0.128</v>
      </c>
      <c r="K60" s="245">
        <v>0.126</v>
      </c>
      <c r="L60" s="245">
        <v>0.124</v>
      </c>
      <c r="M60" s="246">
        <v>6455</v>
      </c>
      <c r="N60" s="246">
        <v>6665</v>
      </c>
      <c r="O60" s="246">
        <v>6865</v>
      </c>
      <c r="P60" s="36">
        <v>7560</v>
      </c>
      <c r="Q60" s="246">
        <v>7350</v>
      </c>
      <c r="R60" s="246">
        <v>7300</v>
      </c>
      <c r="S60" s="246">
        <v>7220</v>
      </c>
    </row>
    <row r="61" spans="1:19" x14ac:dyDescent="0.2">
      <c r="A61" s="271" t="s">
        <v>166</v>
      </c>
      <c r="B61" s="272" t="s">
        <v>167</v>
      </c>
      <c r="C61" s="275" t="s">
        <v>168</v>
      </c>
      <c r="D61" s="245">
        <f t="shared" si="0"/>
        <v>0.216</v>
      </c>
      <c r="E61" s="35">
        <f t="shared" si="1"/>
        <v>14540</v>
      </c>
      <c r="F61" s="245">
        <v>0.23699999999999999</v>
      </c>
      <c r="G61" s="245">
        <v>0.252</v>
      </c>
      <c r="H61" s="245">
        <v>0.24299999999999999</v>
      </c>
      <c r="I61" s="245">
        <v>0.24199999999999999</v>
      </c>
      <c r="J61" s="245">
        <v>0.23100000000000001</v>
      </c>
      <c r="K61" s="245">
        <v>0.22700000000000001</v>
      </c>
      <c r="L61" s="245">
        <v>0.216</v>
      </c>
      <c r="M61" s="246">
        <v>15005</v>
      </c>
      <c r="N61" s="246">
        <v>16015</v>
      </c>
      <c r="O61" s="246">
        <v>15540</v>
      </c>
      <c r="P61" s="36">
        <v>15900</v>
      </c>
      <c r="Q61" s="246">
        <v>15300</v>
      </c>
      <c r="R61" s="246">
        <v>15135</v>
      </c>
      <c r="S61" s="246">
        <v>14540</v>
      </c>
    </row>
    <row r="62" spans="1:19" x14ac:dyDescent="0.2">
      <c r="A62" s="271" t="s">
        <v>169</v>
      </c>
      <c r="B62" s="272" t="s">
        <v>170</v>
      </c>
      <c r="C62" s="275" t="s">
        <v>171</v>
      </c>
      <c r="D62" s="245">
        <f t="shared" si="0"/>
        <v>0.16400000000000001</v>
      </c>
      <c r="E62" s="35">
        <f t="shared" si="1"/>
        <v>7215</v>
      </c>
      <c r="F62" s="245">
        <v>0.17299999999999999</v>
      </c>
      <c r="G62" s="245">
        <v>0.187</v>
      </c>
      <c r="H62" s="245">
        <v>0.182</v>
      </c>
      <c r="I62" s="245">
        <v>0.185</v>
      </c>
      <c r="J62" s="245">
        <v>0.17799999999999999</v>
      </c>
      <c r="K62" s="245">
        <v>0.17499999999999999</v>
      </c>
      <c r="L62" s="245">
        <v>0.16400000000000001</v>
      </c>
      <c r="M62" s="246">
        <v>7325</v>
      </c>
      <c r="N62" s="246">
        <v>7975</v>
      </c>
      <c r="O62" s="246">
        <v>7740</v>
      </c>
      <c r="P62" s="36">
        <v>8040</v>
      </c>
      <c r="Q62" s="246">
        <v>7765</v>
      </c>
      <c r="R62" s="246">
        <v>7675</v>
      </c>
      <c r="S62" s="246">
        <v>7215</v>
      </c>
    </row>
    <row r="63" spans="1:19" x14ac:dyDescent="0.2">
      <c r="A63" s="271" t="s">
        <v>172</v>
      </c>
      <c r="B63" s="272" t="s">
        <v>173</v>
      </c>
      <c r="C63" s="275" t="s">
        <v>174</v>
      </c>
      <c r="D63" s="245">
        <f t="shared" si="0"/>
        <v>0.33600000000000002</v>
      </c>
      <c r="E63" s="35">
        <f t="shared" si="1"/>
        <v>37370</v>
      </c>
      <c r="F63" s="245">
        <v>0.41799999999999998</v>
      </c>
      <c r="G63" s="245">
        <v>0.436</v>
      </c>
      <c r="H63" s="245">
        <v>0.41399999999999998</v>
      </c>
      <c r="I63" s="245">
        <v>0.39800000000000002</v>
      </c>
      <c r="J63" s="245">
        <v>0.38200000000000001</v>
      </c>
      <c r="K63" s="245">
        <v>0.36599999999999999</v>
      </c>
      <c r="L63" s="245">
        <v>0.33600000000000002</v>
      </c>
      <c r="M63" s="246">
        <v>41225</v>
      </c>
      <c r="N63" s="246">
        <v>43135</v>
      </c>
      <c r="O63" s="246">
        <v>41610</v>
      </c>
      <c r="P63" s="36">
        <v>41605</v>
      </c>
      <c r="Q63" s="246">
        <v>40845</v>
      </c>
      <c r="R63" s="246">
        <v>39970</v>
      </c>
      <c r="S63" s="246">
        <v>37370</v>
      </c>
    </row>
    <row r="64" spans="1:19" x14ac:dyDescent="0.2">
      <c r="A64" s="271" t="s">
        <v>175</v>
      </c>
      <c r="B64" s="272" t="s">
        <v>176</v>
      </c>
      <c r="C64" s="275" t="s">
        <v>177</v>
      </c>
      <c r="D64" s="245">
        <f t="shared" si="0"/>
        <v>0.248</v>
      </c>
      <c r="E64" s="35">
        <f t="shared" si="1"/>
        <v>14475</v>
      </c>
      <c r="F64" s="245">
        <v>0.29499999999999998</v>
      </c>
      <c r="G64" s="245">
        <v>0.31900000000000001</v>
      </c>
      <c r="H64" s="245">
        <v>0.29299999999999998</v>
      </c>
      <c r="I64" s="245">
        <v>0.28999999999999998</v>
      </c>
      <c r="J64" s="245">
        <v>0.27400000000000002</v>
      </c>
      <c r="K64" s="245">
        <v>0.26900000000000002</v>
      </c>
      <c r="L64" s="245">
        <v>0.248</v>
      </c>
      <c r="M64" s="246">
        <v>16580</v>
      </c>
      <c r="N64" s="246">
        <v>17960</v>
      </c>
      <c r="O64" s="246">
        <v>16620</v>
      </c>
      <c r="P64" s="36">
        <v>16730</v>
      </c>
      <c r="Q64" s="246">
        <v>15865</v>
      </c>
      <c r="R64" s="246">
        <v>15640</v>
      </c>
      <c r="S64" s="246">
        <v>14475</v>
      </c>
    </row>
    <row r="65" spans="1:26" x14ac:dyDescent="0.2">
      <c r="A65" s="271" t="s">
        <v>178</v>
      </c>
      <c r="B65" s="272" t="s">
        <v>179</v>
      </c>
      <c r="C65" s="275" t="s">
        <v>180</v>
      </c>
      <c r="D65" s="245">
        <f t="shared" si="0"/>
        <v>0.246</v>
      </c>
      <c r="E65" s="35">
        <f t="shared" si="1"/>
        <v>12925</v>
      </c>
      <c r="F65" s="245">
        <v>0.28199999999999997</v>
      </c>
      <c r="G65" s="245">
        <v>0.29699999999999999</v>
      </c>
      <c r="H65" s="245">
        <v>0.28299999999999997</v>
      </c>
      <c r="I65" s="245">
        <v>0.28499999999999998</v>
      </c>
      <c r="J65" s="245">
        <v>0.27</v>
      </c>
      <c r="K65" s="245">
        <v>0.26600000000000001</v>
      </c>
      <c r="L65" s="245">
        <v>0.246</v>
      </c>
      <c r="M65" s="246">
        <v>14490</v>
      </c>
      <c r="N65" s="246">
        <v>15260</v>
      </c>
      <c r="O65" s="246">
        <v>14540</v>
      </c>
      <c r="P65" s="36">
        <v>14885</v>
      </c>
      <c r="Q65" s="246">
        <v>14095</v>
      </c>
      <c r="R65" s="246">
        <v>13890</v>
      </c>
      <c r="S65" s="246">
        <v>12925</v>
      </c>
    </row>
    <row r="66" spans="1:26" x14ac:dyDescent="0.2">
      <c r="A66" s="271" t="s">
        <v>181</v>
      </c>
      <c r="B66" s="272" t="s">
        <v>182</v>
      </c>
      <c r="C66" s="275" t="s">
        <v>183</v>
      </c>
      <c r="D66" s="245">
        <f t="shared" si="0"/>
        <v>0.26</v>
      </c>
      <c r="E66" s="35">
        <f t="shared" si="1"/>
        <v>13815</v>
      </c>
      <c r="F66" s="245">
        <v>0.28499999999999998</v>
      </c>
      <c r="G66" s="245">
        <v>0.30099999999999999</v>
      </c>
      <c r="H66" s="245">
        <v>0.29399999999999998</v>
      </c>
      <c r="I66" s="245">
        <v>0.29199999999999998</v>
      </c>
      <c r="J66" s="245">
        <v>0.28599999999999998</v>
      </c>
      <c r="K66" s="245">
        <v>0.27600000000000002</v>
      </c>
      <c r="L66" s="245">
        <v>0.26</v>
      </c>
      <c r="M66" s="246">
        <v>13920</v>
      </c>
      <c r="N66" s="246">
        <v>14750</v>
      </c>
      <c r="O66" s="246">
        <v>14635</v>
      </c>
      <c r="P66" s="36">
        <v>14915</v>
      </c>
      <c r="Q66" s="246">
        <v>14825</v>
      </c>
      <c r="R66" s="246">
        <v>14450</v>
      </c>
      <c r="S66" s="246">
        <v>13815</v>
      </c>
    </row>
    <row r="67" spans="1:26" x14ac:dyDescent="0.2">
      <c r="A67" s="271" t="s">
        <v>184</v>
      </c>
      <c r="B67" s="272" t="s">
        <v>185</v>
      </c>
      <c r="C67" s="275" t="s">
        <v>186</v>
      </c>
      <c r="D67" s="245">
        <f t="shared" si="0"/>
        <v>0.14599999999999999</v>
      </c>
      <c r="E67" s="35">
        <f t="shared" si="1"/>
        <v>8965</v>
      </c>
      <c r="F67" s="245">
        <v>0.14399999999999999</v>
      </c>
      <c r="G67" s="245">
        <v>0.155</v>
      </c>
      <c r="H67" s="245">
        <v>0.152</v>
      </c>
      <c r="I67" s="245">
        <v>0.16</v>
      </c>
      <c r="J67" s="245">
        <v>0.157</v>
      </c>
      <c r="K67" s="245">
        <v>0.159</v>
      </c>
      <c r="L67" s="245">
        <v>0.14599999999999999</v>
      </c>
      <c r="M67" s="246">
        <v>8780</v>
      </c>
      <c r="N67" s="246">
        <v>9415</v>
      </c>
      <c r="O67" s="246">
        <v>9210</v>
      </c>
      <c r="P67" s="36">
        <v>9810</v>
      </c>
      <c r="Q67" s="246">
        <v>9640</v>
      </c>
      <c r="R67" s="246">
        <v>9725</v>
      </c>
      <c r="S67" s="246">
        <v>8965</v>
      </c>
    </row>
    <row r="68" spans="1:26" x14ac:dyDescent="0.2">
      <c r="A68" s="271" t="s">
        <v>187</v>
      </c>
      <c r="B68" s="272" t="s">
        <v>188</v>
      </c>
      <c r="C68" s="275" t="s">
        <v>189</v>
      </c>
      <c r="D68" s="245">
        <f t="shared" si="0"/>
        <v>0.219</v>
      </c>
      <c r="E68" s="35">
        <f t="shared" si="1"/>
        <v>11210</v>
      </c>
      <c r="F68" s="245">
        <v>0.22500000000000001</v>
      </c>
      <c r="G68" s="245">
        <v>0.23799999999999999</v>
      </c>
      <c r="H68" s="245">
        <v>0.23499999999999999</v>
      </c>
      <c r="I68" s="245">
        <v>0.24</v>
      </c>
      <c r="J68" s="245">
        <v>0.23400000000000001</v>
      </c>
      <c r="K68" s="245">
        <v>0.23100000000000001</v>
      </c>
      <c r="L68" s="245">
        <v>0.219</v>
      </c>
      <c r="M68" s="246">
        <v>11125</v>
      </c>
      <c r="N68" s="246">
        <v>11825</v>
      </c>
      <c r="O68" s="246">
        <v>11690</v>
      </c>
      <c r="P68" s="36">
        <v>12155</v>
      </c>
      <c r="Q68" s="246">
        <v>11995</v>
      </c>
      <c r="R68" s="246">
        <v>11810</v>
      </c>
      <c r="S68" s="246">
        <v>11210</v>
      </c>
    </row>
    <row r="69" spans="1:26" x14ac:dyDescent="0.2">
      <c r="A69" s="271" t="s">
        <v>190</v>
      </c>
      <c r="B69" s="272" t="s">
        <v>191</v>
      </c>
      <c r="C69" s="275" t="s">
        <v>192</v>
      </c>
      <c r="D69" s="245">
        <f t="shared" si="0"/>
        <v>0.13600000000000001</v>
      </c>
      <c r="E69" s="35">
        <f t="shared" si="1"/>
        <v>7065</v>
      </c>
      <c r="F69" s="245">
        <v>0.153</v>
      </c>
      <c r="G69" s="245">
        <v>0.157</v>
      </c>
      <c r="H69" s="245">
        <v>0.152</v>
      </c>
      <c r="I69" s="245">
        <v>0.155</v>
      </c>
      <c r="J69" s="245">
        <v>0.14899999999999999</v>
      </c>
      <c r="K69" s="245">
        <v>0.14699999999999999</v>
      </c>
      <c r="L69" s="245">
        <v>0.13600000000000001</v>
      </c>
      <c r="M69" s="246">
        <v>7570</v>
      </c>
      <c r="N69" s="246">
        <v>7860</v>
      </c>
      <c r="O69" s="246">
        <v>7600</v>
      </c>
      <c r="P69" s="36">
        <v>7905</v>
      </c>
      <c r="Q69" s="246">
        <v>7620</v>
      </c>
      <c r="R69" s="246">
        <v>7545</v>
      </c>
      <c r="S69" s="246">
        <v>7065</v>
      </c>
    </row>
    <row r="70" spans="1:26" x14ac:dyDescent="0.2">
      <c r="A70" s="271" t="s">
        <v>193</v>
      </c>
      <c r="B70" s="272" t="s">
        <v>194</v>
      </c>
      <c r="C70" s="275" t="s">
        <v>195</v>
      </c>
      <c r="D70" s="245">
        <f t="shared" ref="D70:D133" si="2">L70</f>
        <v>0.188</v>
      </c>
      <c r="E70" s="35">
        <f t="shared" ref="E70:E133" si="3">S70</f>
        <v>12895</v>
      </c>
      <c r="F70" s="245">
        <v>0.18099999999999999</v>
      </c>
      <c r="G70" s="245">
        <v>0.187</v>
      </c>
      <c r="H70" s="245">
        <v>0.188</v>
      </c>
      <c r="I70" s="245">
        <v>0.2</v>
      </c>
      <c r="J70" s="245">
        <v>0.19700000000000001</v>
      </c>
      <c r="K70" s="245">
        <v>0.19800000000000001</v>
      </c>
      <c r="L70" s="245">
        <v>0.188</v>
      </c>
      <c r="M70" s="246">
        <v>12250</v>
      </c>
      <c r="N70" s="246">
        <v>12720</v>
      </c>
      <c r="O70" s="246">
        <v>12875</v>
      </c>
      <c r="P70" s="36">
        <v>13805</v>
      </c>
      <c r="Q70" s="246">
        <v>13565</v>
      </c>
      <c r="R70" s="246">
        <v>13645</v>
      </c>
      <c r="S70" s="246">
        <v>12895</v>
      </c>
    </row>
    <row r="71" spans="1:26" x14ac:dyDescent="0.2">
      <c r="A71" s="271" t="s">
        <v>196</v>
      </c>
      <c r="B71" s="272" t="s">
        <v>197</v>
      </c>
      <c r="C71" s="275" t="s">
        <v>198</v>
      </c>
      <c r="D71" s="245">
        <f t="shared" si="2"/>
        <v>0.29799999999999999</v>
      </c>
      <c r="E71" s="35">
        <f t="shared" si="3"/>
        <v>10605</v>
      </c>
      <c r="F71" s="245">
        <v>0.32600000000000001</v>
      </c>
      <c r="G71" s="245">
        <v>0.33600000000000002</v>
      </c>
      <c r="H71" s="245">
        <v>0.32800000000000001</v>
      </c>
      <c r="I71" s="245">
        <v>0.32300000000000001</v>
      </c>
      <c r="J71" s="245">
        <v>0.317</v>
      </c>
      <c r="K71" s="245">
        <v>0.312</v>
      </c>
      <c r="L71" s="245">
        <v>0.29799999999999999</v>
      </c>
      <c r="M71" s="246">
        <v>12205</v>
      </c>
      <c r="N71" s="246">
        <v>12520</v>
      </c>
      <c r="O71" s="246">
        <v>12095</v>
      </c>
      <c r="P71" s="36">
        <v>11850</v>
      </c>
      <c r="Q71" s="246">
        <v>11480</v>
      </c>
      <c r="R71" s="246">
        <v>11140</v>
      </c>
      <c r="S71" s="246">
        <v>10605</v>
      </c>
    </row>
    <row r="72" spans="1:26" x14ac:dyDescent="0.2">
      <c r="A72" s="271" t="s">
        <v>199</v>
      </c>
      <c r="B72" s="272" t="s">
        <v>200</v>
      </c>
      <c r="C72" s="275" t="s">
        <v>201</v>
      </c>
      <c r="D72" s="245">
        <f t="shared" si="2"/>
        <v>0.311</v>
      </c>
      <c r="E72" s="35">
        <f t="shared" si="3"/>
        <v>29040</v>
      </c>
      <c r="F72" s="245">
        <v>0.34699999999999998</v>
      </c>
      <c r="G72" s="245">
        <v>0.35699999999999998</v>
      </c>
      <c r="H72" s="245">
        <v>0.34599999999999997</v>
      </c>
      <c r="I72" s="245">
        <v>0.34399999999999997</v>
      </c>
      <c r="J72" s="245">
        <v>0.33100000000000002</v>
      </c>
      <c r="K72" s="245">
        <v>0.32500000000000001</v>
      </c>
      <c r="L72" s="245">
        <v>0.311</v>
      </c>
      <c r="M72" s="246">
        <v>33255</v>
      </c>
      <c r="N72" s="246">
        <v>33645</v>
      </c>
      <c r="O72" s="246">
        <v>32400</v>
      </c>
      <c r="P72" s="36">
        <v>32460</v>
      </c>
      <c r="Q72" s="246">
        <v>31070</v>
      </c>
      <c r="R72" s="246">
        <v>30405</v>
      </c>
      <c r="S72" s="246">
        <v>29040</v>
      </c>
    </row>
    <row r="73" spans="1:26" x14ac:dyDescent="0.2">
      <c r="A73" s="271" t="s">
        <v>202</v>
      </c>
      <c r="B73" s="272" t="s">
        <v>203</v>
      </c>
      <c r="C73" s="275" t="s">
        <v>204</v>
      </c>
      <c r="D73" s="245">
        <f t="shared" si="2"/>
        <v>0.23699999999999999</v>
      </c>
      <c r="E73" s="35">
        <f t="shared" si="3"/>
        <v>9035</v>
      </c>
      <c r="F73" s="245">
        <v>0.23899999999999999</v>
      </c>
      <c r="G73" s="245">
        <v>0.247</v>
      </c>
      <c r="H73" s="245">
        <v>0.24399999999999999</v>
      </c>
      <c r="I73" s="245">
        <v>0.252</v>
      </c>
      <c r="J73" s="245">
        <v>0.247</v>
      </c>
      <c r="K73" s="245">
        <v>0.246</v>
      </c>
      <c r="L73" s="245">
        <v>0.23699999999999999</v>
      </c>
      <c r="M73" s="246">
        <v>9170</v>
      </c>
      <c r="N73" s="246">
        <v>9535</v>
      </c>
      <c r="O73" s="246">
        <v>9390</v>
      </c>
      <c r="P73" s="36">
        <v>9775</v>
      </c>
      <c r="Q73" s="246">
        <v>9535</v>
      </c>
      <c r="R73" s="246">
        <v>9420</v>
      </c>
      <c r="S73" s="246">
        <v>9035</v>
      </c>
    </row>
    <row r="74" spans="1:26" x14ac:dyDescent="0.2">
      <c r="A74" s="271" t="s">
        <v>205</v>
      </c>
      <c r="B74" s="272" t="s">
        <v>206</v>
      </c>
      <c r="C74" s="275" t="s">
        <v>207</v>
      </c>
      <c r="D74" s="245">
        <f t="shared" si="2"/>
        <v>0.192</v>
      </c>
      <c r="E74" s="35">
        <f t="shared" si="3"/>
        <v>10705</v>
      </c>
      <c r="F74" s="245">
        <v>0.19900000000000001</v>
      </c>
      <c r="G74" s="245">
        <v>0.20399999999999999</v>
      </c>
      <c r="H74" s="245">
        <v>0.19900000000000001</v>
      </c>
      <c r="I74" s="245">
        <v>0.20300000000000001</v>
      </c>
      <c r="J74" s="245">
        <v>0.20200000000000001</v>
      </c>
      <c r="K74" s="245">
        <v>0.20200000000000001</v>
      </c>
      <c r="L74" s="245">
        <v>0.192</v>
      </c>
      <c r="M74" s="246">
        <v>11685</v>
      </c>
      <c r="N74" s="246">
        <v>11880</v>
      </c>
      <c r="O74" s="246">
        <v>11445</v>
      </c>
      <c r="P74" s="36">
        <v>11665</v>
      </c>
      <c r="Q74" s="246">
        <v>11480</v>
      </c>
      <c r="R74" s="246">
        <v>11350</v>
      </c>
      <c r="S74" s="246">
        <v>10705</v>
      </c>
    </row>
    <row r="75" spans="1:26" x14ac:dyDescent="0.2">
      <c r="A75" s="271" t="s">
        <v>208</v>
      </c>
      <c r="B75" s="272" t="s">
        <v>209</v>
      </c>
      <c r="C75" s="275" t="s">
        <v>210</v>
      </c>
      <c r="D75" s="245">
        <f t="shared" si="2"/>
        <v>0.224</v>
      </c>
      <c r="E75" s="35">
        <f t="shared" si="3"/>
        <v>15630</v>
      </c>
      <c r="F75" s="245">
        <v>0.23499999999999999</v>
      </c>
      <c r="G75" s="245">
        <v>0.24299999999999999</v>
      </c>
      <c r="H75" s="245">
        <v>0.24199999999999999</v>
      </c>
      <c r="I75" s="245">
        <v>0.249</v>
      </c>
      <c r="J75" s="245">
        <v>0.24399999999999999</v>
      </c>
      <c r="K75" s="245">
        <v>0.23799999999999999</v>
      </c>
      <c r="L75" s="245">
        <v>0.224</v>
      </c>
      <c r="M75" s="246">
        <v>16635</v>
      </c>
      <c r="N75" s="246">
        <v>17095</v>
      </c>
      <c r="O75" s="246">
        <v>17000</v>
      </c>
      <c r="P75" s="36">
        <v>17615</v>
      </c>
      <c r="Q75" s="246">
        <v>17155</v>
      </c>
      <c r="R75" s="246">
        <v>16665</v>
      </c>
      <c r="S75" s="246">
        <v>15630</v>
      </c>
    </row>
    <row r="76" spans="1:26" x14ac:dyDescent="0.2">
      <c r="A76" s="271" t="s">
        <v>211</v>
      </c>
      <c r="B76" s="272" t="s">
        <v>212</v>
      </c>
      <c r="C76" s="275" t="s">
        <v>213</v>
      </c>
      <c r="D76" s="245">
        <f t="shared" si="2"/>
        <v>0.22800000000000001</v>
      </c>
      <c r="E76" s="35">
        <f t="shared" si="3"/>
        <v>11505</v>
      </c>
      <c r="F76" s="245">
        <v>0.223</v>
      </c>
      <c r="G76" s="245">
        <v>0.23</v>
      </c>
      <c r="H76" s="245">
        <v>0.23100000000000001</v>
      </c>
      <c r="I76" s="245">
        <v>0.24199999999999999</v>
      </c>
      <c r="J76" s="245">
        <v>0.23899999999999999</v>
      </c>
      <c r="K76" s="245">
        <v>0.23599999999999999</v>
      </c>
      <c r="L76" s="245">
        <v>0.22800000000000001</v>
      </c>
      <c r="M76" s="246">
        <v>10970</v>
      </c>
      <c r="N76" s="246">
        <v>11320</v>
      </c>
      <c r="O76" s="246">
        <v>11425</v>
      </c>
      <c r="P76" s="36">
        <v>12125</v>
      </c>
      <c r="Q76" s="246">
        <v>12055</v>
      </c>
      <c r="R76" s="246">
        <v>11925</v>
      </c>
      <c r="S76" s="246">
        <v>11505</v>
      </c>
    </row>
    <row r="77" spans="1:26" x14ac:dyDescent="0.2">
      <c r="A77" s="271" t="s">
        <v>214</v>
      </c>
      <c r="B77" s="272" t="s">
        <v>215</v>
      </c>
      <c r="C77" s="275" t="s">
        <v>216</v>
      </c>
      <c r="D77" s="245">
        <f t="shared" si="2"/>
        <v>0.22700000000000001</v>
      </c>
      <c r="E77" s="35">
        <f t="shared" si="3"/>
        <v>15005</v>
      </c>
      <c r="F77" s="245">
        <v>0.223</v>
      </c>
      <c r="G77" s="245">
        <v>0.22600000000000001</v>
      </c>
      <c r="H77" s="245">
        <v>0.22700000000000001</v>
      </c>
      <c r="I77" s="245">
        <v>0.24</v>
      </c>
      <c r="J77" s="245">
        <v>0.23799999999999999</v>
      </c>
      <c r="K77" s="245">
        <v>0.23599999999999999</v>
      </c>
      <c r="L77" s="245">
        <v>0.22700000000000001</v>
      </c>
      <c r="M77" s="246">
        <v>14555</v>
      </c>
      <c r="N77" s="246">
        <v>14720</v>
      </c>
      <c r="O77" s="246">
        <v>14825</v>
      </c>
      <c r="P77" s="36">
        <v>15955</v>
      </c>
      <c r="Q77" s="246">
        <v>15790</v>
      </c>
      <c r="R77" s="246">
        <v>15635</v>
      </c>
      <c r="S77" s="246">
        <v>15005</v>
      </c>
    </row>
    <row r="78" spans="1:26" x14ac:dyDescent="0.2">
      <c r="A78" s="271" t="s">
        <v>217</v>
      </c>
      <c r="B78" s="272" t="s">
        <v>218</v>
      </c>
      <c r="C78" s="275" t="s">
        <v>219</v>
      </c>
      <c r="D78" s="245">
        <f t="shared" si="2"/>
        <v>0.218</v>
      </c>
      <c r="E78" s="35">
        <f t="shared" si="3"/>
        <v>12710</v>
      </c>
      <c r="F78" s="245">
        <v>0.217</v>
      </c>
      <c r="G78" s="245">
        <v>0.22700000000000001</v>
      </c>
      <c r="H78" s="245">
        <v>0.22</v>
      </c>
      <c r="I78" s="245">
        <v>0.23300000000000001</v>
      </c>
      <c r="J78" s="245">
        <v>0.22600000000000001</v>
      </c>
      <c r="K78" s="245">
        <v>0.22600000000000001</v>
      </c>
      <c r="L78" s="245">
        <v>0.218</v>
      </c>
      <c r="M78" s="246">
        <v>12440</v>
      </c>
      <c r="N78" s="246">
        <v>13080</v>
      </c>
      <c r="O78" s="246">
        <v>12745</v>
      </c>
      <c r="P78" s="36">
        <v>13665</v>
      </c>
      <c r="Q78" s="246">
        <v>13205</v>
      </c>
      <c r="R78" s="246">
        <v>13205</v>
      </c>
      <c r="S78" s="246">
        <v>12710</v>
      </c>
    </row>
    <row r="79" spans="1:26" x14ac:dyDescent="0.2">
      <c r="A79" s="271" t="s">
        <v>220</v>
      </c>
      <c r="B79" s="272" t="s">
        <v>221</v>
      </c>
      <c r="C79" s="275" t="s">
        <v>222</v>
      </c>
      <c r="D79" s="245">
        <f t="shared" si="2"/>
        <v>0.22900000000000001</v>
      </c>
      <c r="E79" s="35">
        <f t="shared" si="3"/>
        <v>25725</v>
      </c>
      <c r="F79" s="245">
        <v>0.23599999999999999</v>
      </c>
      <c r="G79" s="245">
        <v>0.25</v>
      </c>
      <c r="H79" s="245">
        <v>0.24299999999999999</v>
      </c>
      <c r="I79" s="245">
        <v>0.24399999999999999</v>
      </c>
      <c r="J79" s="245">
        <v>0.24199999999999999</v>
      </c>
      <c r="K79" s="245">
        <v>0.23899999999999999</v>
      </c>
      <c r="L79" s="245">
        <v>0.22900000000000001</v>
      </c>
      <c r="M79" s="246">
        <v>25380</v>
      </c>
      <c r="N79" s="246">
        <v>26935</v>
      </c>
      <c r="O79" s="246">
        <v>26415</v>
      </c>
      <c r="P79" s="36">
        <v>27000</v>
      </c>
      <c r="Q79" s="246">
        <v>26700</v>
      </c>
      <c r="R79" s="246">
        <v>26480</v>
      </c>
      <c r="S79" s="246">
        <v>25725</v>
      </c>
      <c r="T79" s="37"/>
      <c r="U79" s="37"/>
      <c r="V79" s="37"/>
      <c r="W79" s="37"/>
      <c r="X79" s="37"/>
      <c r="Y79" s="37"/>
      <c r="Z79" s="37"/>
    </row>
    <row r="80" spans="1:26" x14ac:dyDescent="0.2">
      <c r="A80" s="271" t="s">
        <v>223</v>
      </c>
      <c r="B80" s="272" t="s">
        <v>224</v>
      </c>
      <c r="C80" s="275" t="s">
        <v>225</v>
      </c>
      <c r="D80" s="245">
        <f t="shared" si="2"/>
        <v>0.214</v>
      </c>
      <c r="E80" s="35">
        <f t="shared" si="3"/>
        <v>8545</v>
      </c>
      <c r="F80" s="245">
        <v>0.24</v>
      </c>
      <c r="G80" s="245">
        <v>0.248</v>
      </c>
      <c r="H80" s="245">
        <v>0.24299999999999999</v>
      </c>
      <c r="I80" s="245">
        <v>0.246</v>
      </c>
      <c r="J80" s="245">
        <v>0.24099999999999999</v>
      </c>
      <c r="K80" s="245">
        <v>0.23200000000000001</v>
      </c>
      <c r="L80" s="245">
        <v>0.214</v>
      </c>
      <c r="M80" s="246">
        <v>9600</v>
      </c>
      <c r="N80" s="246">
        <v>9885</v>
      </c>
      <c r="O80" s="246">
        <v>9655</v>
      </c>
      <c r="P80" s="36">
        <v>9905</v>
      </c>
      <c r="Q80" s="246">
        <v>9640</v>
      </c>
      <c r="R80" s="246">
        <v>9305</v>
      </c>
      <c r="S80" s="246">
        <v>8545</v>
      </c>
      <c r="T80" s="37"/>
      <c r="U80" s="37"/>
      <c r="V80" s="37"/>
      <c r="W80" s="37"/>
      <c r="X80" s="37"/>
      <c r="Y80" s="37"/>
      <c r="Z80" s="37"/>
    </row>
    <row r="81" spans="1:26" x14ac:dyDescent="0.2">
      <c r="A81" s="271" t="s">
        <v>226</v>
      </c>
      <c r="B81" s="272" t="s">
        <v>227</v>
      </c>
      <c r="C81" s="275" t="s">
        <v>228</v>
      </c>
      <c r="D81" s="245">
        <f t="shared" si="2"/>
        <v>0.26600000000000001</v>
      </c>
      <c r="E81" s="35">
        <f t="shared" si="3"/>
        <v>14300</v>
      </c>
      <c r="F81" s="245">
        <v>0.30599999999999999</v>
      </c>
      <c r="G81" s="245">
        <v>0.32300000000000001</v>
      </c>
      <c r="H81" s="245">
        <v>0.32100000000000001</v>
      </c>
      <c r="I81" s="245">
        <v>0.30499999999999999</v>
      </c>
      <c r="J81" s="245">
        <v>0.29199999999999998</v>
      </c>
      <c r="K81" s="245">
        <v>0.28399999999999997</v>
      </c>
      <c r="L81" s="245">
        <v>0.26600000000000001</v>
      </c>
      <c r="M81" s="246">
        <v>15845</v>
      </c>
      <c r="N81" s="246">
        <v>16660</v>
      </c>
      <c r="O81" s="246">
        <v>16670</v>
      </c>
      <c r="P81" s="36">
        <v>16270</v>
      </c>
      <c r="Q81" s="246">
        <v>15640</v>
      </c>
      <c r="R81" s="246">
        <v>15200</v>
      </c>
      <c r="S81" s="246">
        <v>14300</v>
      </c>
      <c r="T81" s="37"/>
      <c r="U81" s="37"/>
      <c r="V81" s="37"/>
      <c r="W81" s="37"/>
      <c r="X81" s="37"/>
      <c r="Y81" s="37"/>
      <c r="Z81" s="37"/>
    </row>
    <row r="82" spans="1:26" s="38" customFormat="1" x14ac:dyDescent="0.2">
      <c r="A82" s="271" t="s">
        <v>229</v>
      </c>
      <c r="B82" s="272" t="s">
        <v>230</v>
      </c>
      <c r="C82" s="275" t="s">
        <v>231</v>
      </c>
      <c r="D82" s="245">
        <f t="shared" si="2"/>
        <v>0.183</v>
      </c>
      <c r="E82" s="35">
        <f t="shared" si="3"/>
        <v>7630</v>
      </c>
      <c r="F82" s="245">
        <v>0.19700000000000001</v>
      </c>
      <c r="G82" s="245">
        <v>0.19900000000000001</v>
      </c>
      <c r="H82" s="245">
        <v>0.19800000000000001</v>
      </c>
      <c r="I82" s="245">
        <v>0.20399999999999999</v>
      </c>
      <c r="J82" s="245">
        <v>0.19600000000000001</v>
      </c>
      <c r="K82" s="245">
        <v>0.193</v>
      </c>
      <c r="L82" s="245">
        <v>0.183</v>
      </c>
      <c r="M82" s="246">
        <v>8055</v>
      </c>
      <c r="N82" s="246">
        <v>8190</v>
      </c>
      <c r="O82" s="246">
        <v>8145</v>
      </c>
      <c r="P82" s="36">
        <v>8500</v>
      </c>
      <c r="Q82" s="246">
        <v>8205</v>
      </c>
      <c r="R82" s="246">
        <v>8080</v>
      </c>
      <c r="S82" s="246">
        <v>7630</v>
      </c>
      <c r="T82" s="37"/>
      <c r="U82" s="37"/>
      <c r="V82" s="37"/>
      <c r="W82" s="37"/>
      <c r="X82" s="37"/>
      <c r="Y82" s="37"/>
      <c r="Z82" s="37"/>
    </row>
    <row r="83" spans="1:26" x14ac:dyDescent="0.2">
      <c r="A83" s="271" t="s">
        <v>232</v>
      </c>
      <c r="B83" s="272" t="s">
        <v>233</v>
      </c>
      <c r="C83" s="275" t="s">
        <v>234</v>
      </c>
      <c r="D83" s="245">
        <f t="shared" si="2"/>
        <v>0.25700000000000001</v>
      </c>
      <c r="E83" s="35">
        <f t="shared" si="3"/>
        <v>7760</v>
      </c>
      <c r="F83" s="245">
        <v>0.27400000000000002</v>
      </c>
      <c r="G83" s="245">
        <v>0.27900000000000003</v>
      </c>
      <c r="H83" s="245">
        <v>0.27600000000000002</v>
      </c>
      <c r="I83" s="245">
        <v>0.27700000000000002</v>
      </c>
      <c r="J83" s="245">
        <v>0.27100000000000002</v>
      </c>
      <c r="K83" s="245">
        <v>0.26500000000000001</v>
      </c>
      <c r="L83" s="245">
        <v>0.25700000000000001</v>
      </c>
      <c r="M83" s="246">
        <v>8560</v>
      </c>
      <c r="N83" s="246">
        <v>8650</v>
      </c>
      <c r="O83" s="246">
        <v>8505</v>
      </c>
      <c r="P83" s="36">
        <v>8600</v>
      </c>
      <c r="Q83" s="246">
        <v>8355</v>
      </c>
      <c r="R83" s="246">
        <v>8110</v>
      </c>
      <c r="S83" s="246">
        <v>7760</v>
      </c>
      <c r="T83" s="37"/>
      <c r="U83" s="37"/>
      <c r="V83" s="37"/>
      <c r="W83" s="37"/>
      <c r="X83" s="37"/>
      <c r="Y83" s="37"/>
      <c r="Z83" s="37"/>
    </row>
    <row r="84" spans="1:26" x14ac:dyDescent="0.2">
      <c r="A84" s="271" t="s">
        <v>235</v>
      </c>
      <c r="B84" s="272" t="s">
        <v>236</v>
      </c>
      <c r="C84" s="275" t="s">
        <v>237</v>
      </c>
      <c r="D84" s="245">
        <f t="shared" si="2"/>
        <v>0.23400000000000001</v>
      </c>
      <c r="E84" s="35">
        <f t="shared" si="3"/>
        <v>13595</v>
      </c>
      <c r="F84" s="245">
        <v>0.24199999999999999</v>
      </c>
      <c r="G84" s="245">
        <v>0.254</v>
      </c>
      <c r="H84" s="245">
        <v>0.25</v>
      </c>
      <c r="I84" s="245">
        <v>0.25900000000000001</v>
      </c>
      <c r="J84" s="245">
        <v>0.254</v>
      </c>
      <c r="K84" s="245">
        <v>0.251</v>
      </c>
      <c r="L84" s="245">
        <v>0.23400000000000001</v>
      </c>
      <c r="M84" s="246">
        <v>14505</v>
      </c>
      <c r="N84" s="246">
        <v>15140</v>
      </c>
      <c r="O84" s="246">
        <v>14760</v>
      </c>
      <c r="P84" s="36">
        <v>15345</v>
      </c>
      <c r="Q84" s="246">
        <v>15000</v>
      </c>
      <c r="R84" s="246">
        <v>14635</v>
      </c>
      <c r="S84" s="246">
        <v>13595</v>
      </c>
      <c r="T84" s="37"/>
      <c r="U84" s="37"/>
      <c r="V84" s="37"/>
      <c r="W84" s="37"/>
      <c r="X84" s="37"/>
      <c r="Y84" s="37"/>
      <c r="Z84" s="37"/>
    </row>
    <row r="85" spans="1:26" x14ac:dyDescent="0.2">
      <c r="A85" s="271" t="s">
        <v>238</v>
      </c>
      <c r="B85" s="272" t="s">
        <v>239</v>
      </c>
      <c r="C85" s="275" t="s">
        <v>240</v>
      </c>
      <c r="D85" s="245">
        <f t="shared" si="2"/>
        <v>0.29399999999999998</v>
      </c>
      <c r="E85" s="35">
        <f t="shared" si="3"/>
        <v>83035</v>
      </c>
      <c r="F85" s="245">
        <v>0.35799999999999998</v>
      </c>
      <c r="G85" s="245">
        <v>0.379</v>
      </c>
      <c r="H85" s="245">
        <v>0.35899999999999999</v>
      </c>
      <c r="I85" s="245">
        <v>0.34899999999999998</v>
      </c>
      <c r="J85" s="245">
        <v>0.33700000000000002</v>
      </c>
      <c r="K85" s="245">
        <v>0.32400000000000001</v>
      </c>
      <c r="L85" s="245">
        <v>0.29399999999999998</v>
      </c>
      <c r="M85" s="246">
        <v>93265</v>
      </c>
      <c r="N85" s="246">
        <v>99040</v>
      </c>
      <c r="O85" s="246">
        <v>94825</v>
      </c>
      <c r="P85" s="36">
        <v>94925</v>
      </c>
      <c r="Q85" s="246">
        <v>92635</v>
      </c>
      <c r="R85" s="246">
        <v>90060</v>
      </c>
      <c r="S85" s="246">
        <v>83035</v>
      </c>
      <c r="T85" s="37"/>
      <c r="U85" s="37"/>
      <c r="V85" s="37"/>
      <c r="W85" s="37"/>
      <c r="X85" s="37"/>
      <c r="Y85" s="37"/>
      <c r="Z85" s="37"/>
    </row>
    <row r="86" spans="1:26" x14ac:dyDescent="0.2">
      <c r="A86" s="271" t="s">
        <v>241</v>
      </c>
      <c r="B86" s="272" t="s">
        <v>242</v>
      </c>
      <c r="C86" s="275" t="s">
        <v>243</v>
      </c>
      <c r="D86" s="245">
        <f t="shared" si="2"/>
        <v>0.23100000000000001</v>
      </c>
      <c r="E86" s="35">
        <f t="shared" si="3"/>
        <v>17220</v>
      </c>
      <c r="F86" s="245">
        <v>0.26200000000000001</v>
      </c>
      <c r="G86" s="245">
        <v>0.27800000000000002</v>
      </c>
      <c r="H86" s="245">
        <v>0.26900000000000002</v>
      </c>
      <c r="I86" s="245">
        <v>0.27400000000000002</v>
      </c>
      <c r="J86" s="245">
        <v>0.26400000000000001</v>
      </c>
      <c r="K86" s="245">
        <v>0.254</v>
      </c>
      <c r="L86" s="245">
        <v>0.23100000000000001</v>
      </c>
      <c r="M86" s="246">
        <v>17915</v>
      </c>
      <c r="N86" s="246">
        <v>19165</v>
      </c>
      <c r="O86" s="246">
        <v>18875</v>
      </c>
      <c r="P86" s="36">
        <v>19750</v>
      </c>
      <c r="Q86" s="246">
        <v>19215</v>
      </c>
      <c r="R86" s="246">
        <v>18650</v>
      </c>
      <c r="S86" s="246">
        <v>17220</v>
      </c>
      <c r="T86" s="37"/>
      <c r="U86" s="37"/>
      <c r="V86" s="37"/>
      <c r="W86" s="37"/>
      <c r="X86" s="37"/>
      <c r="Y86" s="37"/>
      <c r="Z86" s="37"/>
    </row>
    <row r="87" spans="1:26" x14ac:dyDescent="0.2">
      <c r="A87" s="271" t="s">
        <v>244</v>
      </c>
      <c r="B87" s="272" t="s">
        <v>245</v>
      </c>
      <c r="C87" s="275" t="s">
        <v>246</v>
      </c>
      <c r="D87" s="245">
        <f t="shared" si="2"/>
        <v>0.20699999999999999</v>
      </c>
      <c r="E87" s="35">
        <f t="shared" si="3"/>
        <v>14090</v>
      </c>
      <c r="F87" s="245">
        <v>0.21199999999999999</v>
      </c>
      <c r="G87" s="245">
        <v>0.221</v>
      </c>
      <c r="H87" s="245">
        <v>0.22</v>
      </c>
      <c r="I87" s="245">
        <v>0.23100000000000001</v>
      </c>
      <c r="J87" s="245">
        <v>0.22500000000000001</v>
      </c>
      <c r="K87" s="245">
        <v>0.221</v>
      </c>
      <c r="L87" s="245">
        <v>0.20699999999999999</v>
      </c>
      <c r="M87" s="246">
        <v>14240</v>
      </c>
      <c r="N87" s="246">
        <v>14860</v>
      </c>
      <c r="O87" s="246">
        <v>14830</v>
      </c>
      <c r="P87" s="36">
        <v>15710</v>
      </c>
      <c r="Q87" s="246">
        <v>15370</v>
      </c>
      <c r="R87" s="246">
        <v>15005</v>
      </c>
      <c r="S87" s="246">
        <v>14090</v>
      </c>
      <c r="T87" s="37"/>
      <c r="U87" s="37"/>
      <c r="V87" s="37"/>
      <c r="W87" s="37"/>
      <c r="X87" s="37"/>
      <c r="Y87" s="37"/>
      <c r="Z87" s="37"/>
    </row>
    <row r="88" spans="1:26" x14ac:dyDescent="0.2">
      <c r="A88" s="271" t="s">
        <v>247</v>
      </c>
      <c r="B88" s="272" t="s">
        <v>248</v>
      </c>
      <c r="C88" s="275" t="s">
        <v>249</v>
      </c>
      <c r="D88" s="245">
        <f t="shared" si="2"/>
        <v>0.27600000000000002</v>
      </c>
      <c r="E88" s="35">
        <f t="shared" si="3"/>
        <v>21830</v>
      </c>
      <c r="F88" s="245">
        <v>0.30399999999999999</v>
      </c>
      <c r="G88" s="245">
        <v>0.316</v>
      </c>
      <c r="H88" s="245">
        <v>0.308</v>
      </c>
      <c r="I88" s="245">
        <v>0.316</v>
      </c>
      <c r="J88" s="245">
        <v>0.30399999999999999</v>
      </c>
      <c r="K88" s="245">
        <v>0.29599999999999999</v>
      </c>
      <c r="L88" s="245">
        <v>0.27600000000000002</v>
      </c>
      <c r="M88" s="246">
        <v>21635</v>
      </c>
      <c r="N88" s="246">
        <v>22780</v>
      </c>
      <c r="O88" s="246">
        <v>22645</v>
      </c>
      <c r="P88" s="36">
        <v>23980</v>
      </c>
      <c r="Q88" s="246">
        <v>23285</v>
      </c>
      <c r="R88" s="246">
        <v>22935</v>
      </c>
      <c r="S88" s="246">
        <v>21830</v>
      </c>
      <c r="T88" s="37"/>
      <c r="U88" s="37"/>
      <c r="V88" s="37"/>
      <c r="W88" s="37"/>
      <c r="X88" s="37"/>
      <c r="Y88" s="37"/>
      <c r="Z88" s="37"/>
    </row>
    <row r="89" spans="1:26" x14ac:dyDescent="0.2">
      <c r="A89" s="271" t="s">
        <v>250</v>
      </c>
      <c r="B89" s="272" t="s">
        <v>251</v>
      </c>
      <c r="C89" s="275" t="s">
        <v>252</v>
      </c>
      <c r="D89" s="245">
        <f t="shared" si="2"/>
        <v>0.15</v>
      </c>
      <c r="E89" s="35">
        <f t="shared" si="3"/>
        <v>6870</v>
      </c>
      <c r="F89" s="245">
        <v>0.14699999999999999</v>
      </c>
      <c r="G89" s="245">
        <v>0.152</v>
      </c>
      <c r="H89" s="245">
        <v>0.152</v>
      </c>
      <c r="I89" s="245">
        <v>0.16200000000000001</v>
      </c>
      <c r="J89" s="245">
        <v>0.158</v>
      </c>
      <c r="K89" s="245">
        <v>0.158</v>
      </c>
      <c r="L89" s="245">
        <v>0.15</v>
      </c>
      <c r="M89" s="246">
        <v>6790</v>
      </c>
      <c r="N89" s="246">
        <v>7065</v>
      </c>
      <c r="O89" s="246">
        <v>7015</v>
      </c>
      <c r="P89" s="36">
        <v>7475</v>
      </c>
      <c r="Q89" s="246">
        <v>7295</v>
      </c>
      <c r="R89" s="246">
        <v>7245</v>
      </c>
      <c r="S89" s="246">
        <v>6870</v>
      </c>
      <c r="T89" s="37"/>
      <c r="U89" s="37"/>
      <c r="V89" s="37"/>
      <c r="W89" s="37"/>
      <c r="X89" s="37"/>
      <c r="Y89" s="37"/>
      <c r="Z89" s="37"/>
    </row>
    <row r="90" spans="1:26" x14ac:dyDescent="0.2">
      <c r="A90" s="271" t="s">
        <v>253</v>
      </c>
      <c r="B90" s="272" t="s">
        <v>254</v>
      </c>
      <c r="C90" s="273" t="s">
        <v>255</v>
      </c>
      <c r="D90" s="245">
        <f t="shared" si="2"/>
        <v>0.26700000000000002</v>
      </c>
      <c r="E90" s="35">
        <f t="shared" si="3"/>
        <v>17250</v>
      </c>
      <c r="F90" s="245">
        <v>0.27800000000000002</v>
      </c>
      <c r="G90" s="245">
        <v>0.29599999999999999</v>
      </c>
      <c r="H90" s="245">
        <v>0.28399999999999997</v>
      </c>
      <c r="I90" s="245">
        <v>0.29699999999999999</v>
      </c>
      <c r="J90" s="245">
        <v>0.28799999999999998</v>
      </c>
      <c r="K90" s="245">
        <v>0.28499999999999998</v>
      </c>
      <c r="L90" s="245">
        <v>0.26700000000000002</v>
      </c>
      <c r="M90" s="246">
        <v>17255</v>
      </c>
      <c r="N90" s="246">
        <v>18375</v>
      </c>
      <c r="O90" s="246">
        <v>17695</v>
      </c>
      <c r="P90" s="36">
        <v>18900</v>
      </c>
      <c r="Q90" s="246">
        <v>18425</v>
      </c>
      <c r="R90" s="246">
        <v>18340</v>
      </c>
      <c r="S90" s="246">
        <v>17250</v>
      </c>
      <c r="T90" s="37"/>
      <c r="U90" s="37"/>
      <c r="V90" s="37"/>
      <c r="W90" s="37"/>
      <c r="X90" s="37"/>
      <c r="Y90" s="37"/>
      <c r="Z90" s="37"/>
    </row>
    <row r="91" spans="1:26" x14ac:dyDescent="0.2">
      <c r="A91" s="271" t="s">
        <v>256</v>
      </c>
      <c r="B91" s="272" t="s">
        <v>257</v>
      </c>
      <c r="C91" s="275" t="s">
        <v>258</v>
      </c>
      <c r="D91" s="245">
        <f t="shared" si="2"/>
        <v>0.29199999999999998</v>
      </c>
      <c r="E91" s="35">
        <f t="shared" si="3"/>
        <v>16935</v>
      </c>
      <c r="F91" s="245">
        <v>0.29599999999999999</v>
      </c>
      <c r="G91" s="245">
        <v>0.307</v>
      </c>
      <c r="H91" s="245">
        <v>0.308</v>
      </c>
      <c r="I91" s="245">
        <v>0.315</v>
      </c>
      <c r="J91" s="245">
        <v>0.311</v>
      </c>
      <c r="K91" s="245">
        <v>0.30599999999999999</v>
      </c>
      <c r="L91" s="245">
        <v>0.29199999999999998</v>
      </c>
      <c r="M91" s="246">
        <v>16705</v>
      </c>
      <c r="N91" s="246">
        <v>17265</v>
      </c>
      <c r="O91" s="246">
        <v>17360</v>
      </c>
      <c r="P91" s="36">
        <v>18030</v>
      </c>
      <c r="Q91" s="246">
        <v>17920</v>
      </c>
      <c r="R91" s="246">
        <v>17720</v>
      </c>
      <c r="S91" s="246">
        <v>16935</v>
      </c>
      <c r="T91" s="37"/>
      <c r="U91" s="37"/>
      <c r="V91" s="37"/>
      <c r="W91" s="37"/>
      <c r="X91" s="37"/>
      <c r="Y91" s="37"/>
      <c r="Z91" s="37"/>
    </row>
    <row r="92" spans="1:26" x14ac:dyDescent="0.2">
      <c r="A92" s="271" t="s">
        <v>259</v>
      </c>
      <c r="B92" s="272" t="s">
        <v>260</v>
      </c>
      <c r="C92" s="275" t="s">
        <v>261</v>
      </c>
      <c r="D92" s="245">
        <f t="shared" si="2"/>
        <v>0.23599999999999999</v>
      </c>
      <c r="E92" s="35">
        <f t="shared" si="3"/>
        <v>33135</v>
      </c>
      <c r="F92" s="245">
        <v>0.28999999999999998</v>
      </c>
      <c r="G92" s="245">
        <v>0.314</v>
      </c>
      <c r="H92" s="245">
        <v>0.28299999999999997</v>
      </c>
      <c r="I92" s="245">
        <v>0.27300000000000002</v>
      </c>
      <c r="J92" s="245">
        <v>0.26100000000000001</v>
      </c>
      <c r="K92" s="245">
        <v>0.25800000000000001</v>
      </c>
      <c r="L92" s="245">
        <v>0.23599999999999999</v>
      </c>
      <c r="M92" s="246">
        <v>37280</v>
      </c>
      <c r="N92" s="246">
        <v>40840</v>
      </c>
      <c r="O92" s="246">
        <v>37705</v>
      </c>
      <c r="P92" s="36">
        <v>37365</v>
      </c>
      <c r="Q92" s="246">
        <v>36075</v>
      </c>
      <c r="R92" s="246">
        <v>35805</v>
      </c>
      <c r="S92" s="246">
        <v>33135</v>
      </c>
      <c r="T92" s="37"/>
      <c r="U92" s="37"/>
      <c r="V92" s="37"/>
      <c r="W92" s="37"/>
      <c r="X92" s="37"/>
      <c r="Y92" s="37"/>
      <c r="Z92" s="37"/>
    </row>
    <row r="93" spans="1:26" x14ac:dyDescent="0.2">
      <c r="A93" s="271" t="s">
        <v>262</v>
      </c>
      <c r="B93" s="272" t="s">
        <v>263</v>
      </c>
      <c r="C93" s="275" t="s">
        <v>264</v>
      </c>
      <c r="D93" s="245">
        <f t="shared" si="2"/>
        <v>0.19400000000000001</v>
      </c>
      <c r="E93" s="35">
        <f t="shared" si="3"/>
        <v>9210</v>
      </c>
      <c r="F93" s="245">
        <v>0.214</v>
      </c>
      <c r="G93" s="245">
        <v>0.221</v>
      </c>
      <c r="H93" s="245">
        <v>0.21</v>
      </c>
      <c r="I93" s="245">
        <v>0.21299999999999999</v>
      </c>
      <c r="J93" s="245">
        <v>0.21199999999999999</v>
      </c>
      <c r="K93" s="245">
        <v>0.20599999999999999</v>
      </c>
      <c r="L93" s="245">
        <v>0.19400000000000001</v>
      </c>
      <c r="M93" s="246">
        <v>9660</v>
      </c>
      <c r="N93" s="246">
        <v>10085</v>
      </c>
      <c r="O93" s="246">
        <v>9660</v>
      </c>
      <c r="P93" s="36">
        <v>9995</v>
      </c>
      <c r="Q93" s="246">
        <v>10050</v>
      </c>
      <c r="R93" s="246">
        <v>9765</v>
      </c>
      <c r="S93" s="246">
        <v>9210</v>
      </c>
    </row>
    <row r="94" spans="1:26" x14ac:dyDescent="0.2">
      <c r="A94" s="271" t="s">
        <v>265</v>
      </c>
      <c r="B94" s="272" t="s">
        <v>266</v>
      </c>
      <c r="C94" s="275" t="s">
        <v>267</v>
      </c>
      <c r="D94" s="245">
        <f t="shared" si="2"/>
        <v>0.182</v>
      </c>
      <c r="E94" s="35">
        <f t="shared" si="3"/>
        <v>18020</v>
      </c>
      <c r="F94" s="245">
        <v>0.217</v>
      </c>
      <c r="G94" s="245">
        <v>0.23</v>
      </c>
      <c r="H94" s="245">
        <v>0.215</v>
      </c>
      <c r="I94" s="245">
        <v>0.214</v>
      </c>
      <c r="J94" s="245">
        <v>0.20499999999999999</v>
      </c>
      <c r="K94" s="245">
        <v>0.2</v>
      </c>
      <c r="L94" s="245">
        <v>0.182</v>
      </c>
      <c r="M94" s="246">
        <v>20480</v>
      </c>
      <c r="N94" s="246">
        <v>21795</v>
      </c>
      <c r="O94" s="246">
        <v>20495</v>
      </c>
      <c r="P94" s="36">
        <v>20840</v>
      </c>
      <c r="Q94" s="246">
        <v>20090</v>
      </c>
      <c r="R94" s="246">
        <v>19720</v>
      </c>
      <c r="S94" s="246">
        <v>18020</v>
      </c>
    </row>
    <row r="95" spans="1:26" x14ac:dyDescent="0.2">
      <c r="A95" s="271" t="s">
        <v>268</v>
      </c>
      <c r="B95" s="272" t="s">
        <v>269</v>
      </c>
      <c r="C95" s="275" t="s">
        <v>270</v>
      </c>
      <c r="D95" s="245">
        <f t="shared" si="2"/>
        <v>0.20699999999999999</v>
      </c>
      <c r="E95" s="35">
        <f t="shared" si="3"/>
        <v>33205</v>
      </c>
      <c r="F95" s="245">
        <v>0.214</v>
      </c>
      <c r="G95" s="245">
        <v>0.22500000000000001</v>
      </c>
      <c r="H95" s="245">
        <v>0.221</v>
      </c>
      <c r="I95" s="245">
        <v>0.22700000000000001</v>
      </c>
      <c r="J95" s="245">
        <v>0.223</v>
      </c>
      <c r="K95" s="245">
        <v>0.218</v>
      </c>
      <c r="L95" s="245">
        <v>0.20699999999999999</v>
      </c>
      <c r="M95" s="246">
        <v>31775</v>
      </c>
      <c r="N95" s="246">
        <v>33695</v>
      </c>
      <c r="O95" s="246">
        <v>33295</v>
      </c>
      <c r="P95" s="36">
        <v>35145</v>
      </c>
      <c r="Q95" s="246">
        <v>35100</v>
      </c>
      <c r="R95" s="246">
        <v>34535</v>
      </c>
      <c r="S95" s="246">
        <v>33205</v>
      </c>
    </row>
    <row r="96" spans="1:26" x14ac:dyDescent="0.2">
      <c r="A96" s="271" t="s">
        <v>271</v>
      </c>
      <c r="B96" s="272" t="s">
        <v>272</v>
      </c>
      <c r="C96" s="275" t="s">
        <v>273</v>
      </c>
      <c r="D96" s="245">
        <f t="shared" si="2"/>
        <v>0.19700000000000001</v>
      </c>
      <c r="E96" s="35">
        <f t="shared" si="3"/>
        <v>14015</v>
      </c>
      <c r="F96" s="245">
        <v>0.19900000000000001</v>
      </c>
      <c r="G96" s="245">
        <v>0.21</v>
      </c>
      <c r="H96" s="245">
        <v>0.20399999999999999</v>
      </c>
      <c r="I96" s="245">
        <v>0.214</v>
      </c>
      <c r="J96" s="245">
        <v>0.21</v>
      </c>
      <c r="K96" s="245">
        <v>0.20599999999999999</v>
      </c>
      <c r="L96" s="245">
        <v>0.19700000000000001</v>
      </c>
      <c r="M96" s="246">
        <v>13885</v>
      </c>
      <c r="N96" s="246">
        <v>14615</v>
      </c>
      <c r="O96" s="246">
        <v>14300</v>
      </c>
      <c r="P96" s="36">
        <v>15165</v>
      </c>
      <c r="Q96" s="246">
        <v>14920</v>
      </c>
      <c r="R96" s="246">
        <v>14655</v>
      </c>
      <c r="S96" s="246">
        <v>14015</v>
      </c>
    </row>
    <row r="97" spans="1:19" x14ac:dyDescent="0.2">
      <c r="A97" s="271" t="s">
        <v>274</v>
      </c>
      <c r="B97" s="272" t="s">
        <v>275</v>
      </c>
      <c r="C97" s="276" t="s">
        <v>276</v>
      </c>
      <c r="D97" s="245">
        <f t="shared" si="2"/>
        <v>0.30199999999999999</v>
      </c>
      <c r="E97" s="35">
        <f t="shared" si="3"/>
        <v>17150</v>
      </c>
      <c r="F97" s="245">
        <v>0.38200000000000001</v>
      </c>
      <c r="G97" s="245">
        <v>0.39</v>
      </c>
      <c r="H97" s="245">
        <v>0.38300000000000001</v>
      </c>
      <c r="I97" s="245">
        <v>0.36599999999999999</v>
      </c>
      <c r="J97" s="245">
        <v>0.34899999999999998</v>
      </c>
      <c r="K97" s="245">
        <v>0.33600000000000002</v>
      </c>
      <c r="L97" s="245">
        <v>0.30199999999999999</v>
      </c>
      <c r="M97" s="246">
        <v>17200</v>
      </c>
      <c r="N97" s="246">
        <v>18135</v>
      </c>
      <c r="O97" s="246">
        <v>18510</v>
      </c>
      <c r="P97" s="36">
        <v>18770</v>
      </c>
      <c r="Q97" s="246">
        <v>18565</v>
      </c>
      <c r="R97" s="246">
        <v>18330</v>
      </c>
      <c r="S97" s="246">
        <v>17150</v>
      </c>
    </row>
    <row r="98" spans="1:19" x14ac:dyDescent="0.2">
      <c r="A98" s="271" t="s">
        <v>277</v>
      </c>
      <c r="B98" s="272" t="s">
        <v>278</v>
      </c>
      <c r="C98" s="275" t="s">
        <v>279</v>
      </c>
      <c r="D98" s="245">
        <f t="shared" si="2"/>
        <v>0.17299999999999999</v>
      </c>
      <c r="E98" s="35">
        <f t="shared" si="3"/>
        <v>14600</v>
      </c>
      <c r="F98" s="245">
        <v>0.23799999999999999</v>
      </c>
      <c r="G98" s="245">
        <v>0.246</v>
      </c>
      <c r="H98" s="245">
        <v>0.23699999999999999</v>
      </c>
      <c r="I98" s="245">
        <v>0.22700000000000001</v>
      </c>
      <c r="J98" s="245">
        <v>0.21199999999999999</v>
      </c>
      <c r="K98" s="245">
        <v>0.20100000000000001</v>
      </c>
      <c r="L98" s="245">
        <v>0.17299999999999999</v>
      </c>
      <c r="M98" s="246">
        <v>17690</v>
      </c>
      <c r="N98" s="246">
        <v>18555</v>
      </c>
      <c r="O98" s="246">
        <v>18195</v>
      </c>
      <c r="P98" s="36">
        <v>18120</v>
      </c>
      <c r="Q98" s="246">
        <v>17330</v>
      </c>
      <c r="R98" s="246">
        <v>16640</v>
      </c>
      <c r="S98" s="246">
        <v>14600</v>
      </c>
    </row>
    <row r="99" spans="1:19" x14ac:dyDescent="0.2">
      <c r="A99" s="271" t="s">
        <v>280</v>
      </c>
      <c r="B99" s="272" t="s">
        <v>281</v>
      </c>
      <c r="C99" s="275" t="s">
        <v>282</v>
      </c>
      <c r="D99" s="245">
        <f t="shared" si="2"/>
        <v>0.18</v>
      </c>
      <c r="E99" s="35">
        <f t="shared" si="3"/>
        <v>9875</v>
      </c>
      <c r="F99" s="245">
        <v>0.182</v>
      </c>
      <c r="G99" s="245">
        <v>0.182</v>
      </c>
      <c r="H99" s="245">
        <v>0.184</v>
      </c>
      <c r="I99" s="245">
        <v>0.193</v>
      </c>
      <c r="J99" s="245">
        <v>0.19</v>
      </c>
      <c r="K99" s="245">
        <v>0.189</v>
      </c>
      <c r="L99" s="245">
        <v>0.18</v>
      </c>
      <c r="M99" s="246">
        <v>9370</v>
      </c>
      <c r="N99" s="246">
        <v>9420</v>
      </c>
      <c r="O99" s="246">
        <v>9600</v>
      </c>
      <c r="P99" s="36">
        <v>10240</v>
      </c>
      <c r="Q99" s="246">
        <v>10205</v>
      </c>
      <c r="R99" s="246">
        <v>10250</v>
      </c>
      <c r="S99" s="246">
        <v>9875</v>
      </c>
    </row>
    <row r="100" spans="1:19" x14ac:dyDescent="0.2">
      <c r="A100" s="271" t="s">
        <v>283</v>
      </c>
      <c r="B100" s="272" t="s">
        <v>284</v>
      </c>
      <c r="C100" s="275" t="s">
        <v>285</v>
      </c>
      <c r="D100" s="245">
        <f t="shared" si="2"/>
        <v>0.25</v>
      </c>
      <c r="E100" s="35">
        <f t="shared" si="3"/>
        <v>18865</v>
      </c>
      <c r="F100" s="245">
        <v>0.34499999999999997</v>
      </c>
      <c r="G100" s="245">
        <v>0.35699999999999998</v>
      </c>
      <c r="H100" s="245">
        <v>0.34100000000000003</v>
      </c>
      <c r="I100" s="245">
        <v>0.32</v>
      </c>
      <c r="J100" s="245">
        <v>0.29899999999999999</v>
      </c>
      <c r="K100" s="245">
        <v>0.28799999999999998</v>
      </c>
      <c r="L100" s="245">
        <v>0.25</v>
      </c>
      <c r="M100" s="246">
        <v>22150</v>
      </c>
      <c r="N100" s="246">
        <v>23205</v>
      </c>
      <c r="O100" s="246">
        <v>22720</v>
      </c>
      <c r="P100" s="36">
        <v>22355</v>
      </c>
      <c r="Q100" s="246">
        <v>21530</v>
      </c>
      <c r="R100" s="246">
        <v>21155</v>
      </c>
      <c r="S100" s="246">
        <v>18865</v>
      </c>
    </row>
    <row r="101" spans="1:19" x14ac:dyDescent="0.2">
      <c r="A101" s="271" t="s">
        <v>286</v>
      </c>
      <c r="B101" s="272" t="s">
        <v>287</v>
      </c>
      <c r="C101" s="275" t="s">
        <v>288</v>
      </c>
      <c r="D101" s="245">
        <f t="shared" si="2"/>
        <v>0.155</v>
      </c>
      <c r="E101" s="35">
        <f t="shared" si="3"/>
        <v>10960</v>
      </c>
      <c r="F101" s="245">
        <v>0.16900000000000001</v>
      </c>
      <c r="G101" s="245">
        <v>0.17199999999999999</v>
      </c>
      <c r="H101" s="245">
        <v>0.16900000000000001</v>
      </c>
      <c r="I101" s="245">
        <v>0.17199999999999999</v>
      </c>
      <c r="J101" s="245">
        <v>0.16800000000000001</v>
      </c>
      <c r="K101" s="245">
        <v>0.16700000000000001</v>
      </c>
      <c r="L101" s="245">
        <v>0.155</v>
      </c>
      <c r="M101" s="246">
        <v>11290</v>
      </c>
      <c r="N101" s="246">
        <v>11535</v>
      </c>
      <c r="O101" s="246">
        <v>11385</v>
      </c>
      <c r="P101" s="36">
        <v>11910</v>
      </c>
      <c r="Q101" s="246">
        <v>11775</v>
      </c>
      <c r="R101" s="246">
        <v>11755</v>
      </c>
      <c r="S101" s="246">
        <v>10960</v>
      </c>
    </row>
    <row r="102" spans="1:19" x14ac:dyDescent="0.2">
      <c r="A102" s="271" t="s">
        <v>289</v>
      </c>
      <c r="B102" s="272" t="s">
        <v>290</v>
      </c>
      <c r="C102" s="275" t="s">
        <v>291</v>
      </c>
      <c r="D102" s="245">
        <f t="shared" si="2"/>
        <v>0.3</v>
      </c>
      <c r="E102" s="35">
        <f t="shared" si="3"/>
        <v>11285</v>
      </c>
      <c r="F102" s="245">
        <v>0.41799999999999998</v>
      </c>
      <c r="G102" s="245">
        <v>0.435</v>
      </c>
      <c r="H102" s="245">
        <v>0.40300000000000002</v>
      </c>
      <c r="I102" s="245">
        <v>0.378</v>
      </c>
      <c r="J102" s="245">
        <v>0.35299999999999998</v>
      </c>
      <c r="K102" s="245">
        <v>0.33600000000000002</v>
      </c>
      <c r="L102" s="245">
        <v>0.3</v>
      </c>
      <c r="M102" s="246">
        <v>15055</v>
      </c>
      <c r="N102" s="246">
        <v>15600</v>
      </c>
      <c r="O102" s="246">
        <v>14640</v>
      </c>
      <c r="P102" s="36">
        <v>14080</v>
      </c>
      <c r="Q102" s="246">
        <v>13305</v>
      </c>
      <c r="R102" s="246">
        <v>12695</v>
      </c>
      <c r="S102" s="246">
        <v>11285</v>
      </c>
    </row>
    <row r="103" spans="1:19" x14ac:dyDescent="0.2">
      <c r="A103" s="271" t="s">
        <v>444</v>
      </c>
      <c r="B103" s="272" t="s">
        <v>445</v>
      </c>
      <c r="C103" s="275" t="s">
        <v>446</v>
      </c>
      <c r="D103" s="245">
        <f t="shared" ref="D103:D106" si="4">L103</f>
        <v>0.11899999999999999</v>
      </c>
      <c r="E103" s="35">
        <f t="shared" ref="E103:E106" si="5">S103</f>
        <v>95</v>
      </c>
      <c r="F103" s="245">
        <v>0.22700000000000001</v>
      </c>
      <c r="G103" s="245">
        <v>0.21299999999999999</v>
      </c>
      <c r="H103" s="245">
        <v>0.191</v>
      </c>
      <c r="I103" s="245">
        <v>0.17499999999999999</v>
      </c>
      <c r="J103" s="245">
        <v>0.189</v>
      </c>
      <c r="K103" s="245">
        <v>0.14299999999999999</v>
      </c>
      <c r="L103" s="245">
        <v>0.11899999999999999</v>
      </c>
      <c r="M103" s="246">
        <v>155</v>
      </c>
      <c r="N103" s="246">
        <v>140</v>
      </c>
      <c r="O103" s="246">
        <v>125</v>
      </c>
      <c r="P103" s="36">
        <v>120</v>
      </c>
      <c r="Q103" s="246">
        <v>140</v>
      </c>
      <c r="R103" s="246">
        <v>110</v>
      </c>
      <c r="S103" s="246">
        <v>95</v>
      </c>
    </row>
    <row r="104" spans="1:19" x14ac:dyDescent="0.2">
      <c r="A104" s="271" t="s">
        <v>292</v>
      </c>
      <c r="B104" s="272" t="s">
        <v>293</v>
      </c>
      <c r="C104" s="275" t="s">
        <v>294</v>
      </c>
      <c r="D104" s="245">
        <f t="shared" si="4"/>
        <v>0.222</v>
      </c>
      <c r="E104" s="35">
        <f t="shared" si="5"/>
        <v>19810</v>
      </c>
      <c r="F104" s="245">
        <v>0.26100000000000001</v>
      </c>
      <c r="G104" s="245">
        <v>0.27</v>
      </c>
      <c r="H104" s="245">
        <v>0.26200000000000001</v>
      </c>
      <c r="I104" s="245">
        <v>0.26300000000000001</v>
      </c>
      <c r="J104" s="245">
        <v>0.251</v>
      </c>
      <c r="K104" s="245">
        <v>0.246</v>
      </c>
      <c r="L104" s="245">
        <v>0.222</v>
      </c>
      <c r="M104" s="246">
        <v>21060</v>
      </c>
      <c r="N104" s="246">
        <v>21940</v>
      </c>
      <c r="O104" s="246">
        <v>21565</v>
      </c>
      <c r="P104" s="36">
        <v>22095</v>
      </c>
      <c r="Q104" s="246">
        <v>21540</v>
      </c>
      <c r="R104" s="246">
        <v>21490</v>
      </c>
      <c r="S104" s="246">
        <v>19810</v>
      </c>
    </row>
    <row r="105" spans="1:19" x14ac:dyDescent="0.2">
      <c r="A105" s="271" t="s">
        <v>295</v>
      </c>
      <c r="B105" s="272" t="s">
        <v>296</v>
      </c>
      <c r="C105" s="275" t="s">
        <v>297</v>
      </c>
      <c r="D105" s="245">
        <f t="shared" si="4"/>
        <v>0.218</v>
      </c>
      <c r="E105" s="35">
        <f t="shared" si="5"/>
        <v>17730</v>
      </c>
      <c r="F105" s="245">
        <v>0.3</v>
      </c>
      <c r="G105" s="245">
        <v>0.311</v>
      </c>
      <c r="H105" s="245">
        <v>0.29599999999999999</v>
      </c>
      <c r="I105" s="245">
        <v>0.28699999999999998</v>
      </c>
      <c r="J105" s="245">
        <v>0.26600000000000001</v>
      </c>
      <c r="K105" s="245">
        <v>0.251</v>
      </c>
      <c r="L105" s="245">
        <v>0.218</v>
      </c>
      <c r="M105" s="246">
        <v>21265</v>
      </c>
      <c r="N105" s="246">
        <v>22455</v>
      </c>
      <c r="O105" s="246">
        <v>21970</v>
      </c>
      <c r="P105" s="36">
        <v>22075</v>
      </c>
      <c r="Q105" s="246">
        <v>20995</v>
      </c>
      <c r="R105" s="246">
        <v>20175</v>
      </c>
      <c r="S105" s="246">
        <v>17730</v>
      </c>
    </row>
    <row r="106" spans="1:19" x14ac:dyDescent="0.2">
      <c r="A106" s="271" t="s">
        <v>298</v>
      </c>
      <c r="B106" s="272" t="s">
        <v>299</v>
      </c>
      <c r="C106" s="275" t="s">
        <v>300</v>
      </c>
      <c r="D106" s="245">
        <f t="shared" si="4"/>
        <v>0.28999999999999998</v>
      </c>
      <c r="E106" s="35">
        <f t="shared" si="5"/>
        <v>24275</v>
      </c>
      <c r="F106" s="245">
        <v>0.34899999999999998</v>
      </c>
      <c r="G106" s="245">
        <v>0.36799999999999999</v>
      </c>
      <c r="H106" s="245">
        <v>0.36</v>
      </c>
      <c r="I106" s="245">
        <v>0.34799999999999998</v>
      </c>
      <c r="J106" s="245">
        <v>0.33400000000000002</v>
      </c>
      <c r="K106" s="245">
        <v>0.32500000000000001</v>
      </c>
      <c r="L106" s="245">
        <v>0.28999999999999998</v>
      </c>
      <c r="M106" s="246">
        <v>25080</v>
      </c>
      <c r="N106" s="246">
        <v>27050</v>
      </c>
      <c r="O106" s="246">
        <v>27525</v>
      </c>
      <c r="P106" s="36">
        <v>27670</v>
      </c>
      <c r="Q106" s="246">
        <v>26870</v>
      </c>
      <c r="R106" s="246">
        <v>26565</v>
      </c>
      <c r="S106" s="246">
        <v>24275</v>
      </c>
    </row>
    <row r="107" spans="1:19" x14ac:dyDescent="0.2">
      <c r="A107" s="271" t="s">
        <v>301</v>
      </c>
      <c r="B107" s="272" t="s">
        <v>302</v>
      </c>
      <c r="C107" s="275" t="s">
        <v>303</v>
      </c>
      <c r="D107" s="245">
        <f t="shared" si="2"/>
        <v>0.26400000000000001</v>
      </c>
      <c r="E107" s="35">
        <f t="shared" si="3"/>
        <v>16120</v>
      </c>
      <c r="F107" s="245">
        <v>0.35099999999999998</v>
      </c>
      <c r="G107" s="245">
        <v>0.35199999999999998</v>
      </c>
      <c r="H107" s="245">
        <v>0.33400000000000002</v>
      </c>
      <c r="I107" s="245">
        <v>0.32500000000000001</v>
      </c>
      <c r="J107" s="245">
        <v>0.30599999999999999</v>
      </c>
      <c r="K107" s="245">
        <v>0.29199999999999998</v>
      </c>
      <c r="L107" s="245">
        <v>0.26400000000000001</v>
      </c>
      <c r="M107" s="246">
        <v>19255</v>
      </c>
      <c r="N107" s="246">
        <v>19425</v>
      </c>
      <c r="O107" s="246">
        <v>18610</v>
      </c>
      <c r="P107" s="36">
        <v>18755</v>
      </c>
      <c r="Q107" s="246">
        <v>18055</v>
      </c>
      <c r="R107" s="246">
        <v>17500</v>
      </c>
      <c r="S107" s="246">
        <v>16120</v>
      </c>
    </row>
    <row r="108" spans="1:19" x14ac:dyDescent="0.2">
      <c r="A108" s="271" t="s">
        <v>304</v>
      </c>
      <c r="B108" s="272" t="s">
        <v>305</v>
      </c>
      <c r="C108" s="275" t="s">
        <v>306</v>
      </c>
      <c r="D108" s="245">
        <f t="shared" si="2"/>
        <v>0.30099999999999999</v>
      </c>
      <c r="E108" s="35">
        <f t="shared" si="3"/>
        <v>18690</v>
      </c>
      <c r="F108" s="245">
        <v>0.46200000000000002</v>
      </c>
      <c r="G108" s="245">
        <v>0.48599999999999999</v>
      </c>
      <c r="H108" s="245">
        <v>0.435</v>
      </c>
      <c r="I108" s="245">
        <v>0.40300000000000002</v>
      </c>
      <c r="J108" s="245">
        <v>0.375</v>
      </c>
      <c r="K108" s="245">
        <v>0.35599999999999998</v>
      </c>
      <c r="L108" s="245">
        <v>0.30099999999999999</v>
      </c>
      <c r="M108" s="246">
        <v>26220</v>
      </c>
      <c r="N108" s="246">
        <v>27505</v>
      </c>
      <c r="O108" s="246">
        <v>24945</v>
      </c>
      <c r="P108" s="36">
        <v>23810</v>
      </c>
      <c r="Q108" s="246">
        <v>22620</v>
      </c>
      <c r="R108" s="246">
        <v>21745</v>
      </c>
      <c r="S108" s="246">
        <v>18690</v>
      </c>
    </row>
    <row r="109" spans="1:19" x14ac:dyDescent="0.2">
      <c r="A109" s="271" t="s">
        <v>307</v>
      </c>
      <c r="B109" s="272" t="s">
        <v>308</v>
      </c>
      <c r="C109" s="275" t="s">
        <v>309</v>
      </c>
      <c r="D109" s="245">
        <f t="shared" si="2"/>
        <v>0.26</v>
      </c>
      <c r="E109" s="35">
        <f t="shared" si="3"/>
        <v>8735</v>
      </c>
      <c r="F109" s="245">
        <v>0.372</v>
      </c>
      <c r="G109" s="245">
        <v>0.374</v>
      </c>
      <c r="H109" s="245">
        <v>0.35799999999999998</v>
      </c>
      <c r="I109" s="245">
        <v>0.33800000000000002</v>
      </c>
      <c r="J109" s="245">
        <v>0.32</v>
      </c>
      <c r="K109" s="245">
        <v>0.29699999999999999</v>
      </c>
      <c r="L109" s="245">
        <v>0.26</v>
      </c>
      <c r="M109" s="246">
        <v>11590</v>
      </c>
      <c r="N109" s="246">
        <v>11600</v>
      </c>
      <c r="O109" s="246">
        <v>11370</v>
      </c>
      <c r="P109" s="36">
        <v>11150</v>
      </c>
      <c r="Q109" s="246">
        <v>10750</v>
      </c>
      <c r="R109" s="246">
        <v>10035</v>
      </c>
      <c r="S109" s="246">
        <v>8735</v>
      </c>
    </row>
    <row r="110" spans="1:19" x14ac:dyDescent="0.2">
      <c r="A110" s="271" t="s">
        <v>310</v>
      </c>
      <c r="B110" s="272" t="s">
        <v>311</v>
      </c>
      <c r="C110" s="275" t="s">
        <v>312</v>
      </c>
      <c r="D110" s="245">
        <f t="shared" si="2"/>
        <v>0.26900000000000002</v>
      </c>
      <c r="E110" s="35">
        <f t="shared" si="3"/>
        <v>16350</v>
      </c>
      <c r="F110" s="245">
        <v>0.42799999999999999</v>
      </c>
      <c r="G110" s="245">
        <v>0.436</v>
      </c>
      <c r="H110" s="245">
        <v>0.39200000000000002</v>
      </c>
      <c r="I110" s="245">
        <v>0.36399999999999999</v>
      </c>
      <c r="J110" s="245">
        <v>0.33600000000000002</v>
      </c>
      <c r="K110" s="245">
        <v>0.31900000000000001</v>
      </c>
      <c r="L110" s="245">
        <v>0.26900000000000002</v>
      </c>
      <c r="M110" s="246">
        <v>23675</v>
      </c>
      <c r="N110" s="246">
        <v>24485</v>
      </c>
      <c r="O110" s="246">
        <v>22600</v>
      </c>
      <c r="P110" s="36">
        <v>21595</v>
      </c>
      <c r="Q110" s="246">
        <v>20190</v>
      </c>
      <c r="R110" s="246">
        <v>19205</v>
      </c>
      <c r="S110" s="246">
        <v>16350</v>
      </c>
    </row>
    <row r="111" spans="1:19" x14ac:dyDescent="0.2">
      <c r="A111" s="271" t="s">
        <v>313</v>
      </c>
      <c r="B111" s="272" t="s">
        <v>314</v>
      </c>
      <c r="C111" s="275" t="s">
        <v>315</v>
      </c>
      <c r="D111" s="245">
        <f t="shared" si="2"/>
        <v>0.17</v>
      </c>
      <c r="E111" s="35">
        <f t="shared" si="3"/>
        <v>9415</v>
      </c>
      <c r="F111" s="245">
        <v>0.23300000000000001</v>
      </c>
      <c r="G111" s="245">
        <v>0.249</v>
      </c>
      <c r="H111" s="245">
        <v>0.23499999999999999</v>
      </c>
      <c r="I111" s="245">
        <v>0.23100000000000001</v>
      </c>
      <c r="J111" s="245">
        <v>0.21299999999999999</v>
      </c>
      <c r="K111" s="245">
        <v>0.19900000000000001</v>
      </c>
      <c r="L111" s="245">
        <v>0.17</v>
      </c>
      <c r="M111" s="246">
        <v>11785</v>
      </c>
      <c r="N111" s="246">
        <v>12680</v>
      </c>
      <c r="O111" s="246">
        <v>12110</v>
      </c>
      <c r="P111" s="36">
        <v>12240</v>
      </c>
      <c r="Q111" s="246">
        <v>11460</v>
      </c>
      <c r="R111" s="246">
        <v>10750</v>
      </c>
      <c r="S111" s="246">
        <v>9415</v>
      </c>
    </row>
    <row r="112" spans="1:19" x14ac:dyDescent="0.2">
      <c r="A112" s="271" t="s">
        <v>316</v>
      </c>
      <c r="B112" s="272" t="s">
        <v>317</v>
      </c>
      <c r="C112" s="275" t="s">
        <v>318</v>
      </c>
      <c r="D112" s="245">
        <f t="shared" si="2"/>
        <v>0.185</v>
      </c>
      <c r="E112" s="35">
        <f t="shared" si="3"/>
        <v>9785</v>
      </c>
      <c r="F112" s="245">
        <v>0.17499999999999999</v>
      </c>
      <c r="G112" s="245">
        <v>0.17899999999999999</v>
      </c>
      <c r="H112" s="245">
        <v>0.184</v>
      </c>
      <c r="I112" s="245">
        <v>0.193</v>
      </c>
      <c r="J112" s="245">
        <v>0.19</v>
      </c>
      <c r="K112" s="245">
        <v>0.189</v>
      </c>
      <c r="L112" s="245">
        <v>0.185</v>
      </c>
      <c r="M112" s="246">
        <v>8770</v>
      </c>
      <c r="N112" s="246">
        <v>9015</v>
      </c>
      <c r="O112" s="246">
        <v>9300</v>
      </c>
      <c r="P112" s="36">
        <v>9955</v>
      </c>
      <c r="Q112" s="246">
        <v>9935</v>
      </c>
      <c r="R112" s="246">
        <v>9890</v>
      </c>
      <c r="S112" s="246">
        <v>9785</v>
      </c>
    </row>
    <row r="113" spans="1:19" x14ac:dyDescent="0.2">
      <c r="A113" s="271" t="s">
        <v>319</v>
      </c>
      <c r="B113" s="272" t="s">
        <v>320</v>
      </c>
      <c r="C113" s="275" t="s">
        <v>321</v>
      </c>
      <c r="D113" s="245">
        <f t="shared" si="2"/>
        <v>0.19600000000000001</v>
      </c>
      <c r="E113" s="35">
        <f t="shared" si="3"/>
        <v>13370</v>
      </c>
      <c r="F113" s="245">
        <v>0.24399999999999999</v>
      </c>
      <c r="G113" s="245">
        <v>0.252</v>
      </c>
      <c r="H113" s="245">
        <v>0.25</v>
      </c>
      <c r="I113" s="245">
        <v>0.245</v>
      </c>
      <c r="J113" s="245">
        <v>0.23400000000000001</v>
      </c>
      <c r="K113" s="245">
        <v>0.22</v>
      </c>
      <c r="L113" s="245">
        <v>0.19600000000000001</v>
      </c>
      <c r="M113" s="246">
        <v>14625</v>
      </c>
      <c r="N113" s="246">
        <v>15130</v>
      </c>
      <c r="O113" s="246">
        <v>15340</v>
      </c>
      <c r="P113" s="36">
        <v>15705</v>
      </c>
      <c r="Q113" s="246">
        <v>15320</v>
      </c>
      <c r="R113" s="246">
        <v>14760</v>
      </c>
      <c r="S113" s="246">
        <v>13370</v>
      </c>
    </row>
    <row r="114" spans="1:19" x14ac:dyDescent="0.2">
      <c r="A114" s="271" t="s">
        <v>322</v>
      </c>
      <c r="B114" s="272" t="s">
        <v>323</v>
      </c>
      <c r="C114" s="275" t="s">
        <v>324</v>
      </c>
      <c r="D114" s="245">
        <f t="shared" si="2"/>
        <v>0.21199999999999999</v>
      </c>
      <c r="E114" s="35">
        <f t="shared" si="3"/>
        <v>12840</v>
      </c>
      <c r="F114" s="245">
        <v>0.28399999999999997</v>
      </c>
      <c r="G114" s="245">
        <v>0.29299999999999998</v>
      </c>
      <c r="H114" s="245">
        <v>0.28100000000000003</v>
      </c>
      <c r="I114" s="245">
        <v>0.27200000000000002</v>
      </c>
      <c r="J114" s="245">
        <v>0.25700000000000001</v>
      </c>
      <c r="K114" s="245">
        <v>0.24399999999999999</v>
      </c>
      <c r="L114" s="245">
        <v>0.21199999999999999</v>
      </c>
      <c r="M114" s="246">
        <v>14850</v>
      </c>
      <c r="N114" s="246">
        <v>15540</v>
      </c>
      <c r="O114" s="246">
        <v>15245</v>
      </c>
      <c r="P114" s="36">
        <v>15300</v>
      </c>
      <c r="Q114" s="246">
        <v>14835</v>
      </c>
      <c r="R114" s="246">
        <v>14340</v>
      </c>
      <c r="S114" s="246">
        <v>12840</v>
      </c>
    </row>
    <row r="115" spans="1:19" x14ac:dyDescent="0.2">
      <c r="A115" s="271" t="s">
        <v>325</v>
      </c>
      <c r="B115" s="272" t="s">
        <v>326</v>
      </c>
      <c r="C115" s="275" t="s">
        <v>327</v>
      </c>
      <c r="D115" s="245">
        <f t="shared" si="2"/>
        <v>0.34499999999999997</v>
      </c>
      <c r="E115" s="35">
        <f t="shared" si="3"/>
        <v>13125</v>
      </c>
      <c r="F115" s="245">
        <v>0.46600000000000003</v>
      </c>
      <c r="G115" s="245">
        <v>0.47899999999999998</v>
      </c>
      <c r="H115" s="245">
        <v>0.46</v>
      </c>
      <c r="I115" s="245">
        <v>0.438</v>
      </c>
      <c r="J115" s="245">
        <v>0.41399999999999998</v>
      </c>
      <c r="K115" s="245">
        <v>0.39100000000000001</v>
      </c>
      <c r="L115" s="245">
        <v>0.34499999999999997</v>
      </c>
      <c r="M115" s="246">
        <v>16870</v>
      </c>
      <c r="N115" s="246">
        <v>17120</v>
      </c>
      <c r="O115" s="246">
        <v>16710</v>
      </c>
      <c r="P115" s="36">
        <v>16390</v>
      </c>
      <c r="Q115" s="246">
        <v>15745</v>
      </c>
      <c r="R115" s="246">
        <v>14900</v>
      </c>
      <c r="S115" s="246">
        <v>13125</v>
      </c>
    </row>
    <row r="116" spans="1:19" x14ac:dyDescent="0.2">
      <c r="A116" s="271" t="s">
        <v>328</v>
      </c>
      <c r="B116" s="272" t="s">
        <v>329</v>
      </c>
      <c r="C116" s="275" t="s">
        <v>330</v>
      </c>
      <c r="D116" s="245">
        <f t="shared" si="2"/>
        <v>0.217</v>
      </c>
      <c r="E116" s="35">
        <f t="shared" si="3"/>
        <v>4850</v>
      </c>
      <c r="F116" s="245">
        <v>0.29899999999999999</v>
      </c>
      <c r="G116" s="245">
        <v>0.30399999999999999</v>
      </c>
      <c r="H116" s="245">
        <v>0.28399999999999997</v>
      </c>
      <c r="I116" s="245">
        <v>0.27200000000000002</v>
      </c>
      <c r="J116" s="245">
        <v>0.26</v>
      </c>
      <c r="K116" s="245">
        <v>0.248</v>
      </c>
      <c r="L116" s="245">
        <v>0.217</v>
      </c>
      <c r="M116" s="246">
        <v>6515</v>
      </c>
      <c r="N116" s="246">
        <v>6650</v>
      </c>
      <c r="O116" s="246">
        <v>6265</v>
      </c>
      <c r="P116" s="36">
        <v>6250</v>
      </c>
      <c r="Q116" s="246">
        <v>6145</v>
      </c>
      <c r="R116" s="246">
        <v>5735</v>
      </c>
      <c r="S116" s="246">
        <v>4850</v>
      </c>
    </row>
    <row r="117" spans="1:19" x14ac:dyDescent="0.2">
      <c r="A117" s="271" t="s">
        <v>331</v>
      </c>
      <c r="B117" s="272" t="s">
        <v>332</v>
      </c>
      <c r="C117" s="275" t="s">
        <v>333</v>
      </c>
      <c r="D117" s="245">
        <f t="shared" si="2"/>
        <v>0.121</v>
      </c>
      <c r="E117" s="35">
        <f t="shared" si="3"/>
        <v>4135</v>
      </c>
      <c r="F117" s="245">
        <v>0.152</v>
      </c>
      <c r="G117" s="245">
        <v>0.161</v>
      </c>
      <c r="H117" s="245">
        <v>0.157</v>
      </c>
      <c r="I117" s="245">
        <v>0.158</v>
      </c>
      <c r="J117" s="245">
        <v>0.14899999999999999</v>
      </c>
      <c r="K117" s="245">
        <v>0.13800000000000001</v>
      </c>
      <c r="L117" s="245">
        <v>0.121</v>
      </c>
      <c r="M117" s="246">
        <v>4665</v>
      </c>
      <c r="N117" s="246">
        <v>4990</v>
      </c>
      <c r="O117" s="246">
        <v>4930</v>
      </c>
      <c r="P117" s="36">
        <v>5160</v>
      </c>
      <c r="Q117" s="246">
        <v>4995</v>
      </c>
      <c r="R117" s="246">
        <v>4645</v>
      </c>
      <c r="S117" s="246">
        <v>4135</v>
      </c>
    </row>
    <row r="118" spans="1:19" x14ac:dyDescent="0.2">
      <c r="A118" s="271" t="s">
        <v>334</v>
      </c>
      <c r="B118" s="272" t="s">
        <v>335</v>
      </c>
      <c r="C118" s="275" t="s">
        <v>336</v>
      </c>
      <c r="D118" s="245">
        <f t="shared" si="2"/>
        <v>0.28999999999999998</v>
      </c>
      <c r="E118" s="35">
        <f t="shared" si="3"/>
        <v>18245</v>
      </c>
      <c r="F118" s="245">
        <v>0.36699999999999999</v>
      </c>
      <c r="G118" s="245">
        <v>0.377</v>
      </c>
      <c r="H118" s="245">
        <v>0.35499999999999998</v>
      </c>
      <c r="I118" s="245">
        <v>0.34399999999999997</v>
      </c>
      <c r="J118" s="245">
        <v>0.32800000000000001</v>
      </c>
      <c r="K118" s="245">
        <v>0.318</v>
      </c>
      <c r="L118" s="245">
        <v>0.28999999999999998</v>
      </c>
      <c r="M118" s="246">
        <v>21945</v>
      </c>
      <c r="N118" s="246">
        <v>22235</v>
      </c>
      <c r="O118" s="246">
        <v>21080</v>
      </c>
      <c r="P118" s="36">
        <v>20985</v>
      </c>
      <c r="Q118" s="246">
        <v>20425</v>
      </c>
      <c r="R118" s="246">
        <v>19925</v>
      </c>
      <c r="S118" s="246">
        <v>18245</v>
      </c>
    </row>
    <row r="119" spans="1:19" x14ac:dyDescent="0.2">
      <c r="A119" s="271" t="s">
        <v>337</v>
      </c>
      <c r="B119" s="272" t="s">
        <v>338</v>
      </c>
      <c r="C119" s="275" t="s">
        <v>339</v>
      </c>
      <c r="D119" s="245">
        <f t="shared" si="2"/>
        <v>0.27300000000000002</v>
      </c>
      <c r="E119" s="35">
        <f t="shared" si="3"/>
        <v>18135</v>
      </c>
      <c r="F119" s="245">
        <v>0.34499999999999997</v>
      </c>
      <c r="G119" s="245">
        <v>0.35399999999999998</v>
      </c>
      <c r="H119" s="245">
        <v>0.33500000000000002</v>
      </c>
      <c r="I119" s="245">
        <v>0.32800000000000001</v>
      </c>
      <c r="J119" s="245">
        <v>0.314</v>
      </c>
      <c r="K119" s="245">
        <v>0.30299999999999999</v>
      </c>
      <c r="L119" s="245">
        <v>0.27300000000000002</v>
      </c>
      <c r="M119" s="246">
        <v>20540</v>
      </c>
      <c r="N119" s="246">
        <v>21100</v>
      </c>
      <c r="O119" s="246">
        <v>20355</v>
      </c>
      <c r="P119" s="36">
        <v>20685</v>
      </c>
      <c r="Q119" s="246">
        <v>20330</v>
      </c>
      <c r="R119" s="246">
        <v>19865</v>
      </c>
      <c r="S119" s="246">
        <v>18135</v>
      </c>
    </row>
    <row r="120" spans="1:19" x14ac:dyDescent="0.2">
      <c r="A120" s="271" t="s">
        <v>340</v>
      </c>
      <c r="B120" s="272" t="s">
        <v>341</v>
      </c>
      <c r="C120" s="275" t="s">
        <v>342</v>
      </c>
      <c r="D120" s="245">
        <f t="shared" si="2"/>
        <v>0.158</v>
      </c>
      <c r="E120" s="35">
        <f t="shared" si="3"/>
        <v>7240</v>
      </c>
      <c r="F120" s="245">
        <v>0.21199999999999999</v>
      </c>
      <c r="G120" s="245">
        <v>0.218</v>
      </c>
      <c r="H120" s="245">
        <v>0.20599999999999999</v>
      </c>
      <c r="I120" s="245">
        <v>0.19900000000000001</v>
      </c>
      <c r="J120" s="245">
        <v>0.184</v>
      </c>
      <c r="K120" s="245">
        <v>0.17699999999999999</v>
      </c>
      <c r="L120" s="245">
        <v>0.158</v>
      </c>
      <c r="M120" s="246">
        <v>8510</v>
      </c>
      <c r="N120" s="246">
        <v>8865</v>
      </c>
      <c r="O120" s="246">
        <v>8550</v>
      </c>
      <c r="P120" s="36">
        <v>8590</v>
      </c>
      <c r="Q120" s="246">
        <v>8175</v>
      </c>
      <c r="R120" s="246">
        <v>7985</v>
      </c>
      <c r="S120" s="246">
        <v>7240</v>
      </c>
    </row>
    <row r="121" spans="1:19" x14ac:dyDescent="0.2">
      <c r="A121" s="271" t="s">
        <v>343</v>
      </c>
      <c r="B121" s="272" t="s">
        <v>344</v>
      </c>
      <c r="C121" s="275" t="s">
        <v>345</v>
      </c>
      <c r="D121" s="245">
        <f t="shared" si="2"/>
        <v>0.27800000000000002</v>
      </c>
      <c r="E121" s="35">
        <f t="shared" si="3"/>
        <v>23060</v>
      </c>
      <c r="F121" s="245">
        <v>0.45</v>
      </c>
      <c r="G121" s="245">
        <v>0.46899999999999997</v>
      </c>
      <c r="H121" s="245">
        <v>0.42599999999999999</v>
      </c>
      <c r="I121" s="245">
        <v>0.39200000000000002</v>
      </c>
      <c r="J121" s="245">
        <v>0.35699999999999998</v>
      </c>
      <c r="K121" s="245">
        <v>0.33400000000000002</v>
      </c>
      <c r="L121" s="245">
        <v>0.27800000000000002</v>
      </c>
      <c r="M121" s="246">
        <v>33170</v>
      </c>
      <c r="N121" s="246">
        <v>34835</v>
      </c>
      <c r="O121" s="246">
        <v>32370</v>
      </c>
      <c r="P121" s="36">
        <v>31035</v>
      </c>
      <c r="Q121" s="246">
        <v>28605</v>
      </c>
      <c r="R121" s="246">
        <v>27080</v>
      </c>
      <c r="S121" s="246">
        <v>23060</v>
      </c>
    </row>
    <row r="122" spans="1:19" x14ac:dyDescent="0.2">
      <c r="A122" s="271" t="s">
        <v>346</v>
      </c>
      <c r="B122" s="272" t="s">
        <v>347</v>
      </c>
      <c r="C122" s="275" t="s">
        <v>348</v>
      </c>
      <c r="D122" s="245">
        <f t="shared" si="2"/>
        <v>0.193</v>
      </c>
      <c r="E122" s="35">
        <f t="shared" si="3"/>
        <v>13680</v>
      </c>
      <c r="F122" s="245">
        <v>0.27900000000000003</v>
      </c>
      <c r="G122" s="245">
        <v>0.28999999999999998</v>
      </c>
      <c r="H122" s="245">
        <v>0.28599999999999998</v>
      </c>
      <c r="I122" s="245">
        <v>0.27100000000000002</v>
      </c>
      <c r="J122" s="245">
        <v>0.253</v>
      </c>
      <c r="K122" s="245">
        <v>0.23400000000000001</v>
      </c>
      <c r="L122" s="245">
        <v>0.193</v>
      </c>
      <c r="M122" s="246">
        <v>17260</v>
      </c>
      <c r="N122" s="246">
        <v>18445</v>
      </c>
      <c r="O122" s="246">
        <v>18705</v>
      </c>
      <c r="P122" s="36">
        <v>18380</v>
      </c>
      <c r="Q122" s="246">
        <v>17520</v>
      </c>
      <c r="R122" s="246">
        <v>16450</v>
      </c>
      <c r="S122" s="246">
        <v>13680</v>
      </c>
    </row>
    <row r="123" spans="1:19" x14ac:dyDescent="0.2">
      <c r="A123" s="271" t="s">
        <v>349</v>
      </c>
      <c r="B123" s="272" t="s">
        <v>350</v>
      </c>
      <c r="C123" s="275" t="s">
        <v>351</v>
      </c>
      <c r="D123" s="245">
        <f t="shared" si="2"/>
        <v>8.7999999999999995E-2</v>
      </c>
      <c r="E123" s="35">
        <f t="shared" si="3"/>
        <v>3585</v>
      </c>
      <c r="F123" s="245">
        <v>0.121</v>
      </c>
      <c r="G123" s="245">
        <v>0.121</v>
      </c>
      <c r="H123" s="245">
        <v>0.115</v>
      </c>
      <c r="I123" s="245">
        <v>0.115</v>
      </c>
      <c r="J123" s="245">
        <v>0.107</v>
      </c>
      <c r="K123" s="245">
        <v>0.10199999999999999</v>
      </c>
      <c r="L123" s="245">
        <v>8.7999999999999995E-2</v>
      </c>
      <c r="M123" s="246">
        <v>4405</v>
      </c>
      <c r="N123" s="246">
        <v>4485</v>
      </c>
      <c r="O123" s="246">
        <v>4345</v>
      </c>
      <c r="P123" s="36">
        <v>4525</v>
      </c>
      <c r="Q123" s="246">
        <v>4290</v>
      </c>
      <c r="R123" s="246">
        <v>4065</v>
      </c>
      <c r="S123" s="246">
        <v>3585</v>
      </c>
    </row>
    <row r="124" spans="1:19" x14ac:dyDescent="0.2">
      <c r="A124" s="271" t="s">
        <v>352</v>
      </c>
      <c r="B124" s="272" t="s">
        <v>353</v>
      </c>
      <c r="C124" s="275" t="s">
        <v>354</v>
      </c>
      <c r="D124" s="245">
        <f t="shared" si="2"/>
        <v>0.28399999999999997</v>
      </c>
      <c r="E124" s="35">
        <f t="shared" si="3"/>
        <v>17655</v>
      </c>
      <c r="F124" s="245">
        <v>0.36599999999999999</v>
      </c>
      <c r="G124" s="245">
        <v>0.371</v>
      </c>
      <c r="H124" s="245">
        <v>0.33800000000000002</v>
      </c>
      <c r="I124" s="245">
        <v>0.32400000000000001</v>
      </c>
      <c r="J124" s="245">
        <v>0.315</v>
      </c>
      <c r="K124" s="245">
        <v>0.308</v>
      </c>
      <c r="L124" s="245">
        <v>0.28399999999999997</v>
      </c>
      <c r="M124" s="246">
        <v>21200</v>
      </c>
      <c r="N124" s="246">
        <v>21205</v>
      </c>
      <c r="O124" s="246">
        <v>19610</v>
      </c>
      <c r="P124" s="36">
        <v>19345</v>
      </c>
      <c r="Q124" s="246">
        <v>19095</v>
      </c>
      <c r="R124" s="246">
        <v>18930</v>
      </c>
      <c r="S124" s="246">
        <v>17655</v>
      </c>
    </row>
    <row r="125" spans="1:19" x14ac:dyDescent="0.2">
      <c r="A125" s="271" t="s">
        <v>355</v>
      </c>
      <c r="B125" s="272" t="s">
        <v>356</v>
      </c>
      <c r="C125" s="275" t="s">
        <v>357</v>
      </c>
      <c r="D125" s="245">
        <f t="shared" si="2"/>
        <v>0.14699999999999999</v>
      </c>
      <c r="E125" s="35">
        <f t="shared" si="3"/>
        <v>6655</v>
      </c>
      <c r="F125" s="245">
        <v>0.16700000000000001</v>
      </c>
      <c r="G125" s="245">
        <v>0.17100000000000001</v>
      </c>
      <c r="H125" s="245">
        <v>0.16900000000000001</v>
      </c>
      <c r="I125" s="245">
        <v>0.17299999999999999</v>
      </c>
      <c r="J125" s="245">
        <v>0.16700000000000001</v>
      </c>
      <c r="K125" s="245">
        <v>0.16</v>
      </c>
      <c r="L125" s="245">
        <v>0.14699999999999999</v>
      </c>
      <c r="M125" s="246">
        <v>6825</v>
      </c>
      <c r="N125" s="246">
        <v>7095</v>
      </c>
      <c r="O125" s="246">
        <v>7090</v>
      </c>
      <c r="P125" s="36">
        <v>7520</v>
      </c>
      <c r="Q125" s="246">
        <v>7380</v>
      </c>
      <c r="R125" s="246">
        <v>7175</v>
      </c>
      <c r="S125" s="246">
        <v>6655</v>
      </c>
    </row>
    <row r="126" spans="1:19" x14ac:dyDescent="0.2">
      <c r="A126" s="271" t="s">
        <v>358</v>
      </c>
      <c r="B126" s="272" t="s">
        <v>359</v>
      </c>
      <c r="C126" s="275" t="s">
        <v>360</v>
      </c>
      <c r="D126" s="245">
        <f t="shared" si="2"/>
        <v>0.39</v>
      </c>
      <c r="E126" s="35">
        <f t="shared" si="3"/>
        <v>23205</v>
      </c>
      <c r="F126" s="245">
        <v>0.60299999999999998</v>
      </c>
      <c r="G126" s="245">
        <v>0.63600000000000001</v>
      </c>
      <c r="H126" s="245">
        <v>0.56999999999999995</v>
      </c>
      <c r="I126" s="245">
        <v>0.53</v>
      </c>
      <c r="J126" s="245">
        <v>0.48599999999999999</v>
      </c>
      <c r="K126" s="245">
        <v>0.46100000000000002</v>
      </c>
      <c r="L126" s="245">
        <v>0.39</v>
      </c>
      <c r="M126" s="246">
        <v>32570</v>
      </c>
      <c r="N126" s="246">
        <v>33880</v>
      </c>
      <c r="O126" s="246">
        <v>30745</v>
      </c>
      <c r="P126" s="36">
        <v>29680</v>
      </c>
      <c r="Q126" s="246">
        <v>27915</v>
      </c>
      <c r="R126" s="246">
        <v>26845</v>
      </c>
      <c r="S126" s="246">
        <v>23205</v>
      </c>
    </row>
    <row r="127" spans="1:19" x14ac:dyDescent="0.2">
      <c r="A127" s="271" t="s">
        <v>361</v>
      </c>
      <c r="B127" s="272" t="s">
        <v>362</v>
      </c>
      <c r="C127" s="275" t="s">
        <v>363</v>
      </c>
      <c r="D127" s="245">
        <f t="shared" si="2"/>
        <v>0.249</v>
      </c>
      <c r="E127" s="35">
        <f t="shared" si="3"/>
        <v>16470</v>
      </c>
      <c r="F127" s="245">
        <v>0.35</v>
      </c>
      <c r="G127" s="245">
        <v>0.36399999999999999</v>
      </c>
      <c r="H127" s="245">
        <v>0.34200000000000003</v>
      </c>
      <c r="I127" s="245">
        <v>0.32700000000000001</v>
      </c>
      <c r="J127" s="245">
        <v>0.308</v>
      </c>
      <c r="K127" s="245">
        <v>0.28899999999999998</v>
      </c>
      <c r="L127" s="245">
        <v>0.249</v>
      </c>
      <c r="M127" s="246">
        <v>20075</v>
      </c>
      <c r="N127" s="246">
        <v>21225</v>
      </c>
      <c r="O127" s="246">
        <v>20450</v>
      </c>
      <c r="P127" s="36">
        <v>20470</v>
      </c>
      <c r="Q127" s="246">
        <v>19620</v>
      </c>
      <c r="R127" s="246">
        <v>18695</v>
      </c>
      <c r="S127" s="246">
        <v>16470</v>
      </c>
    </row>
    <row r="128" spans="1:19" x14ac:dyDescent="0.2">
      <c r="A128" s="271" t="s">
        <v>364</v>
      </c>
      <c r="B128" s="272" t="s">
        <v>365</v>
      </c>
      <c r="C128" s="275" t="s">
        <v>366</v>
      </c>
      <c r="D128" s="245">
        <f t="shared" si="2"/>
        <v>0.19500000000000001</v>
      </c>
      <c r="E128" s="35">
        <f t="shared" si="3"/>
        <v>11745</v>
      </c>
      <c r="F128" s="245">
        <v>0.26200000000000001</v>
      </c>
      <c r="G128" s="245">
        <v>0.26700000000000002</v>
      </c>
      <c r="H128" s="245">
        <v>0.26</v>
      </c>
      <c r="I128" s="245">
        <v>0.249</v>
      </c>
      <c r="J128" s="245">
        <v>0.23100000000000001</v>
      </c>
      <c r="K128" s="245">
        <v>0.221</v>
      </c>
      <c r="L128" s="245">
        <v>0.19500000000000001</v>
      </c>
      <c r="M128" s="246">
        <v>13685</v>
      </c>
      <c r="N128" s="246">
        <v>14150</v>
      </c>
      <c r="O128" s="246">
        <v>14190</v>
      </c>
      <c r="P128" s="36">
        <v>14275</v>
      </c>
      <c r="Q128" s="246">
        <v>13585</v>
      </c>
      <c r="R128" s="246">
        <v>13195</v>
      </c>
      <c r="S128" s="246">
        <v>11745</v>
      </c>
    </row>
    <row r="129" spans="1:19" x14ac:dyDescent="0.2">
      <c r="A129" s="271" t="s">
        <v>367</v>
      </c>
      <c r="B129" s="272" t="s">
        <v>368</v>
      </c>
      <c r="C129" s="275" t="s">
        <v>369</v>
      </c>
      <c r="D129" s="245">
        <f t="shared" si="2"/>
        <v>0.313</v>
      </c>
      <c r="E129" s="35">
        <f t="shared" si="3"/>
        <v>10540</v>
      </c>
      <c r="F129" s="245">
        <v>0.39900000000000002</v>
      </c>
      <c r="G129" s="245">
        <v>0.41599999999999998</v>
      </c>
      <c r="H129" s="245">
        <v>0.40699999999999997</v>
      </c>
      <c r="I129" s="245">
        <v>0.38700000000000001</v>
      </c>
      <c r="J129" s="245">
        <v>0.375</v>
      </c>
      <c r="K129" s="245">
        <v>0.36699999999999999</v>
      </c>
      <c r="L129" s="245">
        <v>0.313</v>
      </c>
      <c r="M129" s="246">
        <v>12380</v>
      </c>
      <c r="N129" s="246">
        <v>13040</v>
      </c>
      <c r="O129" s="246">
        <v>12945</v>
      </c>
      <c r="P129" s="36">
        <v>12720</v>
      </c>
      <c r="Q129" s="246">
        <v>12940</v>
      </c>
      <c r="R129" s="246">
        <v>12750</v>
      </c>
      <c r="S129" s="246">
        <v>10540</v>
      </c>
    </row>
    <row r="130" spans="1:19" x14ac:dyDescent="0.2">
      <c r="A130" s="271" t="s">
        <v>370</v>
      </c>
      <c r="B130" s="272">
        <v>11</v>
      </c>
      <c r="C130" s="275" t="s">
        <v>371</v>
      </c>
      <c r="D130" s="245">
        <f t="shared" si="2"/>
        <v>9.2999999999999999E-2</v>
      </c>
      <c r="E130" s="35">
        <f t="shared" si="3"/>
        <v>10725</v>
      </c>
      <c r="F130" s="245">
        <v>0.109</v>
      </c>
      <c r="G130" s="245">
        <v>0.111</v>
      </c>
      <c r="H130" s="245">
        <v>0.105</v>
      </c>
      <c r="I130" s="245">
        <v>0.11</v>
      </c>
      <c r="J130" s="245">
        <v>0.106</v>
      </c>
      <c r="K130" s="245">
        <v>0.10199999999999999</v>
      </c>
      <c r="L130" s="245">
        <v>9.2999999999999999E-2</v>
      </c>
      <c r="M130" s="246">
        <v>12050</v>
      </c>
      <c r="N130" s="246">
        <v>12330</v>
      </c>
      <c r="O130" s="246">
        <v>11725</v>
      </c>
      <c r="P130" s="36">
        <v>12515</v>
      </c>
      <c r="Q130" s="246">
        <v>12115</v>
      </c>
      <c r="R130" s="246">
        <v>11745</v>
      </c>
      <c r="S130" s="246">
        <v>10725</v>
      </c>
    </row>
    <row r="131" spans="1:19" x14ac:dyDescent="0.2">
      <c r="A131" s="271" t="s">
        <v>372</v>
      </c>
      <c r="B131" s="272">
        <v>12</v>
      </c>
      <c r="C131" s="275" t="s">
        <v>373</v>
      </c>
      <c r="D131" s="245">
        <f t="shared" si="2"/>
        <v>0.11899999999999999</v>
      </c>
      <c r="E131" s="35">
        <f t="shared" si="3"/>
        <v>15140</v>
      </c>
      <c r="F131" s="245">
        <v>0.123</v>
      </c>
      <c r="G131" s="245">
        <v>0.126</v>
      </c>
      <c r="H131" s="245">
        <v>0.125</v>
      </c>
      <c r="I131" s="245">
        <v>0.13300000000000001</v>
      </c>
      <c r="J131" s="245">
        <v>0.129</v>
      </c>
      <c r="K131" s="245">
        <v>0.126</v>
      </c>
      <c r="L131" s="245">
        <v>0.11899999999999999</v>
      </c>
      <c r="M131" s="246">
        <v>14515</v>
      </c>
      <c r="N131" s="246">
        <v>15080</v>
      </c>
      <c r="O131" s="246">
        <v>15090</v>
      </c>
      <c r="P131" s="36">
        <v>16455</v>
      </c>
      <c r="Q131" s="246">
        <v>16105</v>
      </c>
      <c r="R131" s="246">
        <v>15845</v>
      </c>
      <c r="S131" s="246">
        <v>15140</v>
      </c>
    </row>
    <row r="132" spans="1:19" x14ac:dyDescent="0.2">
      <c r="A132" s="271" t="s">
        <v>374</v>
      </c>
      <c r="B132" s="272">
        <v>16</v>
      </c>
      <c r="C132" s="275" t="s">
        <v>375</v>
      </c>
      <c r="D132" s="245">
        <f t="shared" si="2"/>
        <v>0.14099999999999999</v>
      </c>
      <c r="E132" s="35">
        <f t="shared" si="3"/>
        <v>13585</v>
      </c>
      <c r="F132" s="245">
        <v>0.154</v>
      </c>
      <c r="G132" s="245">
        <v>0.156</v>
      </c>
      <c r="H132" s="245">
        <v>0.151</v>
      </c>
      <c r="I132" s="245">
        <v>0.154</v>
      </c>
      <c r="J132" s="245">
        <v>0.14899999999999999</v>
      </c>
      <c r="K132" s="245">
        <v>0.14899999999999999</v>
      </c>
      <c r="L132" s="245">
        <v>0.14099999999999999</v>
      </c>
      <c r="M132" s="246">
        <v>15345</v>
      </c>
      <c r="N132" s="246">
        <v>15555</v>
      </c>
      <c r="O132" s="246">
        <v>14910</v>
      </c>
      <c r="P132" s="36">
        <v>15290</v>
      </c>
      <c r="Q132" s="246">
        <v>14630</v>
      </c>
      <c r="R132" s="246">
        <v>14485</v>
      </c>
      <c r="S132" s="246">
        <v>13585</v>
      </c>
    </row>
    <row r="133" spans="1:19" x14ac:dyDescent="0.2">
      <c r="A133" s="271" t="s">
        <v>376</v>
      </c>
      <c r="B133" s="272">
        <v>17</v>
      </c>
      <c r="C133" s="275" t="s">
        <v>377</v>
      </c>
      <c r="D133" s="245">
        <f t="shared" si="2"/>
        <v>0.156</v>
      </c>
      <c r="E133" s="35">
        <f t="shared" si="3"/>
        <v>24540</v>
      </c>
      <c r="F133" s="245">
        <v>0.154</v>
      </c>
      <c r="G133" s="245">
        <v>0.159</v>
      </c>
      <c r="H133" s="245">
        <v>0.16</v>
      </c>
      <c r="I133" s="245">
        <v>0.17</v>
      </c>
      <c r="J133" s="245">
        <v>0.16700000000000001</v>
      </c>
      <c r="K133" s="245">
        <v>0.16400000000000001</v>
      </c>
      <c r="L133" s="245">
        <v>0.156</v>
      </c>
      <c r="M133" s="246">
        <v>24365</v>
      </c>
      <c r="N133" s="246">
        <v>25180</v>
      </c>
      <c r="O133" s="246">
        <v>25335</v>
      </c>
      <c r="P133" s="36">
        <v>27195</v>
      </c>
      <c r="Q133" s="246">
        <v>26595</v>
      </c>
      <c r="R133" s="246">
        <v>26045</v>
      </c>
      <c r="S133" s="246">
        <v>24540</v>
      </c>
    </row>
    <row r="134" spans="1:19" x14ac:dyDescent="0.2">
      <c r="A134" s="271" t="s">
        <v>378</v>
      </c>
      <c r="B134" s="272">
        <v>18</v>
      </c>
      <c r="C134" s="275" t="s">
        <v>379</v>
      </c>
      <c r="D134" s="245">
        <f t="shared" ref="D134:D165" si="6">L134</f>
        <v>0.122</v>
      </c>
      <c r="E134" s="35">
        <f t="shared" ref="E134:E165" si="7">S134</f>
        <v>17785</v>
      </c>
      <c r="F134" s="245">
        <v>0.14399999999999999</v>
      </c>
      <c r="G134" s="245">
        <v>0.14499999999999999</v>
      </c>
      <c r="H134" s="245">
        <v>0.14000000000000001</v>
      </c>
      <c r="I134" s="245">
        <v>0.14299999999999999</v>
      </c>
      <c r="J134" s="245">
        <v>0.13900000000000001</v>
      </c>
      <c r="K134" s="245">
        <v>0.13200000000000001</v>
      </c>
      <c r="L134" s="245">
        <v>0.122</v>
      </c>
      <c r="M134" s="246">
        <v>20605</v>
      </c>
      <c r="N134" s="246">
        <v>21005</v>
      </c>
      <c r="O134" s="246">
        <v>20235</v>
      </c>
      <c r="P134" s="36">
        <v>20860</v>
      </c>
      <c r="Q134" s="246">
        <v>20250</v>
      </c>
      <c r="R134" s="246">
        <v>19325</v>
      </c>
      <c r="S134" s="246">
        <v>17785</v>
      </c>
    </row>
    <row r="135" spans="1:19" x14ac:dyDescent="0.2">
      <c r="A135" s="271" t="s">
        <v>380</v>
      </c>
      <c r="B135" s="272">
        <v>19</v>
      </c>
      <c r="C135" s="275" t="s">
        <v>381</v>
      </c>
      <c r="D135" s="245">
        <f t="shared" si="6"/>
        <v>0.11700000000000001</v>
      </c>
      <c r="E135" s="35">
        <f t="shared" si="7"/>
        <v>9105</v>
      </c>
      <c r="F135" s="245">
        <v>0.13100000000000001</v>
      </c>
      <c r="G135" s="245">
        <v>0.13500000000000001</v>
      </c>
      <c r="H135" s="245">
        <v>0.13100000000000001</v>
      </c>
      <c r="I135" s="245">
        <v>0.13800000000000001</v>
      </c>
      <c r="J135" s="245">
        <v>0.13100000000000001</v>
      </c>
      <c r="K135" s="245">
        <v>0.127</v>
      </c>
      <c r="L135" s="245">
        <v>0.11700000000000001</v>
      </c>
      <c r="M135" s="246">
        <v>10040</v>
      </c>
      <c r="N135" s="246">
        <v>10545</v>
      </c>
      <c r="O135" s="246">
        <v>10190</v>
      </c>
      <c r="P135" s="36">
        <v>10810</v>
      </c>
      <c r="Q135" s="246">
        <v>10300</v>
      </c>
      <c r="R135" s="246">
        <v>9865</v>
      </c>
      <c r="S135" s="246">
        <v>9105</v>
      </c>
    </row>
    <row r="136" spans="1:19" x14ac:dyDescent="0.2">
      <c r="A136" s="271" t="s">
        <v>382</v>
      </c>
      <c r="B136" s="272">
        <v>21</v>
      </c>
      <c r="C136" s="275" t="s">
        <v>383</v>
      </c>
      <c r="D136" s="245">
        <f t="shared" si="6"/>
        <v>0.16300000000000001</v>
      </c>
      <c r="E136" s="35">
        <f t="shared" si="7"/>
        <v>17165</v>
      </c>
      <c r="F136" s="245">
        <v>0.17199999999999999</v>
      </c>
      <c r="G136" s="245">
        <v>0.17699999999999999</v>
      </c>
      <c r="H136" s="245">
        <v>0.17699999999999999</v>
      </c>
      <c r="I136" s="245">
        <v>0.185</v>
      </c>
      <c r="J136" s="245">
        <v>0.18</v>
      </c>
      <c r="K136" s="245">
        <v>0.17399999999999999</v>
      </c>
      <c r="L136" s="245">
        <v>0.16300000000000001</v>
      </c>
      <c r="M136" s="246">
        <v>17610</v>
      </c>
      <c r="N136" s="246">
        <v>18255</v>
      </c>
      <c r="O136" s="246">
        <v>18275</v>
      </c>
      <c r="P136" s="36">
        <v>19325</v>
      </c>
      <c r="Q136" s="246">
        <v>18830</v>
      </c>
      <c r="R136" s="246">
        <v>18230</v>
      </c>
      <c r="S136" s="246">
        <v>17165</v>
      </c>
    </row>
    <row r="137" spans="1:19" x14ac:dyDescent="0.2">
      <c r="A137" s="271" t="s">
        <v>384</v>
      </c>
      <c r="B137" s="272">
        <v>22</v>
      </c>
      <c r="C137" s="275" t="s">
        <v>385</v>
      </c>
      <c r="D137" s="245">
        <f t="shared" si="6"/>
        <v>0.154</v>
      </c>
      <c r="E137" s="35">
        <f t="shared" si="7"/>
        <v>46875</v>
      </c>
      <c r="F137" s="245">
        <v>0.153</v>
      </c>
      <c r="G137" s="245">
        <v>0.157</v>
      </c>
      <c r="H137" s="245">
        <v>0.157</v>
      </c>
      <c r="I137" s="245">
        <v>0.16800000000000001</v>
      </c>
      <c r="J137" s="245">
        <v>0.16700000000000001</v>
      </c>
      <c r="K137" s="245">
        <v>0.161</v>
      </c>
      <c r="L137" s="245">
        <v>0.154</v>
      </c>
      <c r="M137" s="246">
        <v>45015</v>
      </c>
      <c r="N137" s="246">
        <v>46610</v>
      </c>
      <c r="O137" s="246">
        <v>46975</v>
      </c>
      <c r="P137" s="36">
        <v>50705</v>
      </c>
      <c r="Q137" s="246">
        <v>50720</v>
      </c>
      <c r="R137" s="246">
        <v>49060</v>
      </c>
      <c r="S137" s="246">
        <v>46875</v>
      </c>
    </row>
    <row r="138" spans="1:19" x14ac:dyDescent="0.2">
      <c r="A138" s="271" t="s">
        <v>386</v>
      </c>
      <c r="B138" s="272">
        <v>23</v>
      </c>
      <c r="C138" s="275" t="s">
        <v>387</v>
      </c>
      <c r="D138" s="245">
        <f t="shared" si="6"/>
        <v>0.13</v>
      </c>
      <c r="E138" s="35">
        <f t="shared" si="7"/>
        <v>16290</v>
      </c>
      <c r="F138" s="245">
        <v>0.13700000000000001</v>
      </c>
      <c r="G138" s="245">
        <v>0.14199999999999999</v>
      </c>
      <c r="H138" s="245">
        <v>0.14000000000000001</v>
      </c>
      <c r="I138" s="245">
        <v>0.153</v>
      </c>
      <c r="J138" s="245">
        <v>0.14699999999999999</v>
      </c>
      <c r="K138" s="245">
        <v>0.14099999999999999</v>
      </c>
      <c r="L138" s="245">
        <v>0.13</v>
      </c>
      <c r="M138" s="246">
        <v>16640</v>
      </c>
      <c r="N138" s="246">
        <v>17325</v>
      </c>
      <c r="O138" s="246">
        <v>17195</v>
      </c>
      <c r="P138" s="36">
        <v>18985</v>
      </c>
      <c r="Q138" s="246">
        <v>18300</v>
      </c>
      <c r="R138" s="246">
        <v>17585</v>
      </c>
      <c r="S138" s="246">
        <v>16290</v>
      </c>
    </row>
    <row r="139" spans="1:19" x14ac:dyDescent="0.2">
      <c r="A139" s="271" t="s">
        <v>388</v>
      </c>
      <c r="B139" s="272">
        <v>24</v>
      </c>
      <c r="C139" s="275" t="s">
        <v>389</v>
      </c>
      <c r="D139" s="245">
        <f t="shared" si="6"/>
        <v>0.109</v>
      </c>
      <c r="E139" s="35">
        <f t="shared" si="7"/>
        <v>30495</v>
      </c>
      <c r="F139" s="245">
        <v>0.115</v>
      </c>
      <c r="G139" s="245">
        <v>0.11600000000000001</v>
      </c>
      <c r="H139" s="245">
        <v>0.11600000000000001</v>
      </c>
      <c r="I139" s="245">
        <v>0.125</v>
      </c>
      <c r="J139" s="245">
        <v>0.122</v>
      </c>
      <c r="K139" s="245">
        <v>0.11899999999999999</v>
      </c>
      <c r="L139" s="245">
        <v>0.109</v>
      </c>
      <c r="M139" s="246">
        <v>31515</v>
      </c>
      <c r="N139" s="246">
        <v>32095</v>
      </c>
      <c r="O139" s="246">
        <v>31910</v>
      </c>
      <c r="P139" s="36">
        <v>34870</v>
      </c>
      <c r="Q139" s="246">
        <v>34195</v>
      </c>
      <c r="R139" s="246">
        <v>33195</v>
      </c>
      <c r="S139" s="246">
        <v>30495</v>
      </c>
    </row>
    <row r="140" spans="1:19" x14ac:dyDescent="0.2">
      <c r="A140" s="271" t="s">
        <v>390</v>
      </c>
      <c r="B140" s="272">
        <v>26</v>
      </c>
      <c r="C140" s="275" t="s">
        <v>391</v>
      </c>
      <c r="D140" s="245">
        <f t="shared" si="6"/>
        <v>0.123</v>
      </c>
      <c r="E140" s="35">
        <f t="shared" si="7"/>
        <v>31755</v>
      </c>
      <c r="F140" s="245">
        <v>0.13100000000000001</v>
      </c>
      <c r="G140" s="245">
        <v>0.13500000000000001</v>
      </c>
      <c r="H140" s="245">
        <v>0.13100000000000001</v>
      </c>
      <c r="I140" s="245">
        <v>0.13900000000000001</v>
      </c>
      <c r="J140" s="245">
        <v>0.13500000000000001</v>
      </c>
      <c r="K140" s="245">
        <v>0.13200000000000001</v>
      </c>
      <c r="L140" s="245">
        <v>0.123</v>
      </c>
      <c r="M140" s="246">
        <v>31680</v>
      </c>
      <c r="N140" s="246">
        <v>32875</v>
      </c>
      <c r="O140" s="246">
        <v>32415</v>
      </c>
      <c r="P140" s="36">
        <v>35115</v>
      </c>
      <c r="Q140" s="246">
        <v>34330</v>
      </c>
      <c r="R140" s="246">
        <v>33880</v>
      </c>
      <c r="S140" s="246">
        <v>31755</v>
      </c>
    </row>
    <row r="141" spans="1:19" x14ac:dyDescent="0.2">
      <c r="A141" s="271" t="s">
        <v>392</v>
      </c>
      <c r="B141" s="272">
        <v>29</v>
      </c>
      <c r="C141" s="275" t="s">
        <v>393</v>
      </c>
      <c r="D141" s="245">
        <f t="shared" si="6"/>
        <v>0.16800000000000001</v>
      </c>
      <c r="E141" s="35">
        <f t="shared" si="7"/>
        <v>53900</v>
      </c>
      <c r="F141" s="245">
        <v>0.16900000000000001</v>
      </c>
      <c r="G141" s="245">
        <v>0.17299999999999999</v>
      </c>
      <c r="H141" s="245">
        <v>0.17</v>
      </c>
      <c r="I141" s="245">
        <v>0.18</v>
      </c>
      <c r="J141" s="245">
        <v>0.17699999999999999</v>
      </c>
      <c r="K141" s="245">
        <v>0.17499999999999999</v>
      </c>
      <c r="L141" s="245">
        <v>0.16800000000000001</v>
      </c>
      <c r="M141" s="246">
        <v>51425</v>
      </c>
      <c r="N141" s="246">
        <v>53385</v>
      </c>
      <c r="O141" s="246">
        <v>52865</v>
      </c>
      <c r="P141" s="36">
        <v>56830</v>
      </c>
      <c r="Q141" s="246">
        <v>56350</v>
      </c>
      <c r="R141" s="246">
        <v>56050</v>
      </c>
      <c r="S141" s="246">
        <v>53900</v>
      </c>
    </row>
    <row r="142" spans="1:19" x14ac:dyDescent="0.2">
      <c r="A142" s="271" t="s">
        <v>394</v>
      </c>
      <c r="B142" s="272">
        <v>30</v>
      </c>
      <c r="C142" s="275" t="s">
        <v>395</v>
      </c>
      <c r="D142" s="245">
        <f t="shared" si="6"/>
        <v>0.16500000000000001</v>
      </c>
      <c r="E142" s="35">
        <f t="shared" si="7"/>
        <v>41315</v>
      </c>
      <c r="F142" s="245">
        <v>0.182</v>
      </c>
      <c r="G142" s="245">
        <v>0.19</v>
      </c>
      <c r="H142" s="245">
        <v>0.182</v>
      </c>
      <c r="I142" s="245">
        <v>0.186</v>
      </c>
      <c r="J142" s="245">
        <v>0.18</v>
      </c>
      <c r="K142" s="245">
        <v>0.17799999999999999</v>
      </c>
      <c r="L142" s="245">
        <v>0.16500000000000001</v>
      </c>
      <c r="M142" s="246">
        <v>45840</v>
      </c>
      <c r="N142" s="246">
        <v>47745</v>
      </c>
      <c r="O142" s="246">
        <v>45495</v>
      </c>
      <c r="P142" s="36">
        <v>47145</v>
      </c>
      <c r="Q142" s="246">
        <v>45455</v>
      </c>
      <c r="R142" s="246">
        <v>44795</v>
      </c>
      <c r="S142" s="246">
        <v>41315</v>
      </c>
    </row>
    <row r="143" spans="1:19" x14ac:dyDescent="0.2">
      <c r="A143" s="271" t="s">
        <v>396</v>
      </c>
      <c r="B143" s="272">
        <v>31</v>
      </c>
      <c r="C143" s="275" t="s">
        <v>397</v>
      </c>
      <c r="D143" s="245">
        <f t="shared" si="6"/>
        <v>0.109</v>
      </c>
      <c r="E143" s="35">
        <f t="shared" si="7"/>
        <v>14710</v>
      </c>
      <c r="F143" s="245">
        <v>0.10299999999999999</v>
      </c>
      <c r="G143" s="245">
        <v>0.107</v>
      </c>
      <c r="H143" s="245">
        <v>0.108</v>
      </c>
      <c r="I143" s="245">
        <v>0.11899999999999999</v>
      </c>
      <c r="J143" s="245">
        <v>0.11700000000000001</v>
      </c>
      <c r="K143" s="245">
        <v>0.11600000000000001</v>
      </c>
      <c r="L143" s="245">
        <v>0.109</v>
      </c>
      <c r="M143" s="246">
        <v>13805</v>
      </c>
      <c r="N143" s="246">
        <v>14410</v>
      </c>
      <c r="O143" s="246">
        <v>14495</v>
      </c>
      <c r="P143" s="36">
        <v>16170</v>
      </c>
      <c r="Q143" s="246">
        <v>15815</v>
      </c>
      <c r="R143" s="246">
        <v>15655</v>
      </c>
      <c r="S143" s="246">
        <v>14710</v>
      </c>
    </row>
    <row r="144" spans="1:19" x14ac:dyDescent="0.2">
      <c r="A144" s="271" t="s">
        <v>398</v>
      </c>
      <c r="B144" s="272">
        <v>32</v>
      </c>
      <c r="C144" s="275" t="s">
        <v>399</v>
      </c>
      <c r="D144" s="245">
        <f t="shared" si="6"/>
        <v>0.157</v>
      </c>
      <c r="E144" s="35">
        <f t="shared" si="7"/>
        <v>23100</v>
      </c>
      <c r="F144" s="245">
        <v>0.158</v>
      </c>
      <c r="G144" s="245">
        <v>0.16200000000000001</v>
      </c>
      <c r="H144" s="245">
        <v>0.159</v>
      </c>
      <c r="I144" s="245">
        <v>0.16800000000000001</v>
      </c>
      <c r="J144" s="245">
        <v>0.16700000000000001</v>
      </c>
      <c r="K144" s="245">
        <v>0.16500000000000001</v>
      </c>
      <c r="L144" s="245">
        <v>0.157</v>
      </c>
      <c r="M144" s="246">
        <v>21995</v>
      </c>
      <c r="N144" s="246">
        <v>23025</v>
      </c>
      <c r="O144" s="246">
        <v>22730</v>
      </c>
      <c r="P144" s="36">
        <v>24505</v>
      </c>
      <c r="Q144" s="246">
        <v>24500</v>
      </c>
      <c r="R144" s="246">
        <v>24260</v>
      </c>
      <c r="S144" s="246">
        <v>23100</v>
      </c>
    </row>
    <row r="145" spans="1:19" x14ac:dyDescent="0.2">
      <c r="A145" s="271" t="s">
        <v>400</v>
      </c>
      <c r="B145" s="272">
        <v>33</v>
      </c>
      <c r="C145" s="275" t="s">
        <v>401</v>
      </c>
      <c r="D145" s="245">
        <f t="shared" si="6"/>
        <v>0.16300000000000001</v>
      </c>
      <c r="E145" s="35">
        <f t="shared" si="7"/>
        <v>27340</v>
      </c>
      <c r="F145" s="245">
        <v>0.17100000000000001</v>
      </c>
      <c r="G145" s="245">
        <v>0.17599999999999999</v>
      </c>
      <c r="H145" s="245">
        <v>0.17499999999999999</v>
      </c>
      <c r="I145" s="245">
        <v>0.183</v>
      </c>
      <c r="J145" s="245">
        <v>0.17799999999999999</v>
      </c>
      <c r="K145" s="245">
        <v>0.17299999999999999</v>
      </c>
      <c r="L145" s="245">
        <v>0.16300000000000001</v>
      </c>
      <c r="M145" s="246">
        <v>27510</v>
      </c>
      <c r="N145" s="246">
        <v>28515</v>
      </c>
      <c r="O145" s="246">
        <v>28565</v>
      </c>
      <c r="P145" s="36">
        <v>30300</v>
      </c>
      <c r="Q145" s="246">
        <v>29685</v>
      </c>
      <c r="R145" s="246">
        <v>28980</v>
      </c>
      <c r="S145" s="246">
        <v>27340</v>
      </c>
    </row>
    <row r="146" spans="1:19" x14ac:dyDescent="0.2">
      <c r="A146" s="271" t="s">
        <v>402</v>
      </c>
      <c r="B146" s="272">
        <v>34</v>
      </c>
      <c r="C146" s="275" t="s">
        <v>403</v>
      </c>
      <c r="D146" s="245">
        <f t="shared" si="6"/>
        <v>0.151</v>
      </c>
      <c r="E146" s="35">
        <f t="shared" si="7"/>
        <v>24465</v>
      </c>
      <c r="F146" s="245">
        <v>0.14599999999999999</v>
      </c>
      <c r="G146" s="245">
        <v>0.154</v>
      </c>
      <c r="H146" s="245">
        <v>0.155</v>
      </c>
      <c r="I146" s="245">
        <v>0.16500000000000001</v>
      </c>
      <c r="J146" s="245">
        <v>0.161</v>
      </c>
      <c r="K146" s="245">
        <v>0.158</v>
      </c>
      <c r="L146" s="245">
        <v>0.151</v>
      </c>
      <c r="M146" s="246">
        <v>22115</v>
      </c>
      <c r="N146" s="246">
        <v>23660</v>
      </c>
      <c r="O146" s="246">
        <v>23925</v>
      </c>
      <c r="P146" s="36">
        <v>26195</v>
      </c>
      <c r="Q146" s="246">
        <v>25715</v>
      </c>
      <c r="R146" s="246">
        <v>25510</v>
      </c>
      <c r="S146" s="246">
        <v>24465</v>
      </c>
    </row>
    <row r="147" spans="1:19" x14ac:dyDescent="0.2">
      <c r="A147" s="271" t="s">
        <v>404</v>
      </c>
      <c r="B147" s="272">
        <v>36</v>
      </c>
      <c r="C147" s="275" t="s">
        <v>405</v>
      </c>
      <c r="D147" s="245">
        <f t="shared" si="6"/>
        <v>0.105</v>
      </c>
      <c r="E147" s="35">
        <f t="shared" si="7"/>
        <v>12370</v>
      </c>
      <c r="F147" s="245">
        <v>0.113</v>
      </c>
      <c r="G147" s="245">
        <v>0.114</v>
      </c>
      <c r="H147" s="245">
        <v>0.112</v>
      </c>
      <c r="I147" s="245">
        <v>0.11799999999999999</v>
      </c>
      <c r="J147" s="245">
        <v>0.11600000000000001</v>
      </c>
      <c r="K147" s="245">
        <v>0.114</v>
      </c>
      <c r="L147" s="245">
        <v>0.105</v>
      </c>
      <c r="M147" s="246">
        <v>13375</v>
      </c>
      <c r="N147" s="246">
        <v>13565</v>
      </c>
      <c r="O147" s="246">
        <v>13290</v>
      </c>
      <c r="P147" s="36">
        <v>14035</v>
      </c>
      <c r="Q147" s="246">
        <v>13785</v>
      </c>
      <c r="R147" s="246">
        <v>13550</v>
      </c>
      <c r="S147" s="246">
        <v>12370</v>
      </c>
    </row>
    <row r="148" spans="1:19" x14ac:dyDescent="0.2">
      <c r="A148" s="271" t="s">
        <v>406</v>
      </c>
      <c r="B148" s="272">
        <v>37</v>
      </c>
      <c r="C148" s="275" t="s">
        <v>407</v>
      </c>
      <c r="D148" s="245">
        <f t="shared" si="6"/>
        <v>0.16</v>
      </c>
      <c r="E148" s="35">
        <f t="shared" si="7"/>
        <v>26240</v>
      </c>
      <c r="F148" s="245">
        <v>0.16300000000000001</v>
      </c>
      <c r="G148" s="245">
        <v>0.16900000000000001</v>
      </c>
      <c r="H148" s="245">
        <v>0.16800000000000001</v>
      </c>
      <c r="I148" s="245">
        <v>0.17499999999999999</v>
      </c>
      <c r="J148" s="245">
        <v>0.17100000000000001</v>
      </c>
      <c r="K148" s="245">
        <v>0.17</v>
      </c>
      <c r="L148" s="245">
        <v>0.16</v>
      </c>
      <c r="M148" s="246">
        <v>26130</v>
      </c>
      <c r="N148" s="246">
        <v>27270</v>
      </c>
      <c r="O148" s="246">
        <v>27080</v>
      </c>
      <c r="P148" s="36">
        <v>28635</v>
      </c>
      <c r="Q148" s="246">
        <v>27950</v>
      </c>
      <c r="R148" s="246">
        <v>27700</v>
      </c>
      <c r="S148" s="246">
        <v>26240</v>
      </c>
    </row>
    <row r="149" spans="1:19" x14ac:dyDescent="0.2">
      <c r="A149" s="271" t="s">
        <v>408</v>
      </c>
      <c r="B149" s="272">
        <v>38</v>
      </c>
      <c r="C149" s="275" t="s">
        <v>409</v>
      </c>
      <c r="D149" s="245">
        <f t="shared" si="6"/>
        <v>0.109</v>
      </c>
      <c r="E149" s="35">
        <f t="shared" si="7"/>
        <v>15155</v>
      </c>
      <c r="F149" s="245">
        <v>0.115</v>
      </c>
      <c r="G149" s="245">
        <v>0.11799999999999999</v>
      </c>
      <c r="H149" s="245">
        <v>0.11700000000000001</v>
      </c>
      <c r="I149" s="245">
        <v>0.125</v>
      </c>
      <c r="J149" s="245">
        <v>0.122</v>
      </c>
      <c r="K149" s="245">
        <v>0.11899999999999999</v>
      </c>
      <c r="L149" s="245">
        <v>0.109</v>
      </c>
      <c r="M149" s="246">
        <v>15085</v>
      </c>
      <c r="N149" s="246">
        <v>15650</v>
      </c>
      <c r="O149" s="246">
        <v>15660</v>
      </c>
      <c r="P149" s="36">
        <v>16940</v>
      </c>
      <c r="Q149" s="246">
        <v>16645</v>
      </c>
      <c r="R149" s="246">
        <v>16425</v>
      </c>
      <c r="S149" s="246">
        <v>15155</v>
      </c>
    </row>
    <row r="150" spans="1:19" x14ac:dyDescent="0.2">
      <c r="A150" s="271" t="s">
        <v>410</v>
      </c>
      <c r="B150" s="272">
        <v>40</v>
      </c>
      <c r="C150" s="275" t="s">
        <v>411</v>
      </c>
      <c r="D150" s="245">
        <f t="shared" si="6"/>
        <v>0.13300000000000001</v>
      </c>
      <c r="E150" s="35">
        <f t="shared" si="7"/>
        <v>14685</v>
      </c>
      <c r="F150" s="245">
        <v>0.14399999999999999</v>
      </c>
      <c r="G150" s="245">
        <v>0.14699999999999999</v>
      </c>
      <c r="H150" s="245">
        <v>0.14199999999999999</v>
      </c>
      <c r="I150" s="245">
        <v>0.14899999999999999</v>
      </c>
      <c r="J150" s="245">
        <v>0.14299999999999999</v>
      </c>
      <c r="K150" s="245">
        <v>0.14299999999999999</v>
      </c>
      <c r="L150" s="245">
        <v>0.13300000000000001</v>
      </c>
      <c r="M150" s="246">
        <v>15450</v>
      </c>
      <c r="N150" s="246">
        <v>15935</v>
      </c>
      <c r="O150" s="246">
        <v>15335</v>
      </c>
      <c r="P150" s="36">
        <v>16330</v>
      </c>
      <c r="Q150" s="246">
        <v>15710</v>
      </c>
      <c r="R150" s="246">
        <v>15645</v>
      </c>
      <c r="S150" s="246">
        <v>14685</v>
      </c>
    </row>
    <row r="151" spans="1:19" x14ac:dyDescent="0.2">
      <c r="A151" s="271" t="s">
        <v>412</v>
      </c>
      <c r="B151" s="272">
        <v>41</v>
      </c>
      <c r="C151" s="275" t="s">
        <v>413</v>
      </c>
      <c r="D151" s="245">
        <f t="shared" si="6"/>
        <v>0.13800000000000001</v>
      </c>
      <c r="E151" s="35">
        <f t="shared" si="7"/>
        <v>23485</v>
      </c>
      <c r="F151" s="245">
        <v>0.13700000000000001</v>
      </c>
      <c r="G151" s="245">
        <v>0.14199999999999999</v>
      </c>
      <c r="H151" s="245">
        <v>0.14199999999999999</v>
      </c>
      <c r="I151" s="245">
        <v>0.157</v>
      </c>
      <c r="J151" s="245">
        <v>0.153</v>
      </c>
      <c r="K151" s="245">
        <v>0.14799999999999999</v>
      </c>
      <c r="L151" s="245">
        <v>0.13800000000000001</v>
      </c>
      <c r="M151" s="246">
        <v>23595</v>
      </c>
      <c r="N151" s="246">
        <v>24620</v>
      </c>
      <c r="O151" s="246">
        <v>24575</v>
      </c>
      <c r="P151" s="36">
        <v>27410</v>
      </c>
      <c r="Q151" s="246">
        <v>26575</v>
      </c>
      <c r="R151" s="246">
        <v>25495</v>
      </c>
      <c r="S151" s="246">
        <v>23485</v>
      </c>
    </row>
    <row r="152" spans="1:19" x14ac:dyDescent="0.2">
      <c r="A152" s="271" t="s">
        <v>414</v>
      </c>
      <c r="B152" s="272">
        <v>42</v>
      </c>
      <c r="C152" s="275" t="s">
        <v>415</v>
      </c>
      <c r="D152" s="245">
        <f t="shared" si="6"/>
        <v>0.14299999999999999</v>
      </c>
      <c r="E152" s="35">
        <f t="shared" si="7"/>
        <v>21065</v>
      </c>
      <c r="F152" s="245">
        <v>0.14499999999999999</v>
      </c>
      <c r="G152" s="245">
        <v>0.15</v>
      </c>
      <c r="H152" s="245">
        <v>0.14699999999999999</v>
      </c>
      <c r="I152" s="245">
        <v>0.154</v>
      </c>
      <c r="J152" s="245">
        <v>0.152</v>
      </c>
      <c r="K152" s="245">
        <v>0.151</v>
      </c>
      <c r="L152" s="245">
        <v>0.14299999999999999</v>
      </c>
      <c r="M152" s="246">
        <v>20735</v>
      </c>
      <c r="N152" s="246">
        <v>21660</v>
      </c>
      <c r="O152" s="246">
        <v>21340</v>
      </c>
      <c r="P152" s="36">
        <v>22615</v>
      </c>
      <c r="Q152" s="246">
        <v>22395</v>
      </c>
      <c r="R152" s="246">
        <v>22280</v>
      </c>
      <c r="S152" s="246">
        <v>21065</v>
      </c>
    </row>
    <row r="153" spans="1:19" x14ac:dyDescent="0.2">
      <c r="A153" s="271" t="s">
        <v>416</v>
      </c>
      <c r="B153" s="272">
        <v>43</v>
      </c>
      <c r="C153" s="275" t="s">
        <v>417</v>
      </c>
      <c r="D153" s="245">
        <f t="shared" si="6"/>
        <v>9.1999999999999998E-2</v>
      </c>
      <c r="E153" s="35">
        <f t="shared" si="7"/>
        <v>22640</v>
      </c>
      <c r="F153" s="245">
        <v>9.8000000000000004E-2</v>
      </c>
      <c r="G153" s="245">
        <v>0.1</v>
      </c>
      <c r="H153" s="245">
        <v>9.9000000000000005E-2</v>
      </c>
      <c r="I153" s="245">
        <v>0.106</v>
      </c>
      <c r="J153" s="245">
        <v>0.10199999999999999</v>
      </c>
      <c r="K153" s="245">
        <v>0.1</v>
      </c>
      <c r="L153" s="245">
        <v>9.1999999999999998E-2</v>
      </c>
      <c r="M153" s="246">
        <v>22605</v>
      </c>
      <c r="N153" s="246">
        <v>23330</v>
      </c>
      <c r="O153" s="246">
        <v>23090</v>
      </c>
      <c r="P153" s="36">
        <v>25240</v>
      </c>
      <c r="Q153" s="246">
        <v>24700</v>
      </c>
      <c r="R153" s="246">
        <v>24170</v>
      </c>
      <c r="S153" s="246">
        <v>22640</v>
      </c>
    </row>
    <row r="154" spans="1:19" x14ac:dyDescent="0.2">
      <c r="A154" s="271" t="s">
        <v>418</v>
      </c>
      <c r="B154" s="272">
        <v>44</v>
      </c>
      <c r="C154" s="275" t="s">
        <v>419</v>
      </c>
      <c r="D154" s="245">
        <f t="shared" si="6"/>
        <v>0.126</v>
      </c>
      <c r="E154" s="35">
        <f t="shared" si="7"/>
        <v>14300</v>
      </c>
      <c r="F154" s="245">
        <v>0.13</v>
      </c>
      <c r="G154" s="245">
        <v>0.13400000000000001</v>
      </c>
      <c r="H154" s="245">
        <v>0.13200000000000001</v>
      </c>
      <c r="I154" s="245">
        <v>0.14299999999999999</v>
      </c>
      <c r="J154" s="245">
        <v>0.13900000000000001</v>
      </c>
      <c r="K154" s="245">
        <v>0.13500000000000001</v>
      </c>
      <c r="L154" s="245">
        <v>0.126</v>
      </c>
      <c r="M154" s="246">
        <v>14295</v>
      </c>
      <c r="N154" s="246">
        <v>14940</v>
      </c>
      <c r="O154" s="246">
        <v>14760</v>
      </c>
      <c r="P154" s="36">
        <v>16160</v>
      </c>
      <c r="Q154" s="246">
        <v>15820</v>
      </c>
      <c r="R154" s="246">
        <v>15315</v>
      </c>
      <c r="S154" s="246">
        <v>14300</v>
      </c>
    </row>
    <row r="155" spans="1:19" x14ac:dyDescent="0.2">
      <c r="A155" s="271" t="s">
        <v>420</v>
      </c>
      <c r="B155" s="272">
        <v>45</v>
      </c>
      <c r="C155" s="275" t="s">
        <v>421</v>
      </c>
      <c r="D155" s="245">
        <f t="shared" si="6"/>
        <v>0.11799999999999999</v>
      </c>
      <c r="E155" s="35">
        <f t="shared" si="7"/>
        <v>19865</v>
      </c>
      <c r="F155" s="245">
        <v>0.127</v>
      </c>
      <c r="G155" s="245">
        <v>0.13200000000000001</v>
      </c>
      <c r="H155" s="245">
        <v>0.128</v>
      </c>
      <c r="I155" s="245">
        <v>0.13800000000000001</v>
      </c>
      <c r="J155" s="245">
        <v>0.13300000000000001</v>
      </c>
      <c r="K155" s="245">
        <v>0.13</v>
      </c>
      <c r="L155" s="245">
        <v>0.11799999999999999</v>
      </c>
      <c r="M155" s="246">
        <v>20360</v>
      </c>
      <c r="N155" s="246">
        <v>21320</v>
      </c>
      <c r="O155" s="246">
        <v>20815</v>
      </c>
      <c r="P155" s="36">
        <v>22640</v>
      </c>
      <c r="Q155" s="246">
        <v>22100</v>
      </c>
      <c r="R155" s="246">
        <v>21695</v>
      </c>
      <c r="S155" s="246">
        <v>19865</v>
      </c>
    </row>
    <row r="156" spans="1:19" x14ac:dyDescent="0.2">
      <c r="A156" s="271" t="s">
        <v>422</v>
      </c>
      <c r="B156" s="272">
        <v>47</v>
      </c>
      <c r="C156" s="277" t="s">
        <v>423</v>
      </c>
      <c r="D156" s="245">
        <f t="shared" si="6"/>
        <v>0.14199999999999999</v>
      </c>
      <c r="E156" s="35">
        <f t="shared" si="7"/>
        <v>16675</v>
      </c>
      <c r="F156" s="245">
        <v>0.14099999999999999</v>
      </c>
      <c r="G156" s="245">
        <v>0.14799999999999999</v>
      </c>
      <c r="H156" s="245">
        <v>0.14499999999999999</v>
      </c>
      <c r="I156" s="245">
        <v>0.156</v>
      </c>
      <c r="J156" s="245">
        <v>0.152</v>
      </c>
      <c r="K156" s="245">
        <v>0.15</v>
      </c>
      <c r="L156" s="245">
        <v>0.14199999999999999</v>
      </c>
      <c r="M156" s="246">
        <v>16590</v>
      </c>
      <c r="N156" s="246">
        <v>17455</v>
      </c>
      <c r="O156" s="246">
        <v>17060</v>
      </c>
      <c r="P156" s="36">
        <v>18515</v>
      </c>
      <c r="Q156" s="246">
        <v>18055</v>
      </c>
      <c r="R156" s="246">
        <v>17735</v>
      </c>
      <c r="S156" s="246">
        <v>16675</v>
      </c>
    </row>
    <row r="157" spans="1:19" x14ac:dyDescent="0.2">
      <c r="A157" s="278" t="s">
        <v>489</v>
      </c>
      <c r="B157" s="278"/>
      <c r="C157" s="279" t="s">
        <v>428</v>
      </c>
      <c r="D157" s="245">
        <f t="shared" si="6"/>
        <v>0.22600000000000001</v>
      </c>
      <c r="E157" s="35">
        <f t="shared" si="7"/>
        <v>122225</v>
      </c>
      <c r="F157" s="245">
        <v>0.23400000000000001</v>
      </c>
      <c r="G157" s="247">
        <v>0.24299999999999999</v>
      </c>
      <c r="H157" s="245">
        <v>0.24</v>
      </c>
      <c r="I157" s="247">
        <v>0.245</v>
      </c>
      <c r="J157" s="247">
        <v>0.23899999999999999</v>
      </c>
      <c r="K157" s="245">
        <v>0.23699999999999999</v>
      </c>
      <c r="L157" s="245">
        <v>0.22600000000000001</v>
      </c>
      <c r="M157" s="246">
        <v>126780</v>
      </c>
      <c r="N157" s="246">
        <v>131235</v>
      </c>
      <c r="O157" s="246">
        <v>129825</v>
      </c>
      <c r="P157" s="36">
        <v>133675</v>
      </c>
      <c r="Q157" s="246">
        <v>130280</v>
      </c>
      <c r="R157" s="246">
        <v>128405</v>
      </c>
      <c r="S157" s="246">
        <v>122225</v>
      </c>
    </row>
    <row r="158" spans="1:19" s="28" customFormat="1" x14ac:dyDescent="0.2">
      <c r="A158" s="278" t="s">
        <v>490</v>
      </c>
      <c r="B158" s="278"/>
      <c r="C158" s="279" t="s">
        <v>429</v>
      </c>
      <c r="D158" s="245">
        <f t="shared" si="6"/>
        <v>0.20699999999999999</v>
      </c>
      <c r="E158" s="35">
        <f t="shared" si="7"/>
        <v>320875</v>
      </c>
      <c r="F158" s="245">
        <v>0.22600000000000001</v>
      </c>
      <c r="G158" s="247">
        <v>0.23599999999999999</v>
      </c>
      <c r="H158" s="245">
        <v>0.22800000000000001</v>
      </c>
      <c r="I158" s="247">
        <v>0.23100000000000001</v>
      </c>
      <c r="J158" s="247">
        <v>0.224</v>
      </c>
      <c r="K158" s="245">
        <v>0.221</v>
      </c>
      <c r="L158" s="245">
        <v>0.20699999999999999</v>
      </c>
      <c r="M158" s="246">
        <v>345715</v>
      </c>
      <c r="N158" s="246">
        <v>360120</v>
      </c>
      <c r="O158" s="246">
        <v>348540</v>
      </c>
      <c r="P158" s="36">
        <v>357675</v>
      </c>
      <c r="Q158" s="246">
        <v>347575</v>
      </c>
      <c r="R158" s="246">
        <v>341860</v>
      </c>
      <c r="S158" s="246">
        <v>320875</v>
      </c>
    </row>
    <row r="159" spans="1:19" s="28" customFormat="1" x14ac:dyDescent="0.2">
      <c r="A159" s="278" t="s">
        <v>491</v>
      </c>
      <c r="B159" s="278"/>
      <c r="C159" s="279" t="s">
        <v>734</v>
      </c>
      <c r="D159" s="245">
        <f t="shared" si="6"/>
        <v>0.2</v>
      </c>
      <c r="E159" s="35">
        <f t="shared" si="7"/>
        <v>230440</v>
      </c>
      <c r="F159" s="245">
        <v>0.21199999999999999</v>
      </c>
      <c r="G159" s="247">
        <v>0.222</v>
      </c>
      <c r="H159" s="245">
        <v>0.214</v>
      </c>
      <c r="I159" s="247">
        <v>0.219</v>
      </c>
      <c r="J159" s="247">
        <v>0.214</v>
      </c>
      <c r="K159" s="245">
        <v>0.21099999999999999</v>
      </c>
      <c r="L159" s="245">
        <v>0.2</v>
      </c>
      <c r="M159" s="246">
        <v>236095</v>
      </c>
      <c r="N159" s="246">
        <v>248640</v>
      </c>
      <c r="O159" s="246">
        <v>240610</v>
      </c>
      <c r="P159" s="36">
        <v>250385</v>
      </c>
      <c r="Q159" s="246">
        <v>245760</v>
      </c>
      <c r="R159" s="246">
        <v>242720</v>
      </c>
      <c r="S159" s="246">
        <v>230440</v>
      </c>
    </row>
    <row r="160" spans="1:19" s="28" customFormat="1" x14ac:dyDescent="0.2">
      <c r="A160" s="278" t="s">
        <v>492</v>
      </c>
      <c r="B160" s="278"/>
      <c r="C160" s="279" t="s">
        <v>431</v>
      </c>
      <c r="D160" s="245">
        <f t="shared" si="6"/>
        <v>0.17299999999999999</v>
      </c>
      <c r="E160" s="35">
        <f t="shared" si="7"/>
        <v>169240</v>
      </c>
      <c r="F160" s="245">
        <v>0.17899999999999999</v>
      </c>
      <c r="G160" s="247">
        <v>0.187</v>
      </c>
      <c r="H160" s="245">
        <v>0.184</v>
      </c>
      <c r="I160" s="247">
        <v>0.191</v>
      </c>
      <c r="J160" s="247">
        <v>0.187</v>
      </c>
      <c r="K160" s="245">
        <v>0.184</v>
      </c>
      <c r="L160" s="245">
        <v>0.17299999999999999</v>
      </c>
      <c r="M160" s="246">
        <v>168115</v>
      </c>
      <c r="N160" s="246">
        <v>176645</v>
      </c>
      <c r="O160" s="246">
        <v>174970</v>
      </c>
      <c r="P160" s="36">
        <v>185135</v>
      </c>
      <c r="Q160" s="246">
        <v>181245</v>
      </c>
      <c r="R160" s="246">
        <v>179245</v>
      </c>
      <c r="S160" s="246">
        <v>169240</v>
      </c>
    </row>
    <row r="161" spans="1:19" s="28" customFormat="1" x14ac:dyDescent="0.2">
      <c r="A161" s="278" t="s">
        <v>493</v>
      </c>
      <c r="B161" s="278"/>
      <c r="C161" s="279" t="s">
        <v>432</v>
      </c>
      <c r="D161" s="245">
        <f t="shared" si="6"/>
        <v>0.21099999999999999</v>
      </c>
      <c r="E161" s="35">
        <f t="shared" si="7"/>
        <v>266975</v>
      </c>
      <c r="F161" s="245">
        <v>0.22900000000000001</v>
      </c>
      <c r="G161" s="247">
        <v>0.24</v>
      </c>
      <c r="H161" s="245">
        <v>0.23300000000000001</v>
      </c>
      <c r="I161" s="247">
        <v>0.24</v>
      </c>
      <c r="J161" s="247">
        <v>0.23300000000000001</v>
      </c>
      <c r="K161" s="245">
        <v>0.22700000000000001</v>
      </c>
      <c r="L161" s="245">
        <v>0.21099999999999999</v>
      </c>
      <c r="M161" s="246">
        <v>279100</v>
      </c>
      <c r="N161" s="246">
        <v>293655</v>
      </c>
      <c r="O161" s="246">
        <v>287105</v>
      </c>
      <c r="P161" s="36">
        <v>300300</v>
      </c>
      <c r="Q161" s="246">
        <v>292840</v>
      </c>
      <c r="R161" s="246">
        <v>286030</v>
      </c>
      <c r="S161" s="246">
        <v>266975</v>
      </c>
    </row>
    <row r="162" spans="1:19" s="28" customFormat="1" x14ac:dyDescent="0.2">
      <c r="A162" s="278" t="s">
        <v>494</v>
      </c>
      <c r="B162" s="278"/>
      <c r="C162" s="279" t="s">
        <v>735</v>
      </c>
      <c r="D162" s="245">
        <f t="shared" si="6"/>
        <v>0.151</v>
      </c>
      <c r="E162" s="35">
        <f t="shared" si="7"/>
        <v>194620</v>
      </c>
      <c r="F162" s="245">
        <v>0.158</v>
      </c>
      <c r="G162" s="247">
        <v>0.16400000000000001</v>
      </c>
      <c r="H162" s="245">
        <v>0.161</v>
      </c>
      <c r="I162" s="247">
        <v>0.16900000000000001</v>
      </c>
      <c r="J162" s="247">
        <v>0.16500000000000001</v>
      </c>
      <c r="K162" s="245">
        <v>0.16200000000000001</v>
      </c>
      <c r="L162" s="245">
        <v>0.151</v>
      </c>
      <c r="M162" s="246">
        <v>191885</v>
      </c>
      <c r="N162" s="246">
        <v>200435</v>
      </c>
      <c r="O162" s="246">
        <v>199060</v>
      </c>
      <c r="P162" s="36">
        <v>212645</v>
      </c>
      <c r="Q162" s="246">
        <v>209255</v>
      </c>
      <c r="R162" s="246">
        <v>206280</v>
      </c>
      <c r="S162" s="246">
        <v>194620</v>
      </c>
    </row>
    <row r="163" spans="1:19" s="28" customFormat="1" x14ac:dyDescent="0.2">
      <c r="A163" s="278" t="s">
        <v>495</v>
      </c>
      <c r="B163" s="278"/>
      <c r="C163" s="279" t="s">
        <v>427</v>
      </c>
      <c r="D163" s="245">
        <f t="shared" si="6"/>
        <v>0.23499999999999999</v>
      </c>
      <c r="E163" s="35">
        <f t="shared" si="7"/>
        <v>442275</v>
      </c>
      <c r="F163" s="245">
        <v>0.315</v>
      </c>
      <c r="G163" s="247">
        <v>0.32500000000000001</v>
      </c>
      <c r="H163" s="245">
        <v>0.308</v>
      </c>
      <c r="I163" s="247">
        <v>0.29599999999999999</v>
      </c>
      <c r="J163" s="247">
        <v>0.28000000000000003</v>
      </c>
      <c r="K163" s="245">
        <v>0.26700000000000002</v>
      </c>
      <c r="L163" s="245">
        <v>0.23499999999999999</v>
      </c>
      <c r="M163" s="246">
        <v>531700</v>
      </c>
      <c r="N163" s="246">
        <v>552725</v>
      </c>
      <c r="O163" s="246">
        <v>534095</v>
      </c>
      <c r="P163" s="36">
        <v>531970</v>
      </c>
      <c r="Q163" s="246">
        <v>512185</v>
      </c>
      <c r="R163" s="246">
        <v>495625</v>
      </c>
      <c r="S163" s="246">
        <v>442275</v>
      </c>
    </row>
    <row r="164" spans="1:19" s="28" customFormat="1" x14ac:dyDescent="0.2">
      <c r="A164" s="278" t="s">
        <v>496</v>
      </c>
      <c r="B164" s="278"/>
      <c r="C164" s="279" t="s">
        <v>426</v>
      </c>
      <c r="D164" s="245">
        <f t="shared" si="6"/>
        <v>0.13600000000000001</v>
      </c>
      <c r="E164" s="35">
        <f t="shared" si="7"/>
        <v>252795</v>
      </c>
      <c r="F164" s="245">
        <v>0.14399999999999999</v>
      </c>
      <c r="G164" s="247">
        <v>0.14899999999999999</v>
      </c>
      <c r="H164" s="245">
        <v>0.14499999999999999</v>
      </c>
      <c r="I164" s="247">
        <v>0.154</v>
      </c>
      <c r="J164" s="247">
        <v>0.15</v>
      </c>
      <c r="K164" s="245">
        <v>0.14599999999999999</v>
      </c>
      <c r="L164" s="245">
        <v>0.13600000000000001</v>
      </c>
      <c r="M164" s="246">
        <v>255475</v>
      </c>
      <c r="N164" s="246">
        <v>264730</v>
      </c>
      <c r="O164" s="246">
        <v>260920</v>
      </c>
      <c r="P164" s="36">
        <v>280755</v>
      </c>
      <c r="Q164" s="246">
        <v>275935</v>
      </c>
      <c r="R164" s="246">
        <v>270945</v>
      </c>
      <c r="S164" s="246">
        <v>252795</v>
      </c>
    </row>
    <row r="165" spans="1:19" s="28" customFormat="1" x14ac:dyDescent="0.2">
      <c r="A165" s="278" t="s">
        <v>497</v>
      </c>
      <c r="B165" s="278"/>
      <c r="C165" s="279" t="s">
        <v>433</v>
      </c>
      <c r="D165" s="245">
        <f t="shared" si="6"/>
        <v>0.14499999999999999</v>
      </c>
      <c r="E165" s="35">
        <f t="shared" si="7"/>
        <v>156840</v>
      </c>
      <c r="F165" s="245">
        <v>0.157</v>
      </c>
      <c r="G165" s="247">
        <v>0.161</v>
      </c>
      <c r="H165" s="245">
        <v>0.158</v>
      </c>
      <c r="I165" s="247">
        <v>0.16500000000000001</v>
      </c>
      <c r="J165" s="247">
        <v>0.16</v>
      </c>
      <c r="K165" s="245">
        <v>0.156</v>
      </c>
      <c r="L165" s="245">
        <v>0.14499999999999999</v>
      </c>
      <c r="M165" s="246">
        <v>163515</v>
      </c>
      <c r="N165" s="246">
        <v>169460</v>
      </c>
      <c r="O165" s="246">
        <v>166845</v>
      </c>
      <c r="P165" s="36">
        <v>176760</v>
      </c>
      <c r="Q165" s="246">
        <v>172260</v>
      </c>
      <c r="R165" s="246">
        <v>168345</v>
      </c>
      <c r="S165" s="246">
        <v>156840</v>
      </c>
    </row>
    <row r="166" spans="1:19" s="257" customFormat="1" x14ac:dyDescent="0.2">
      <c r="A166" s="280" t="s">
        <v>498</v>
      </c>
      <c r="B166" s="280"/>
      <c r="C166" s="281" t="s">
        <v>424</v>
      </c>
      <c r="D166" s="255">
        <f>L166</f>
        <v>0.186</v>
      </c>
      <c r="E166" s="39">
        <f>S166</f>
        <v>2156280</v>
      </c>
      <c r="F166" s="255">
        <v>0.20799999999999999</v>
      </c>
      <c r="G166" s="353">
        <v>0.216</v>
      </c>
      <c r="H166" s="255">
        <v>0.20899999999999999</v>
      </c>
      <c r="I166" s="255">
        <v>0.21299999999999999</v>
      </c>
      <c r="J166" s="353">
        <v>0.20599999999999999</v>
      </c>
      <c r="K166" s="255">
        <v>0.20100000000000001</v>
      </c>
      <c r="L166" s="255">
        <v>0.186</v>
      </c>
      <c r="M166" s="256">
        <v>2298385</v>
      </c>
      <c r="N166" s="256">
        <v>2397645</v>
      </c>
      <c r="O166" s="256">
        <v>2341975</v>
      </c>
      <c r="P166" s="39">
        <v>2429305</v>
      </c>
      <c r="Q166" s="256">
        <v>2367335</v>
      </c>
      <c r="R166" s="256">
        <v>2319450</v>
      </c>
      <c r="S166" s="256">
        <v>2156280</v>
      </c>
    </row>
    <row r="167" spans="1:19" s="28" customFormat="1" x14ac:dyDescent="0.2"/>
    <row r="168" spans="1:19" s="28" customFormat="1" x14ac:dyDescent="0.2"/>
    <row r="169" spans="1:19" s="28" customFormat="1" x14ac:dyDescent="0.2"/>
    <row r="170" spans="1:19" s="28" customFormat="1" x14ac:dyDescent="0.2"/>
    <row r="171" spans="1:19" s="28" customFormat="1" x14ac:dyDescent="0.2"/>
    <row r="172" spans="1:19" s="28" customFormat="1" x14ac:dyDescent="0.2"/>
    <row r="173" spans="1:19" s="28" customFormat="1" x14ac:dyDescent="0.2"/>
    <row r="174" spans="1:19" s="28" customFormat="1" x14ac:dyDescent="0.2"/>
    <row r="175" spans="1:19" s="28" customFormat="1" x14ac:dyDescent="0.2"/>
    <row r="176" spans="1:19" s="28" customFormat="1" x14ac:dyDescent="0.2">
      <c r="A176" s="27"/>
      <c r="B176" s="27"/>
    </row>
  </sheetData>
  <mergeCells count="1">
    <mergeCell ref="F2:S3"/>
  </mergeCell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theme="9"/>
  </sheetPr>
  <dimension ref="A1:N173"/>
  <sheetViews>
    <sheetView zoomScale="70" zoomScaleNormal="70" workbookViewId="0">
      <selection activeCell="D157" sqref="D157"/>
    </sheetView>
  </sheetViews>
  <sheetFormatPr defaultRowHeight="12.75" x14ac:dyDescent="0.2"/>
  <cols>
    <col min="1" max="1" width="10.21875" style="9" bestFit="1" customWidth="1"/>
    <col min="2" max="2" width="8.88671875" style="9"/>
    <col min="3" max="3" width="34.88671875" style="9" bestFit="1" customWidth="1"/>
    <col min="4" max="16384" width="8.88671875" style="9"/>
  </cols>
  <sheetData>
    <row r="1" spans="1:14" ht="15.75" x14ac:dyDescent="0.25">
      <c r="A1" s="270" t="s">
        <v>530</v>
      </c>
    </row>
    <row r="2" spans="1:14" ht="15.75" x14ac:dyDescent="0.25">
      <c r="A2" s="270"/>
      <c r="C2" s="9">
        <v>1</v>
      </c>
      <c r="D2" s="9">
        <v>2</v>
      </c>
      <c r="E2" s="9">
        <v>3</v>
      </c>
      <c r="F2" s="9">
        <v>4</v>
      </c>
      <c r="G2" s="9">
        <v>5</v>
      </c>
      <c r="H2" s="9">
        <v>6</v>
      </c>
      <c r="I2" s="9">
        <v>7</v>
      </c>
      <c r="J2" s="9">
        <v>8</v>
      </c>
      <c r="K2" s="9">
        <v>9</v>
      </c>
      <c r="L2" s="9">
        <v>10</v>
      </c>
      <c r="M2" s="9">
        <v>11</v>
      </c>
      <c r="N2" s="9">
        <v>12</v>
      </c>
    </row>
    <row r="3" spans="1:14" ht="15.75" x14ac:dyDescent="0.25">
      <c r="A3" s="270"/>
      <c r="E3" s="576" t="s">
        <v>737</v>
      </c>
      <c r="F3" s="577"/>
      <c r="G3" s="577"/>
      <c r="H3" s="577"/>
      <c r="I3" s="577"/>
      <c r="J3" s="577"/>
      <c r="K3" s="577"/>
      <c r="L3" s="577"/>
      <c r="M3" s="577"/>
      <c r="N3" s="577"/>
    </row>
    <row r="4" spans="1:14" ht="33.75" customHeight="1" x14ac:dyDescent="0.2">
      <c r="A4" s="29" t="s">
        <v>0</v>
      </c>
      <c r="B4" s="29" t="s">
        <v>1</v>
      </c>
      <c r="C4" s="29" t="s">
        <v>2</v>
      </c>
      <c r="D4" s="30" t="s">
        <v>3</v>
      </c>
      <c r="E4" s="30">
        <v>2004</v>
      </c>
      <c r="F4" s="31">
        <v>2005</v>
      </c>
      <c r="G4" s="31">
        <v>2006</v>
      </c>
      <c r="H4" s="31">
        <v>2007</v>
      </c>
      <c r="I4" s="31">
        <v>2008</v>
      </c>
      <c r="J4" s="31">
        <v>2009</v>
      </c>
      <c r="K4" s="31">
        <v>2010</v>
      </c>
      <c r="L4" s="31">
        <v>2011</v>
      </c>
      <c r="M4" s="31">
        <v>2012</v>
      </c>
      <c r="N4" s="31">
        <v>2013</v>
      </c>
    </row>
    <row r="5" spans="1:14" x14ac:dyDescent="0.2">
      <c r="A5" s="271" t="s">
        <v>4</v>
      </c>
      <c r="B5" s="272" t="s">
        <v>5</v>
      </c>
      <c r="C5" s="273" t="s">
        <v>6</v>
      </c>
      <c r="D5" s="331">
        <f>N5</f>
        <v>0.48</v>
      </c>
      <c r="E5" s="331">
        <v>0.51</v>
      </c>
      <c r="F5" s="331">
        <v>0.52</v>
      </c>
      <c r="G5" s="331">
        <v>0.47</v>
      </c>
      <c r="H5" s="331">
        <v>0.52</v>
      </c>
      <c r="I5" s="331">
        <v>0.49</v>
      </c>
      <c r="J5" s="331">
        <v>0.44</v>
      </c>
      <c r="K5" s="331">
        <v>0.42</v>
      </c>
      <c r="L5" s="331">
        <v>0.38</v>
      </c>
      <c r="M5" s="331">
        <v>0.44</v>
      </c>
      <c r="N5" s="331">
        <v>0.48</v>
      </c>
    </row>
    <row r="6" spans="1:14" x14ac:dyDescent="0.2">
      <c r="A6" s="271" t="s">
        <v>7</v>
      </c>
      <c r="B6" s="272" t="s">
        <v>8</v>
      </c>
      <c r="C6" s="275" t="s">
        <v>9</v>
      </c>
      <c r="D6" s="331">
        <f t="shared" ref="D6:D69" si="0">N6</f>
        <v>0.46</v>
      </c>
      <c r="E6" s="331">
        <v>0.42</v>
      </c>
      <c r="F6" s="331">
        <v>0.41</v>
      </c>
      <c r="G6" s="331">
        <v>0.5</v>
      </c>
      <c r="H6" s="331">
        <v>0.51</v>
      </c>
      <c r="I6" s="331">
        <v>0.38</v>
      </c>
      <c r="J6" s="331">
        <v>0.46</v>
      </c>
      <c r="K6" s="331">
        <v>0.38</v>
      </c>
      <c r="L6" s="331">
        <v>0.32</v>
      </c>
      <c r="M6" s="331">
        <v>0.37</v>
      </c>
      <c r="N6" s="331">
        <v>0.46</v>
      </c>
    </row>
    <row r="7" spans="1:14" x14ac:dyDescent="0.2">
      <c r="A7" s="271" t="s">
        <v>10</v>
      </c>
      <c r="B7" s="272" t="s">
        <v>11</v>
      </c>
      <c r="C7" s="275" t="s">
        <v>12</v>
      </c>
      <c r="D7" s="331">
        <f t="shared" si="0"/>
        <v>0.5</v>
      </c>
      <c r="E7" s="331">
        <v>0.55000000000000004</v>
      </c>
      <c r="F7" s="331">
        <v>0.56000000000000005</v>
      </c>
      <c r="G7" s="331">
        <v>0.51</v>
      </c>
      <c r="H7" s="331">
        <v>0.5</v>
      </c>
      <c r="I7" s="331">
        <v>0.47</v>
      </c>
      <c r="J7" s="331">
        <v>0.49</v>
      </c>
      <c r="K7" s="331">
        <v>0.49</v>
      </c>
      <c r="L7" s="331">
        <v>0.5</v>
      </c>
      <c r="M7" s="331">
        <v>0.5</v>
      </c>
      <c r="N7" s="331">
        <v>0.5</v>
      </c>
    </row>
    <row r="8" spans="1:14" x14ac:dyDescent="0.2">
      <c r="A8" s="271" t="s">
        <v>13</v>
      </c>
      <c r="B8" s="272" t="s">
        <v>14</v>
      </c>
      <c r="C8" s="275" t="s">
        <v>15</v>
      </c>
      <c r="D8" s="331">
        <f t="shared" si="0"/>
        <v>0.52</v>
      </c>
      <c r="E8" s="331">
        <v>0.5</v>
      </c>
      <c r="F8" s="331">
        <v>0.49</v>
      </c>
      <c r="G8" s="331">
        <v>0.56999999999999995</v>
      </c>
      <c r="H8" s="331">
        <v>0.53</v>
      </c>
      <c r="I8" s="331">
        <v>0.55000000000000004</v>
      </c>
      <c r="J8" s="331">
        <v>0.55000000000000004</v>
      </c>
      <c r="K8" s="331">
        <v>0.55000000000000004</v>
      </c>
      <c r="L8" s="331">
        <v>0.49</v>
      </c>
      <c r="M8" s="331">
        <v>0.55000000000000004</v>
      </c>
      <c r="N8" s="331">
        <v>0.52</v>
      </c>
    </row>
    <row r="9" spans="1:14" x14ac:dyDescent="0.2">
      <c r="A9" s="271" t="s">
        <v>16</v>
      </c>
      <c r="B9" s="272" t="s">
        <v>17</v>
      </c>
      <c r="C9" s="275" t="s">
        <v>18</v>
      </c>
      <c r="D9" s="331">
        <f t="shared" si="0"/>
        <v>0.6</v>
      </c>
      <c r="E9" s="331">
        <v>0.56999999999999995</v>
      </c>
      <c r="F9" s="331">
        <v>0.54</v>
      </c>
      <c r="G9" s="331">
        <v>0.59</v>
      </c>
      <c r="H9" s="331">
        <v>0.56000000000000005</v>
      </c>
      <c r="I9" s="331">
        <v>0.6</v>
      </c>
      <c r="J9" s="331">
        <v>0.57999999999999996</v>
      </c>
      <c r="K9" s="331">
        <v>0.5</v>
      </c>
      <c r="L9" s="331">
        <v>0.48</v>
      </c>
      <c r="M9" s="331">
        <v>0.53</v>
      </c>
      <c r="N9" s="331">
        <v>0.6</v>
      </c>
    </row>
    <row r="10" spans="1:14" x14ac:dyDescent="0.2">
      <c r="A10" s="271" t="s">
        <v>19</v>
      </c>
      <c r="B10" s="272" t="s">
        <v>20</v>
      </c>
      <c r="C10" s="275" t="s">
        <v>21</v>
      </c>
      <c r="D10" s="331">
        <f t="shared" si="0"/>
        <v>0.54</v>
      </c>
      <c r="E10" s="331">
        <v>0.49</v>
      </c>
      <c r="F10" s="331">
        <v>0.5</v>
      </c>
      <c r="G10" s="331">
        <v>0.5</v>
      </c>
      <c r="H10" s="331">
        <v>0.52</v>
      </c>
      <c r="I10" s="331">
        <v>0.49</v>
      </c>
      <c r="J10" s="331">
        <v>0.45</v>
      </c>
      <c r="K10" s="331">
        <v>0.53</v>
      </c>
      <c r="L10" s="331">
        <v>0.51</v>
      </c>
      <c r="M10" s="331">
        <v>0.55000000000000004</v>
      </c>
      <c r="N10" s="331">
        <v>0.54</v>
      </c>
    </row>
    <row r="11" spans="1:14" x14ac:dyDescent="0.2">
      <c r="A11" s="271" t="s">
        <v>22</v>
      </c>
      <c r="B11" s="272" t="s">
        <v>23</v>
      </c>
      <c r="C11" s="275" t="s">
        <v>24</v>
      </c>
      <c r="D11" s="331">
        <f t="shared" si="0"/>
        <v>0.6</v>
      </c>
      <c r="E11" s="331">
        <v>0.7</v>
      </c>
      <c r="F11" s="331">
        <v>0.7</v>
      </c>
      <c r="G11" s="331">
        <v>0.71</v>
      </c>
      <c r="H11" s="331">
        <v>0.68</v>
      </c>
      <c r="I11" s="331">
        <v>0.63</v>
      </c>
      <c r="J11" s="331">
        <v>0.55000000000000004</v>
      </c>
      <c r="K11" s="331">
        <v>0.53</v>
      </c>
      <c r="L11" s="331">
        <v>0.56000000000000005</v>
      </c>
      <c r="M11" s="331">
        <v>0.55000000000000004</v>
      </c>
      <c r="N11" s="331">
        <v>0.6</v>
      </c>
    </row>
    <row r="12" spans="1:14" x14ac:dyDescent="0.2">
      <c r="A12" s="271" t="s">
        <v>25</v>
      </c>
      <c r="B12" s="272" t="s">
        <v>26</v>
      </c>
      <c r="C12" s="275" t="s">
        <v>27</v>
      </c>
      <c r="D12" s="331">
        <f t="shared" si="0"/>
        <v>0.38</v>
      </c>
      <c r="E12" s="331">
        <v>0.4</v>
      </c>
      <c r="F12" s="331">
        <v>0.38</v>
      </c>
      <c r="G12" s="331">
        <v>0.41</v>
      </c>
      <c r="H12" s="331">
        <v>0.44</v>
      </c>
      <c r="I12" s="331">
        <v>0.43</v>
      </c>
      <c r="J12" s="331">
        <v>0.45</v>
      </c>
      <c r="K12" s="331">
        <v>0.43</v>
      </c>
      <c r="L12" s="331">
        <v>0.36</v>
      </c>
      <c r="M12" s="331">
        <v>0.38</v>
      </c>
      <c r="N12" s="331">
        <v>0.38</v>
      </c>
    </row>
    <row r="13" spans="1:14" x14ac:dyDescent="0.2">
      <c r="A13" s="271" t="s">
        <v>28</v>
      </c>
      <c r="B13" s="272" t="s">
        <v>29</v>
      </c>
      <c r="C13" s="275" t="s">
        <v>30</v>
      </c>
      <c r="D13" s="331">
        <f t="shared" si="0"/>
        <v>0.49</v>
      </c>
      <c r="E13" s="331">
        <v>0.49</v>
      </c>
      <c r="F13" s="331">
        <v>0.5</v>
      </c>
      <c r="G13" s="331">
        <v>0.48</v>
      </c>
      <c r="H13" s="331">
        <v>0.42</v>
      </c>
      <c r="I13" s="331">
        <v>0.49</v>
      </c>
      <c r="J13" s="331">
        <v>0.47</v>
      </c>
      <c r="K13" s="331">
        <v>0.51</v>
      </c>
      <c r="L13" s="331">
        <v>0.46</v>
      </c>
      <c r="M13" s="331">
        <v>0.54</v>
      </c>
      <c r="N13" s="331">
        <v>0.49</v>
      </c>
    </row>
    <row r="14" spans="1:14" x14ac:dyDescent="0.2">
      <c r="A14" s="271" t="s">
        <v>31</v>
      </c>
      <c r="B14" s="272" t="s">
        <v>32</v>
      </c>
      <c r="C14" s="275" t="s">
        <v>33</v>
      </c>
      <c r="D14" s="331">
        <f t="shared" si="0"/>
        <v>0.4</v>
      </c>
      <c r="E14" s="331">
        <v>0.42</v>
      </c>
      <c r="F14" s="331">
        <v>0.43</v>
      </c>
      <c r="G14" s="331">
        <v>0.39</v>
      </c>
      <c r="H14" s="331">
        <v>0.44</v>
      </c>
      <c r="I14" s="331">
        <v>0.44</v>
      </c>
      <c r="J14" s="331">
        <v>0.41</v>
      </c>
      <c r="K14" s="331">
        <v>0.39</v>
      </c>
      <c r="L14" s="331">
        <v>0.38</v>
      </c>
      <c r="M14" s="331">
        <v>0.41</v>
      </c>
      <c r="N14" s="331">
        <v>0.4</v>
      </c>
    </row>
    <row r="15" spans="1:14" x14ac:dyDescent="0.2">
      <c r="A15" s="271" t="s">
        <v>34</v>
      </c>
      <c r="B15" s="272" t="s">
        <v>35</v>
      </c>
      <c r="C15" s="275" t="s">
        <v>36</v>
      </c>
      <c r="D15" s="331">
        <f t="shared" si="0"/>
        <v>0.56999999999999995</v>
      </c>
      <c r="E15" s="331">
        <v>0.56999999999999995</v>
      </c>
      <c r="F15" s="331">
        <v>0.61</v>
      </c>
      <c r="G15" s="331">
        <v>0.61</v>
      </c>
      <c r="H15" s="331">
        <v>0.65</v>
      </c>
      <c r="I15" s="331">
        <v>0.61</v>
      </c>
      <c r="J15" s="331">
        <v>0.7</v>
      </c>
      <c r="K15" s="331">
        <v>0.69</v>
      </c>
      <c r="L15" s="331">
        <v>0.64</v>
      </c>
      <c r="M15" s="331">
        <v>0.64</v>
      </c>
      <c r="N15" s="331">
        <v>0.56999999999999995</v>
      </c>
    </row>
    <row r="16" spans="1:14" x14ac:dyDescent="0.2">
      <c r="A16" s="271" t="s">
        <v>37</v>
      </c>
      <c r="B16" s="272" t="s">
        <v>38</v>
      </c>
      <c r="C16" s="275" t="s">
        <v>39</v>
      </c>
      <c r="D16" s="331">
        <f t="shared" si="0"/>
        <v>0.44</v>
      </c>
      <c r="E16" s="331">
        <v>0.47</v>
      </c>
      <c r="F16" s="331">
        <v>0.46</v>
      </c>
      <c r="G16" s="331">
        <v>0.48</v>
      </c>
      <c r="H16" s="331">
        <v>0.52</v>
      </c>
      <c r="I16" s="331">
        <v>0.56000000000000005</v>
      </c>
      <c r="J16" s="331">
        <v>0.52</v>
      </c>
      <c r="K16" s="331">
        <v>0.51</v>
      </c>
      <c r="L16" s="331">
        <v>0.39</v>
      </c>
      <c r="M16" s="331">
        <v>0.42</v>
      </c>
      <c r="N16" s="331">
        <v>0.44</v>
      </c>
    </row>
    <row r="17" spans="1:14" x14ac:dyDescent="0.2">
      <c r="A17" s="271" t="s">
        <v>40</v>
      </c>
      <c r="B17" s="272" t="s">
        <v>41</v>
      </c>
      <c r="C17" s="275" t="s">
        <v>42</v>
      </c>
      <c r="D17" s="331">
        <f t="shared" si="0"/>
        <v>0.56000000000000005</v>
      </c>
      <c r="E17" s="331">
        <v>0.56999999999999995</v>
      </c>
      <c r="F17" s="331">
        <v>0.61</v>
      </c>
      <c r="G17" s="331">
        <v>0.55000000000000004</v>
      </c>
      <c r="H17" s="331">
        <v>0.51</v>
      </c>
      <c r="I17" s="331">
        <v>0.54</v>
      </c>
      <c r="J17" s="331">
        <v>0.51</v>
      </c>
      <c r="K17" s="331">
        <v>0.52</v>
      </c>
      <c r="L17" s="331">
        <v>0.49</v>
      </c>
      <c r="M17" s="331">
        <v>0.48</v>
      </c>
      <c r="N17" s="331">
        <v>0.56000000000000005</v>
      </c>
    </row>
    <row r="18" spans="1:14" x14ac:dyDescent="0.2">
      <c r="A18" s="271" t="s">
        <v>43</v>
      </c>
      <c r="B18" s="272" t="s">
        <v>44</v>
      </c>
      <c r="C18" s="275" t="s">
        <v>45</v>
      </c>
      <c r="D18" s="331">
        <f t="shared" si="0"/>
        <v>0.65</v>
      </c>
      <c r="E18" s="331">
        <v>0.61</v>
      </c>
      <c r="F18" s="331">
        <v>0.7</v>
      </c>
      <c r="G18" s="331">
        <v>0.67</v>
      </c>
      <c r="H18" s="331">
        <v>0.66</v>
      </c>
      <c r="I18" s="331">
        <v>0.74</v>
      </c>
      <c r="J18" s="331">
        <v>0.67</v>
      </c>
      <c r="K18" s="331">
        <v>0.6</v>
      </c>
      <c r="L18" s="331">
        <v>0.64</v>
      </c>
      <c r="M18" s="331">
        <v>0.65</v>
      </c>
      <c r="N18" s="331">
        <v>0.65</v>
      </c>
    </row>
    <row r="19" spans="1:14" x14ac:dyDescent="0.2">
      <c r="A19" s="271" t="s">
        <v>46</v>
      </c>
      <c r="B19" s="272" t="s">
        <v>47</v>
      </c>
      <c r="C19" s="275" t="s">
        <v>48</v>
      </c>
      <c r="D19" s="331">
        <f t="shared" si="0"/>
        <v>0.49</v>
      </c>
      <c r="E19" s="331">
        <v>0.47</v>
      </c>
      <c r="F19" s="331">
        <v>0.44</v>
      </c>
      <c r="G19" s="331">
        <v>0.49</v>
      </c>
      <c r="H19" s="331">
        <v>0.47</v>
      </c>
      <c r="I19" s="331">
        <v>0.45</v>
      </c>
      <c r="J19" s="331">
        <v>0.47</v>
      </c>
      <c r="K19" s="331">
        <v>0.47</v>
      </c>
      <c r="L19" s="331">
        <v>0.52</v>
      </c>
      <c r="M19" s="331">
        <v>0.52</v>
      </c>
      <c r="N19" s="331">
        <v>0.49</v>
      </c>
    </row>
    <row r="20" spans="1:14" x14ac:dyDescent="0.2">
      <c r="A20" s="271" t="s">
        <v>49</v>
      </c>
      <c r="B20" s="272" t="s">
        <v>50</v>
      </c>
      <c r="C20" s="275" t="s">
        <v>51</v>
      </c>
      <c r="D20" s="331">
        <f t="shared" si="0"/>
        <v>0.35</v>
      </c>
      <c r="E20" s="331">
        <v>0.31</v>
      </c>
      <c r="F20" s="331">
        <v>0.36</v>
      </c>
      <c r="G20" s="331">
        <v>0.4</v>
      </c>
      <c r="H20" s="331">
        <v>0.34</v>
      </c>
      <c r="I20" s="331">
        <v>0.28999999999999998</v>
      </c>
      <c r="J20" s="331">
        <v>0.32</v>
      </c>
      <c r="K20" s="331">
        <v>0.28999999999999998</v>
      </c>
      <c r="L20" s="331">
        <v>0.37</v>
      </c>
      <c r="M20" s="331">
        <v>0.35</v>
      </c>
      <c r="N20" s="331">
        <v>0.35</v>
      </c>
    </row>
    <row r="21" spans="1:14" x14ac:dyDescent="0.2">
      <c r="A21" s="271" t="s">
        <v>52</v>
      </c>
      <c r="B21" s="272" t="s">
        <v>53</v>
      </c>
      <c r="C21" s="275" t="s">
        <v>54</v>
      </c>
      <c r="D21" s="331">
        <f t="shared" si="0"/>
        <v>0.67</v>
      </c>
      <c r="E21" s="331">
        <v>0.66</v>
      </c>
      <c r="F21" s="331">
        <v>0.69</v>
      </c>
      <c r="G21" s="331">
        <v>0.6</v>
      </c>
      <c r="H21" s="331">
        <v>0.52</v>
      </c>
      <c r="I21" s="331">
        <v>0.57999999999999996</v>
      </c>
      <c r="J21" s="331">
        <v>0.56999999999999995</v>
      </c>
      <c r="K21" s="331">
        <v>0.55000000000000004</v>
      </c>
      <c r="L21" s="331">
        <v>0.65</v>
      </c>
      <c r="M21" s="331">
        <v>0.75</v>
      </c>
      <c r="N21" s="331">
        <v>0.67</v>
      </c>
    </row>
    <row r="22" spans="1:14" x14ac:dyDescent="0.2">
      <c r="A22" s="271" t="s">
        <v>55</v>
      </c>
      <c r="B22" s="272" t="s">
        <v>56</v>
      </c>
      <c r="C22" s="275" t="s">
        <v>57</v>
      </c>
      <c r="D22" s="331">
        <f t="shared" si="0"/>
        <v>0.4</v>
      </c>
      <c r="E22" s="331">
        <v>0.4</v>
      </c>
      <c r="F22" s="331">
        <v>0.43</v>
      </c>
      <c r="G22" s="331">
        <v>0.43</v>
      </c>
      <c r="H22" s="331">
        <v>0.43</v>
      </c>
      <c r="I22" s="331">
        <v>0.43</v>
      </c>
      <c r="J22" s="331">
        <v>0.36</v>
      </c>
      <c r="K22" s="331">
        <v>0.39</v>
      </c>
      <c r="L22" s="331">
        <v>0.38</v>
      </c>
      <c r="M22" s="331">
        <v>0.44</v>
      </c>
      <c r="N22" s="331">
        <v>0.4</v>
      </c>
    </row>
    <row r="23" spans="1:14" x14ac:dyDescent="0.2">
      <c r="A23" s="271" t="s">
        <v>447</v>
      </c>
      <c r="B23" s="272" t="s">
        <v>448</v>
      </c>
      <c r="C23" s="275" t="s">
        <v>449</v>
      </c>
      <c r="D23" s="331">
        <f t="shared" si="0"/>
        <v>0.56000000000000005</v>
      </c>
      <c r="E23" s="331">
        <v>0.64</v>
      </c>
      <c r="F23" s="331">
        <v>0.64</v>
      </c>
      <c r="G23" s="331">
        <v>0.62</v>
      </c>
      <c r="H23" s="331">
        <v>0.62</v>
      </c>
      <c r="I23" s="331">
        <v>0.62</v>
      </c>
      <c r="J23" s="331">
        <v>0.61</v>
      </c>
      <c r="K23" s="331">
        <v>0.52</v>
      </c>
      <c r="L23" s="331">
        <v>0.54</v>
      </c>
      <c r="M23" s="331">
        <v>0.51</v>
      </c>
      <c r="N23" s="331">
        <v>0.56000000000000005</v>
      </c>
    </row>
    <row r="24" spans="1:14" x14ac:dyDescent="0.2">
      <c r="A24" s="271" t="s">
        <v>58</v>
      </c>
      <c r="B24" s="272" t="s">
        <v>59</v>
      </c>
      <c r="C24" s="275" t="s">
        <v>60</v>
      </c>
      <c r="D24" s="331">
        <f t="shared" si="0"/>
        <v>0.46</v>
      </c>
      <c r="E24" s="331">
        <v>0.51</v>
      </c>
      <c r="F24" s="331">
        <v>0.51</v>
      </c>
      <c r="G24" s="331">
        <v>0.56999999999999995</v>
      </c>
      <c r="H24" s="331">
        <v>0.56000000000000005</v>
      </c>
      <c r="I24" s="331">
        <v>0.52</v>
      </c>
      <c r="J24" s="331">
        <v>0.5</v>
      </c>
      <c r="K24" s="331">
        <v>0.51</v>
      </c>
      <c r="L24" s="331">
        <v>0.5</v>
      </c>
      <c r="M24" s="331">
        <v>0.48</v>
      </c>
      <c r="N24" s="331">
        <v>0.46</v>
      </c>
    </row>
    <row r="25" spans="1:14" x14ac:dyDescent="0.2">
      <c r="A25" s="271" t="s">
        <v>61</v>
      </c>
      <c r="B25" s="272" t="s">
        <v>62</v>
      </c>
      <c r="C25" s="275" t="s">
        <v>63</v>
      </c>
      <c r="D25" s="331">
        <f t="shared" si="0"/>
        <v>0.43</v>
      </c>
      <c r="E25" s="331">
        <v>0.53</v>
      </c>
      <c r="F25" s="331">
        <v>0.5</v>
      </c>
      <c r="G25" s="331">
        <v>0.52</v>
      </c>
      <c r="H25" s="331">
        <v>0.48</v>
      </c>
      <c r="I25" s="331">
        <v>0.46</v>
      </c>
      <c r="J25" s="331">
        <v>0.4</v>
      </c>
      <c r="K25" s="331">
        <v>0.4</v>
      </c>
      <c r="L25" s="331">
        <v>0.45</v>
      </c>
      <c r="M25" s="331">
        <v>0.39</v>
      </c>
      <c r="N25" s="331">
        <v>0.43</v>
      </c>
    </row>
    <row r="26" spans="1:14" x14ac:dyDescent="0.2">
      <c r="A26" s="271" t="s">
        <v>64</v>
      </c>
      <c r="B26" s="272" t="s">
        <v>65</v>
      </c>
      <c r="C26" s="275" t="s">
        <v>66</v>
      </c>
      <c r="D26" s="331">
        <f t="shared" si="0"/>
        <v>0.64</v>
      </c>
      <c r="E26" s="331">
        <v>0.54</v>
      </c>
      <c r="F26" s="331">
        <v>0.66</v>
      </c>
      <c r="G26" s="331">
        <v>0.63</v>
      </c>
      <c r="H26" s="331">
        <v>0.61</v>
      </c>
      <c r="I26" s="331">
        <v>0.6</v>
      </c>
      <c r="J26" s="331">
        <v>0.56999999999999995</v>
      </c>
      <c r="K26" s="331">
        <v>0.59</v>
      </c>
      <c r="L26" s="331">
        <v>0.64</v>
      </c>
      <c r="M26" s="331">
        <v>0.61</v>
      </c>
      <c r="N26" s="331">
        <v>0.64</v>
      </c>
    </row>
    <row r="27" spans="1:14" x14ac:dyDescent="0.2">
      <c r="A27" s="271" t="s">
        <v>67</v>
      </c>
      <c r="B27" s="272" t="s">
        <v>68</v>
      </c>
      <c r="C27" s="275" t="s">
        <v>69</v>
      </c>
      <c r="D27" s="331">
        <f t="shared" si="0"/>
        <v>0.48</v>
      </c>
      <c r="E27" s="331">
        <v>0.53</v>
      </c>
      <c r="F27" s="331">
        <v>0.55000000000000004</v>
      </c>
      <c r="G27" s="331">
        <v>0.55000000000000004</v>
      </c>
      <c r="H27" s="331">
        <v>0.52</v>
      </c>
      <c r="I27" s="331">
        <v>0.56999999999999995</v>
      </c>
      <c r="J27" s="331">
        <v>0.57999999999999996</v>
      </c>
      <c r="K27" s="331">
        <v>0.54</v>
      </c>
      <c r="L27" s="331">
        <v>0.54</v>
      </c>
      <c r="M27" s="331">
        <v>0.49</v>
      </c>
      <c r="N27" s="331">
        <v>0.48</v>
      </c>
    </row>
    <row r="28" spans="1:14" x14ac:dyDescent="0.2">
      <c r="A28" s="271" t="s">
        <v>70</v>
      </c>
      <c r="B28" s="272" t="s">
        <v>71</v>
      </c>
      <c r="C28" s="275" t="s">
        <v>72</v>
      </c>
      <c r="D28" s="331">
        <f t="shared" si="0"/>
        <v>0.65</v>
      </c>
      <c r="E28" s="331">
        <v>0.59</v>
      </c>
      <c r="F28" s="331">
        <v>0.65</v>
      </c>
      <c r="G28" s="331">
        <v>0.7</v>
      </c>
      <c r="H28" s="331">
        <v>0.65</v>
      </c>
      <c r="I28" s="331">
        <v>0.69</v>
      </c>
      <c r="J28" s="331">
        <v>0.65</v>
      </c>
      <c r="K28" s="331">
        <v>0.65</v>
      </c>
      <c r="L28" s="331">
        <v>0.66</v>
      </c>
      <c r="M28" s="331">
        <v>0.6</v>
      </c>
      <c r="N28" s="331">
        <v>0.65</v>
      </c>
    </row>
    <row r="29" spans="1:14" x14ac:dyDescent="0.2">
      <c r="A29" s="271" t="s">
        <v>73</v>
      </c>
      <c r="B29" s="272" t="s">
        <v>74</v>
      </c>
      <c r="C29" s="275" t="s">
        <v>75</v>
      </c>
      <c r="D29" s="331">
        <f t="shared" si="0"/>
        <v>0.61</v>
      </c>
      <c r="E29" s="331">
        <v>0.67</v>
      </c>
      <c r="F29" s="331">
        <v>0.68</v>
      </c>
      <c r="G29" s="331">
        <v>0.66</v>
      </c>
      <c r="H29" s="331">
        <v>0.67</v>
      </c>
      <c r="I29" s="331">
        <v>0.66</v>
      </c>
      <c r="J29" s="331">
        <v>0.67</v>
      </c>
      <c r="K29" s="331">
        <v>0.66</v>
      </c>
      <c r="L29" s="331">
        <v>0.64</v>
      </c>
      <c r="M29" s="331">
        <v>0.65</v>
      </c>
      <c r="N29" s="331">
        <v>0.61</v>
      </c>
    </row>
    <row r="30" spans="1:14" x14ac:dyDescent="0.2">
      <c r="A30" s="271" t="s">
        <v>76</v>
      </c>
      <c r="B30" s="272" t="s">
        <v>77</v>
      </c>
      <c r="C30" s="275" t="s">
        <v>78</v>
      </c>
      <c r="D30" s="331">
        <f t="shared" si="0"/>
        <v>0.54</v>
      </c>
      <c r="E30" s="331">
        <v>0.54</v>
      </c>
      <c r="F30" s="331">
        <v>0.51</v>
      </c>
      <c r="G30" s="331">
        <v>0.51</v>
      </c>
      <c r="H30" s="331">
        <v>0.53</v>
      </c>
      <c r="I30" s="331">
        <v>0.55000000000000004</v>
      </c>
      <c r="J30" s="331">
        <v>0.54</v>
      </c>
      <c r="K30" s="331">
        <v>0.52</v>
      </c>
      <c r="L30" s="331">
        <v>0.51</v>
      </c>
      <c r="M30" s="331">
        <v>0.55000000000000004</v>
      </c>
      <c r="N30" s="331">
        <v>0.54</v>
      </c>
    </row>
    <row r="31" spans="1:14" x14ac:dyDescent="0.2">
      <c r="A31" s="271" t="s">
        <v>79</v>
      </c>
      <c r="B31" s="272" t="s">
        <v>80</v>
      </c>
      <c r="C31" s="275" t="s">
        <v>81</v>
      </c>
      <c r="D31" s="331">
        <f t="shared" si="0"/>
        <v>0.55000000000000004</v>
      </c>
      <c r="E31" s="331">
        <v>0.51</v>
      </c>
      <c r="F31" s="331">
        <v>0.56000000000000005</v>
      </c>
      <c r="G31" s="331">
        <v>0.55000000000000004</v>
      </c>
      <c r="H31" s="331">
        <v>0.57999999999999996</v>
      </c>
      <c r="I31" s="331">
        <v>0.6</v>
      </c>
      <c r="J31" s="331">
        <v>0.55000000000000004</v>
      </c>
      <c r="K31" s="331">
        <v>0.49</v>
      </c>
      <c r="L31" s="331">
        <v>0.5</v>
      </c>
      <c r="M31" s="331">
        <v>0.51</v>
      </c>
      <c r="N31" s="331">
        <v>0.55000000000000004</v>
      </c>
    </row>
    <row r="32" spans="1:14" x14ac:dyDescent="0.2">
      <c r="A32" s="271" t="s">
        <v>82</v>
      </c>
      <c r="B32" s="272" t="s">
        <v>83</v>
      </c>
      <c r="C32" s="275" t="s">
        <v>84</v>
      </c>
      <c r="D32" s="331">
        <f t="shared" si="0"/>
        <v>0.54</v>
      </c>
      <c r="E32" s="331">
        <v>0.55000000000000004</v>
      </c>
      <c r="F32" s="331">
        <v>0.59</v>
      </c>
      <c r="G32" s="331">
        <v>0.54</v>
      </c>
      <c r="H32" s="331">
        <v>0.59</v>
      </c>
      <c r="I32" s="331">
        <v>0.54</v>
      </c>
      <c r="J32" s="331">
        <v>0.54</v>
      </c>
      <c r="K32" s="331">
        <v>0.54</v>
      </c>
      <c r="L32" s="331">
        <v>0.49</v>
      </c>
      <c r="M32" s="331">
        <v>0.47</v>
      </c>
      <c r="N32" s="331">
        <v>0.54</v>
      </c>
    </row>
    <row r="33" spans="1:14" x14ac:dyDescent="0.2">
      <c r="A33" s="271" t="s">
        <v>85</v>
      </c>
      <c r="B33" s="272" t="s">
        <v>86</v>
      </c>
      <c r="C33" s="275" t="s">
        <v>87</v>
      </c>
      <c r="D33" s="331">
        <f t="shared" si="0"/>
        <v>0.57999999999999996</v>
      </c>
      <c r="E33" s="331">
        <v>0.52</v>
      </c>
      <c r="F33" s="331">
        <v>0.53</v>
      </c>
      <c r="G33" s="331">
        <v>0.55000000000000004</v>
      </c>
      <c r="H33" s="331">
        <v>0.55000000000000004</v>
      </c>
      <c r="I33" s="331">
        <v>0.56000000000000005</v>
      </c>
      <c r="J33" s="331">
        <v>0.49</v>
      </c>
      <c r="K33" s="331">
        <v>0.56999999999999995</v>
      </c>
      <c r="L33" s="331">
        <v>0.52</v>
      </c>
      <c r="M33" s="331">
        <v>0.49</v>
      </c>
      <c r="N33" s="331">
        <v>0.57999999999999996</v>
      </c>
    </row>
    <row r="34" spans="1:14" x14ac:dyDescent="0.2">
      <c r="A34" s="271" t="s">
        <v>88</v>
      </c>
      <c r="B34" s="272" t="s">
        <v>89</v>
      </c>
      <c r="C34" s="275" t="s">
        <v>90</v>
      </c>
      <c r="D34" s="331">
        <f t="shared" si="0"/>
        <v>0.56999999999999995</v>
      </c>
      <c r="E34" s="331">
        <v>0.66</v>
      </c>
      <c r="F34" s="331">
        <v>0.59</v>
      </c>
      <c r="G34" s="331">
        <v>0.59</v>
      </c>
      <c r="H34" s="331">
        <v>0.63</v>
      </c>
      <c r="I34" s="331">
        <v>0.63</v>
      </c>
      <c r="J34" s="331">
        <v>0.6</v>
      </c>
      <c r="K34" s="331">
        <v>0.63</v>
      </c>
      <c r="L34" s="331">
        <v>0.53</v>
      </c>
      <c r="M34" s="331">
        <v>0.59</v>
      </c>
      <c r="N34" s="331">
        <v>0.56999999999999995</v>
      </c>
    </row>
    <row r="35" spans="1:14" x14ac:dyDescent="0.2">
      <c r="A35" s="271" t="s">
        <v>91</v>
      </c>
      <c r="B35" s="272" t="s">
        <v>92</v>
      </c>
      <c r="C35" s="275" t="s">
        <v>93</v>
      </c>
      <c r="D35" s="331">
        <f t="shared" si="0"/>
        <v>0.52</v>
      </c>
      <c r="E35" s="331">
        <v>0.53</v>
      </c>
      <c r="F35" s="331">
        <v>0.52</v>
      </c>
      <c r="G35" s="331">
        <v>0.5</v>
      </c>
      <c r="H35" s="331">
        <v>0.49</v>
      </c>
      <c r="I35" s="331">
        <v>0.48</v>
      </c>
      <c r="J35" s="331">
        <v>0.43</v>
      </c>
      <c r="K35" s="331">
        <v>0.41</v>
      </c>
      <c r="L35" s="331">
        <v>0.41</v>
      </c>
      <c r="M35" s="331">
        <v>0.46</v>
      </c>
      <c r="N35" s="331">
        <v>0.52</v>
      </c>
    </row>
    <row r="36" spans="1:14" x14ac:dyDescent="0.2">
      <c r="A36" s="271" t="s">
        <v>94</v>
      </c>
      <c r="B36" s="272" t="s">
        <v>95</v>
      </c>
      <c r="C36" s="275" t="s">
        <v>96</v>
      </c>
      <c r="D36" s="331">
        <f t="shared" si="0"/>
        <v>0.44</v>
      </c>
      <c r="E36" s="331">
        <v>0.4</v>
      </c>
      <c r="F36" s="331">
        <v>0.41</v>
      </c>
      <c r="G36" s="331">
        <v>0.37</v>
      </c>
      <c r="H36" s="331">
        <v>0.32</v>
      </c>
      <c r="I36" s="331">
        <v>0.35</v>
      </c>
      <c r="J36" s="331">
        <v>0.36</v>
      </c>
      <c r="K36" s="331">
        <v>0.36</v>
      </c>
      <c r="L36" s="331">
        <v>0.31</v>
      </c>
      <c r="M36" s="331">
        <v>0.28999999999999998</v>
      </c>
      <c r="N36" s="331">
        <v>0.44</v>
      </c>
    </row>
    <row r="37" spans="1:14" x14ac:dyDescent="0.2">
      <c r="A37" s="271" t="s">
        <v>97</v>
      </c>
      <c r="B37" s="272" t="s">
        <v>98</v>
      </c>
      <c r="C37" s="275" t="s">
        <v>99</v>
      </c>
      <c r="D37" s="331">
        <f t="shared" si="0"/>
        <v>0.54</v>
      </c>
      <c r="E37" s="331">
        <v>0.55000000000000004</v>
      </c>
      <c r="F37" s="331">
        <v>0.52</v>
      </c>
      <c r="G37" s="331">
        <v>0.54</v>
      </c>
      <c r="H37" s="331">
        <v>0.5</v>
      </c>
      <c r="I37" s="331">
        <v>0.52</v>
      </c>
      <c r="J37" s="331">
        <v>0.54</v>
      </c>
      <c r="K37" s="331">
        <v>0.55000000000000004</v>
      </c>
      <c r="L37" s="331">
        <v>0.5</v>
      </c>
      <c r="M37" s="331">
        <v>0.56000000000000005</v>
      </c>
      <c r="N37" s="331">
        <v>0.54</v>
      </c>
    </row>
    <row r="38" spans="1:14" x14ac:dyDescent="0.2">
      <c r="A38" s="271" t="s">
        <v>100</v>
      </c>
      <c r="B38" s="272" t="s">
        <v>101</v>
      </c>
      <c r="C38" s="275" t="s">
        <v>102</v>
      </c>
      <c r="D38" s="331">
        <f t="shared" si="0"/>
        <v>0.54</v>
      </c>
      <c r="E38" s="331">
        <v>0.56000000000000005</v>
      </c>
      <c r="F38" s="331">
        <v>0.56999999999999995</v>
      </c>
      <c r="G38" s="331">
        <v>0.56000000000000005</v>
      </c>
      <c r="H38" s="331">
        <v>0.51</v>
      </c>
      <c r="I38" s="331">
        <v>0.53</v>
      </c>
      <c r="J38" s="331">
        <v>0.53</v>
      </c>
      <c r="K38" s="331">
        <v>0.55000000000000004</v>
      </c>
      <c r="L38" s="331">
        <v>0.4</v>
      </c>
      <c r="M38" s="331">
        <v>0.47</v>
      </c>
      <c r="N38" s="331">
        <v>0.54</v>
      </c>
    </row>
    <row r="39" spans="1:14" x14ac:dyDescent="0.2">
      <c r="A39" s="271" t="s">
        <v>103</v>
      </c>
      <c r="B39" s="272" t="s">
        <v>104</v>
      </c>
      <c r="C39" s="275" t="s">
        <v>105</v>
      </c>
      <c r="D39" s="331">
        <f t="shared" si="0"/>
        <v>0.53</v>
      </c>
      <c r="E39" s="331">
        <v>0.44</v>
      </c>
      <c r="F39" s="331">
        <v>0.43</v>
      </c>
      <c r="G39" s="331">
        <v>0.52</v>
      </c>
      <c r="H39" s="331">
        <v>0.55000000000000004</v>
      </c>
      <c r="I39" s="331">
        <v>0.52</v>
      </c>
      <c r="J39" s="331">
        <v>0.48</v>
      </c>
      <c r="K39" s="331">
        <v>0.48</v>
      </c>
      <c r="L39" s="331">
        <v>0.46</v>
      </c>
      <c r="M39" s="331">
        <v>0.49</v>
      </c>
      <c r="N39" s="331">
        <v>0.53</v>
      </c>
    </row>
    <row r="40" spans="1:14" x14ac:dyDescent="0.2">
      <c r="A40" s="271" t="s">
        <v>106</v>
      </c>
      <c r="B40" s="272" t="s">
        <v>107</v>
      </c>
      <c r="C40" s="275" t="s">
        <v>108</v>
      </c>
      <c r="D40" s="331">
        <f t="shared" si="0"/>
        <v>0.69</v>
      </c>
      <c r="E40" s="331">
        <v>0.57999999999999996</v>
      </c>
      <c r="F40" s="331">
        <v>0.64</v>
      </c>
      <c r="G40" s="331">
        <v>0.59</v>
      </c>
      <c r="H40" s="331">
        <v>0.6</v>
      </c>
      <c r="I40" s="331">
        <v>0.65</v>
      </c>
      <c r="J40" s="331">
        <v>0.57999999999999996</v>
      </c>
      <c r="K40" s="331">
        <v>0.61</v>
      </c>
      <c r="L40" s="331">
        <v>0.57999999999999996</v>
      </c>
      <c r="M40" s="331">
        <v>0.56999999999999995</v>
      </c>
      <c r="N40" s="331">
        <v>0.69</v>
      </c>
    </row>
    <row r="41" spans="1:14" x14ac:dyDescent="0.2">
      <c r="A41" s="271" t="s">
        <v>109</v>
      </c>
      <c r="B41" s="272" t="s">
        <v>110</v>
      </c>
      <c r="C41" s="275" t="s">
        <v>111</v>
      </c>
      <c r="D41" s="331">
        <f t="shared" si="0"/>
        <v>0.7</v>
      </c>
      <c r="E41" s="331">
        <v>0.61</v>
      </c>
      <c r="F41" s="331">
        <v>0.6</v>
      </c>
      <c r="G41" s="331">
        <v>0.57999999999999996</v>
      </c>
      <c r="H41" s="331">
        <v>0.61</v>
      </c>
      <c r="I41" s="331">
        <v>0.61</v>
      </c>
      <c r="J41" s="331">
        <v>0.56999999999999995</v>
      </c>
      <c r="K41" s="331">
        <v>0.65</v>
      </c>
      <c r="L41" s="331">
        <v>0.56999999999999995</v>
      </c>
      <c r="M41" s="331">
        <v>0.59</v>
      </c>
      <c r="N41" s="331">
        <v>0.7</v>
      </c>
    </row>
    <row r="42" spans="1:14" x14ac:dyDescent="0.2">
      <c r="A42" s="271" t="s">
        <v>112</v>
      </c>
      <c r="B42" s="272" t="s">
        <v>113</v>
      </c>
      <c r="C42" s="275" t="s">
        <v>114</v>
      </c>
      <c r="D42" s="331">
        <f t="shared" si="0"/>
        <v>0.49</v>
      </c>
      <c r="E42" s="331">
        <v>0.51</v>
      </c>
      <c r="F42" s="331">
        <v>0.5</v>
      </c>
      <c r="G42" s="331">
        <v>0.51</v>
      </c>
      <c r="H42" s="331">
        <v>0.51</v>
      </c>
      <c r="I42" s="331">
        <v>0.48</v>
      </c>
      <c r="J42" s="331">
        <v>0.48</v>
      </c>
      <c r="K42" s="331">
        <v>0.45</v>
      </c>
      <c r="L42" s="331">
        <v>0.48</v>
      </c>
      <c r="M42" s="331">
        <v>0.49</v>
      </c>
      <c r="N42" s="331">
        <v>0.49</v>
      </c>
    </row>
    <row r="43" spans="1:14" x14ac:dyDescent="0.2">
      <c r="A43" s="271" t="s">
        <v>115</v>
      </c>
      <c r="B43" s="272" t="s">
        <v>116</v>
      </c>
      <c r="C43" s="275" t="s">
        <v>117</v>
      </c>
      <c r="D43" s="331">
        <f t="shared" si="0"/>
        <v>0.4</v>
      </c>
      <c r="E43" s="331">
        <v>0.44</v>
      </c>
      <c r="F43" s="331">
        <v>0.45</v>
      </c>
      <c r="G43" s="331">
        <v>0.43</v>
      </c>
      <c r="H43" s="331">
        <v>0.4</v>
      </c>
      <c r="I43" s="331">
        <v>0.42</v>
      </c>
      <c r="J43" s="331">
        <v>0.41</v>
      </c>
      <c r="K43" s="331">
        <v>0.43</v>
      </c>
      <c r="L43" s="331">
        <v>0.32</v>
      </c>
      <c r="M43" s="331">
        <v>0.37</v>
      </c>
      <c r="N43" s="331">
        <v>0.4</v>
      </c>
    </row>
    <row r="44" spans="1:14" x14ac:dyDescent="0.2">
      <c r="A44" s="271" t="s">
        <v>118</v>
      </c>
      <c r="B44" s="272" t="s">
        <v>119</v>
      </c>
      <c r="C44" s="275" t="s">
        <v>120</v>
      </c>
      <c r="D44" s="331">
        <f t="shared" si="0"/>
        <v>0.56000000000000005</v>
      </c>
      <c r="E44" s="331">
        <v>0.48</v>
      </c>
      <c r="F44" s="331">
        <v>0.61</v>
      </c>
      <c r="G44" s="331">
        <v>0.55000000000000004</v>
      </c>
      <c r="H44" s="331">
        <v>0.54</v>
      </c>
      <c r="I44" s="331">
        <v>0.56000000000000005</v>
      </c>
      <c r="J44" s="331">
        <v>0.54</v>
      </c>
      <c r="K44" s="331">
        <v>0.5</v>
      </c>
      <c r="L44" s="331">
        <v>0.55000000000000004</v>
      </c>
      <c r="M44" s="331">
        <v>0.54</v>
      </c>
      <c r="N44" s="331">
        <v>0.56000000000000005</v>
      </c>
    </row>
    <row r="45" spans="1:14" x14ac:dyDescent="0.2">
      <c r="A45" s="271" t="s">
        <v>121</v>
      </c>
      <c r="B45" s="272" t="s">
        <v>122</v>
      </c>
      <c r="C45" s="275" t="s">
        <v>123</v>
      </c>
      <c r="D45" s="331">
        <f t="shared" si="0"/>
        <v>0.63</v>
      </c>
      <c r="E45" s="331">
        <v>0.61</v>
      </c>
      <c r="F45" s="331">
        <v>0.6</v>
      </c>
      <c r="G45" s="331">
        <v>0.6</v>
      </c>
      <c r="H45" s="331">
        <v>0.63</v>
      </c>
      <c r="I45" s="331">
        <v>0.56000000000000005</v>
      </c>
      <c r="J45" s="331">
        <v>0.59</v>
      </c>
      <c r="K45" s="331">
        <v>0.62</v>
      </c>
      <c r="L45" s="331">
        <v>0.59</v>
      </c>
      <c r="M45" s="331">
        <v>0.63</v>
      </c>
      <c r="N45" s="331">
        <v>0.63</v>
      </c>
    </row>
    <row r="46" spans="1:14" x14ac:dyDescent="0.2">
      <c r="A46" s="271" t="s">
        <v>124</v>
      </c>
      <c r="B46" s="272" t="s">
        <v>125</v>
      </c>
      <c r="C46" s="275" t="s">
        <v>126</v>
      </c>
      <c r="D46" s="331">
        <f t="shared" si="0"/>
        <v>0.53</v>
      </c>
      <c r="E46" s="331">
        <v>0.59</v>
      </c>
      <c r="F46" s="331">
        <v>0.56000000000000005</v>
      </c>
      <c r="G46" s="331">
        <v>0.56000000000000005</v>
      </c>
      <c r="H46" s="331">
        <v>0.55000000000000004</v>
      </c>
      <c r="I46" s="331">
        <v>0.62</v>
      </c>
      <c r="J46" s="331">
        <v>0.56999999999999995</v>
      </c>
      <c r="K46" s="331">
        <v>0.55000000000000004</v>
      </c>
      <c r="L46" s="331">
        <v>0.59</v>
      </c>
      <c r="M46" s="331">
        <v>0.56000000000000005</v>
      </c>
      <c r="N46" s="331">
        <v>0.53</v>
      </c>
    </row>
    <row r="47" spans="1:14" x14ac:dyDescent="0.2">
      <c r="A47" s="271" t="s">
        <v>127</v>
      </c>
      <c r="B47" s="272" t="s">
        <v>128</v>
      </c>
      <c r="C47" s="275" t="s">
        <v>129</v>
      </c>
      <c r="D47" s="331">
        <f t="shared" si="0"/>
        <v>0.57999999999999996</v>
      </c>
      <c r="E47" s="331">
        <v>0.52</v>
      </c>
      <c r="F47" s="331">
        <v>0.5</v>
      </c>
      <c r="G47" s="331">
        <v>0.5</v>
      </c>
      <c r="H47" s="331">
        <v>0.52</v>
      </c>
      <c r="I47" s="331">
        <v>0.56000000000000005</v>
      </c>
      <c r="J47" s="331">
        <v>0.6</v>
      </c>
      <c r="K47" s="331">
        <v>0.57999999999999996</v>
      </c>
      <c r="L47" s="331">
        <v>0.63</v>
      </c>
      <c r="M47" s="331">
        <v>0.56999999999999995</v>
      </c>
      <c r="N47" s="331">
        <v>0.57999999999999996</v>
      </c>
    </row>
    <row r="48" spans="1:14" x14ac:dyDescent="0.2">
      <c r="A48" s="271" t="s">
        <v>130</v>
      </c>
      <c r="B48" s="272" t="s">
        <v>131</v>
      </c>
      <c r="C48" s="275" t="s">
        <v>132</v>
      </c>
      <c r="D48" s="331">
        <f t="shared" si="0"/>
        <v>0.55000000000000004</v>
      </c>
      <c r="E48" s="331">
        <v>0.5</v>
      </c>
      <c r="F48" s="331">
        <v>0.56999999999999995</v>
      </c>
      <c r="G48" s="331">
        <v>0.56000000000000005</v>
      </c>
      <c r="H48" s="331">
        <v>0.52</v>
      </c>
      <c r="I48" s="331">
        <v>0.55000000000000004</v>
      </c>
      <c r="J48" s="331">
        <v>0.53</v>
      </c>
      <c r="K48" s="331">
        <v>0.57999999999999996</v>
      </c>
      <c r="L48" s="331">
        <v>0.52</v>
      </c>
      <c r="M48" s="331">
        <v>0.54</v>
      </c>
      <c r="N48" s="331">
        <v>0.55000000000000004</v>
      </c>
    </row>
    <row r="49" spans="1:14" x14ac:dyDescent="0.2">
      <c r="A49" s="271" t="s">
        <v>133</v>
      </c>
      <c r="B49" s="272" t="s">
        <v>134</v>
      </c>
      <c r="C49" s="275" t="s">
        <v>135</v>
      </c>
      <c r="D49" s="331">
        <f t="shared" si="0"/>
        <v>0.53</v>
      </c>
      <c r="E49" s="331">
        <v>0.5</v>
      </c>
      <c r="F49" s="331">
        <v>0.49</v>
      </c>
      <c r="G49" s="331">
        <v>0.49</v>
      </c>
      <c r="H49" s="331">
        <v>0.47</v>
      </c>
      <c r="I49" s="331">
        <v>0.52</v>
      </c>
      <c r="J49" s="331">
        <v>0.49</v>
      </c>
      <c r="K49" s="331">
        <v>0.44</v>
      </c>
      <c r="L49" s="331">
        <v>0.54</v>
      </c>
      <c r="M49" s="331">
        <v>0.46</v>
      </c>
      <c r="N49" s="331">
        <v>0.53</v>
      </c>
    </row>
    <row r="50" spans="1:14" x14ac:dyDescent="0.2">
      <c r="A50" s="271" t="s">
        <v>136</v>
      </c>
      <c r="B50" s="272" t="s">
        <v>137</v>
      </c>
      <c r="C50" s="275" t="s">
        <v>138</v>
      </c>
      <c r="D50" s="331">
        <f t="shared" si="0"/>
        <v>0.54</v>
      </c>
      <c r="E50" s="331">
        <v>0.53</v>
      </c>
      <c r="F50" s="331">
        <v>0.62</v>
      </c>
      <c r="G50" s="331">
        <v>0.56000000000000005</v>
      </c>
      <c r="H50" s="331">
        <v>0.56000000000000005</v>
      </c>
      <c r="I50" s="331">
        <v>0.56000000000000005</v>
      </c>
      <c r="J50" s="331">
        <v>0.52</v>
      </c>
      <c r="K50" s="331">
        <v>0.55000000000000004</v>
      </c>
      <c r="L50" s="331">
        <v>0.47</v>
      </c>
      <c r="M50" s="331">
        <v>0.45</v>
      </c>
      <c r="N50" s="331">
        <v>0.54</v>
      </c>
    </row>
    <row r="51" spans="1:14" x14ac:dyDescent="0.2">
      <c r="A51" s="271" t="s">
        <v>139</v>
      </c>
      <c r="B51" s="272" t="s">
        <v>140</v>
      </c>
      <c r="C51" s="275" t="s">
        <v>141</v>
      </c>
      <c r="D51" s="331">
        <f t="shared" si="0"/>
        <v>0.51</v>
      </c>
      <c r="E51" s="331">
        <v>0.56999999999999995</v>
      </c>
      <c r="F51" s="331">
        <v>0.51</v>
      </c>
      <c r="G51" s="331">
        <v>0.55000000000000004</v>
      </c>
      <c r="H51" s="331">
        <v>0.59</v>
      </c>
      <c r="I51" s="331">
        <v>0.61</v>
      </c>
      <c r="J51" s="331">
        <v>0.56999999999999995</v>
      </c>
      <c r="K51" s="331">
        <v>0.57999999999999996</v>
      </c>
      <c r="L51" s="331">
        <v>0.6</v>
      </c>
      <c r="M51" s="331">
        <v>0.47</v>
      </c>
      <c r="N51" s="331">
        <v>0.51</v>
      </c>
    </row>
    <row r="52" spans="1:14" x14ac:dyDescent="0.2">
      <c r="A52" s="271" t="s">
        <v>142</v>
      </c>
      <c r="B52" s="272" t="s">
        <v>143</v>
      </c>
      <c r="C52" s="275" t="s">
        <v>144</v>
      </c>
      <c r="D52" s="331">
        <f t="shared" si="0"/>
        <v>0.61</v>
      </c>
      <c r="E52" s="331">
        <v>0.56999999999999995</v>
      </c>
      <c r="F52" s="331">
        <v>0.61</v>
      </c>
      <c r="G52" s="331">
        <v>0.61</v>
      </c>
      <c r="H52" s="331">
        <v>0.54</v>
      </c>
      <c r="I52" s="331">
        <v>0.57999999999999996</v>
      </c>
      <c r="J52" s="331">
        <v>0.56000000000000005</v>
      </c>
      <c r="K52" s="331">
        <v>0.55000000000000004</v>
      </c>
      <c r="L52" s="331">
        <v>0.55000000000000004</v>
      </c>
      <c r="M52" s="331">
        <v>0.6</v>
      </c>
      <c r="N52" s="331">
        <v>0.61</v>
      </c>
    </row>
    <row r="53" spans="1:14" x14ac:dyDescent="0.2">
      <c r="A53" s="271" t="s">
        <v>145</v>
      </c>
      <c r="B53" s="272" t="s">
        <v>146</v>
      </c>
      <c r="C53" s="275" t="s">
        <v>147</v>
      </c>
      <c r="D53" s="331">
        <f t="shared" si="0"/>
        <v>0.63</v>
      </c>
      <c r="E53" s="331">
        <v>0.63</v>
      </c>
      <c r="F53" s="331">
        <v>0.57999999999999996</v>
      </c>
      <c r="G53" s="331">
        <v>0.61</v>
      </c>
      <c r="H53" s="331">
        <v>0.53</v>
      </c>
      <c r="I53" s="331">
        <v>0.61</v>
      </c>
      <c r="J53" s="331">
        <v>0.55000000000000004</v>
      </c>
      <c r="K53" s="331">
        <v>0.63</v>
      </c>
      <c r="L53" s="331">
        <v>0.57999999999999996</v>
      </c>
      <c r="M53" s="331">
        <v>0.56000000000000005</v>
      </c>
      <c r="N53" s="331">
        <v>0.63</v>
      </c>
    </row>
    <row r="54" spans="1:14" x14ac:dyDescent="0.2">
      <c r="A54" s="271" t="s">
        <v>148</v>
      </c>
      <c r="B54" s="272" t="s">
        <v>149</v>
      </c>
      <c r="C54" s="275" t="s">
        <v>150</v>
      </c>
      <c r="D54" s="331">
        <f t="shared" si="0"/>
        <v>0.52</v>
      </c>
      <c r="E54" s="331">
        <v>0.67</v>
      </c>
      <c r="F54" s="331">
        <v>0.55000000000000004</v>
      </c>
      <c r="G54" s="331">
        <v>0.61</v>
      </c>
      <c r="H54" s="331">
        <v>0.67</v>
      </c>
      <c r="I54" s="331">
        <v>0.56999999999999995</v>
      </c>
      <c r="J54" s="331">
        <v>0.56999999999999995</v>
      </c>
      <c r="K54" s="331">
        <v>0.57999999999999996</v>
      </c>
      <c r="L54" s="331">
        <v>0.52</v>
      </c>
      <c r="M54" s="331">
        <v>0.55000000000000004</v>
      </c>
      <c r="N54" s="331">
        <v>0.52</v>
      </c>
    </row>
    <row r="55" spans="1:14" x14ac:dyDescent="0.2">
      <c r="A55" s="271" t="s">
        <v>151</v>
      </c>
      <c r="B55" s="272" t="s">
        <v>152</v>
      </c>
      <c r="C55" s="275" t="s">
        <v>153</v>
      </c>
      <c r="D55" s="331">
        <f t="shared" si="0"/>
        <v>0.67</v>
      </c>
      <c r="E55" s="331">
        <v>0.62</v>
      </c>
      <c r="F55" s="331">
        <v>0.65</v>
      </c>
      <c r="G55" s="331">
        <v>0.62</v>
      </c>
      <c r="H55" s="331">
        <v>0.63</v>
      </c>
      <c r="I55" s="331">
        <v>0.6</v>
      </c>
      <c r="J55" s="331">
        <v>0.55000000000000004</v>
      </c>
      <c r="K55" s="331">
        <v>0.65</v>
      </c>
      <c r="L55" s="331">
        <v>0.49</v>
      </c>
      <c r="M55" s="331">
        <v>0.57999999999999996</v>
      </c>
      <c r="N55" s="331">
        <v>0.67</v>
      </c>
    </row>
    <row r="56" spans="1:14" x14ac:dyDescent="0.2">
      <c r="A56" s="271" t="s">
        <v>154</v>
      </c>
      <c r="B56" s="272" t="s">
        <v>155</v>
      </c>
      <c r="C56" s="275" t="s">
        <v>156</v>
      </c>
      <c r="D56" s="331">
        <f t="shared" si="0"/>
        <v>0.54</v>
      </c>
      <c r="E56" s="331">
        <v>0.5</v>
      </c>
      <c r="F56" s="331">
        <v>0.6</v>
      </c>
      <c r="G56" s="331">
        <v>0.61</v>
      </c>
      <c r="H56" s="331">
        <v>0.55000000000000004</v>
      </c>
      <c r="I56" s="331">
        <v>0.57999999999999996</v>
      </c>
      <c r="J56" s="331">
        <v>0.55000000000000004</v>
      </c>
      <c r="K56" s="331">
        <v>0.52</v>
      </c>
      <c r="L56" s="331">
        <v>0.55000000000000004</v>
      </c>
      <c r="M56" s="331">
        <v>0.5</v>
      </c>
      <c r="N56" s="331">
        <v>0.54</v>
      </c>
    </row>
    <row r="57" spans="1:14" x14ac:dyDescent="0.2">
      <c r="A57" s="271" t="s">
        <v>450</v>
      </c>
      <c r="B57" s="272" t="s">
        <v>451</v>
      </c>
      <c r="C57" s="275" t="s">
        <v>452</v>
      </c>
      <c r="D57" s="331" t="str">
        <f t="shared" si="0"/>
        <v>-</v>
      </c>
      <c r="E57" s="331" t="s">
        <v>453</v>
      </c>
      <c r="F57" s="331" t="s">
        <v>453</v>
      </c>
      <c r="G57" s="331" t="s">
        <v>453</v>
      </c>
      <c r="H57" s="331" t="s">
        <v>453</v>
      </c>
      <c r="I57" s="331" t="s">
        <v>453</v>
      </c>
      <c r="J57" s="331" t="s">
        <v>453</v>
      </c>
      <c r="K57" s="331" t="s">
        <v>453</v>
      </c>
      <c r="L57" s="331" t="s">
        <v>453</v>
      </c>
      <c r="M57" s="331" t="s">
        <v>453</v>
      </c>
      <c r="N57" s="331" t="s">
        <v>453</v>
      </c>
    </row>
    <row r="58" spans="1:14" x14ac:dyDescent="0.2">
      <c r="A58" s="271" t="s">
        <v>157</v>
      </c>
      <c r="B58" s="272" t="s">
        <v>158</v>
      </c>
      <c r="C58" s="275" t="s">
        <v>159</v>
      </c>
      <c r="D58" s="331">
        <f t="shared" si="0"/>
        <v>0.63</v>
      </c>
      <c r="E58" s="331">
        <v>0.6</v>
      </c>
      <c r="F58" s="331">
        <v>0.57999999999999996</v>
      </c>
      <c r="G58" s="331">
        <v>0.62</v>
      </c>
      <c r="H58" s="331">
        <v>0.6</v>
      </c>
      <c r="I58" s="331">
        <v>0.53</v>
      </c>
      <c r="J58" s="331">
        <v>0.56999999999999995</v>
      </c>
      <c r="K58" s="331">
        <v>0.56999999999999995</v>
      </c>
      <c r="L58" s="331">
        <v>0.56000000000000005</v>
      </c>
      <c r="M58" s="331">
        <v>0.56999999999999995</v>
      </c>
      <c r="N58" s="331">
        <v>0.63</v>
      </c>
    </row>
    <row r="59" spans="1:14" x14ac:dyDescent="0.2">
      <c r="A59" s="271" t="s">
        <v>160</v>
      </c>
      <c r="B59" s="272" t="s">
        <v>161</v>
      </c>
      <c r="C59" s="275" t="s">
        <v>162</v>
      </c>
      <c r="D59" s="331">
        <f t="shared" si="0"/>
        <v>0.55000000000000004</v>
      </c>
      <c r="E59" s="331">
        <v>0.56000000000000005</v>
      </c>
      <c r="F59" s="331">
        <v>0.54</v>
      </c>
      <c r="G59" s="331">
        <v>0.56000000000000005</v>
      </c>
      <c r="H59" s="331">
        <v>0.51</v>
      </c>
      <c r="I59" s="331">
        <v>0.47</v>
      </c>
      <c r="J59" s="331">
        <v>0.56999999999999995</v>
      </c>
      <c r="K59" s="331">
        <v>0.59</v>
      </c>
      <c r="L59" s="331">
        <v>0.57999999999999996</v>
      </c>
      <c r="M59" s="331">
        <v>0.61</v>
      </c>
      <c r="N59" s="331">
        <v>0.55000000000000004</v>
      </c>
    </row>
    <row r="60" spans="1:14" x14ac:dyDescent="0.2">
      <c r="A60" s="271" t="s">
        <v>163</v>
      </c>
      <c r="B60" s="272" t="s">
        <v>164</v>
      </c>
      <c r="C60" s="275" t="s">
        <v>165</v>
      </c>
      <c r="D60" s="331">
        <f t="shared" si="0"/>
        <v>0.53</v>
      </c>
      <c r="E60" s="331">
        <v>0.54</v>
      </c>
      <c r="F60" s="331">
        <v>0.51</v>
      </c>
      <c r="G60" s="331">
        <v>0.51</v>
      </c>
      <c r="H60" s="331">
        <v>0.62</v>
      </c>
      <c r="I60" s="331">
        <v>0.71</v>
      </c>
      <c r="J60" s="331">
        <v>0.59</v>
      </c>
      <c r="K60" s="331">
        <v>0.63</v>
      </c>
      <c r="L60" s="331">
        <v>0.6</v>
      </c>
      <c r="M60" s="331">
        <v>0.53</v>
      </c>
      <c r="N60" s="331">
        <v>0.53</v>
      </c>
    </row>
    <row r="61" spans="1:14" x14ac:dyDescent="0.2">
      <c r="A61" s="271" t="s">
        <v>166</v>
      </c>
      <c r="B61" s="272" t="s">
        <v>167</v>
      </c>
      <c r="C61" s="275" t="s">
        <v>168</v>
      </c>
      <c r="D61" s="331">
        <f t="shared" si="0"/>
        <v>0.43</v>
      </c>
      <c r="E61" s="331">
        <v>0.57999999999999996</v>
      </c>
      <c r="F61" s="331">
        <v>0.51</v>
      </c>
      <c r="G61" s="331">
        <v>0.51</v>
      </c>
      <c r="H61" s="331">
        <v>0.46</v>
      </c>
      <c r="I61" s="331">
        <v>0.46</v>
      </c>
      <c r="J61" s="331">
        <v>0.5</v>
      </c>
      <c r="K61" s="331">
        <v>0.43</v>
      </c>
      <c r="L61" s="331">
        <v>0.46</v>
      </c>
      <c r="M61" s="331">
        <v>0.4</v>
      </c>
      <c r="N61" s="331">
        <v>0.43</v>
      </c>
    </row>
    <row r="62" spans="1:14" x14ac:dyDescent="0.2">
      <c r="A62" s="271" t="s">
        <v>169</v>
      </c>
      <c r="B62" s="272" t="s">
        <v>170</v>
      </c>
      <c r="C62" s="275" t="s">
        <v>171</v>
      </c>
      <c r="D62" s="331">
        <f t="shared" si="0"/>
        <v>0.56999999999999995</v>
      </c>
      <c r="E62" s="331">
        <v>0.61</v>
      </c>
      <c r="F62" s="331">
        <v>0.62</v>
      </c>
      <c r="G62" s="331">
        <v>0.55000000000000004</v>
      </c>
      <c r="H62" s="331">
        <v>0.59</v>
      </c>
      <c r="I62" s="331">
        <v>0.56000000000000005</v>
      </c>
      <c r="J62" s="331">
        <v>0.56999999999999995</v>
      </c>
      <c r="K62" s="331">
        <v>0.54</v>
      </c>
      <c r="L62" s="331">
        <v>0.57999999999999996</v>
      </c>
      <c r="M62" s="331">
        <v>0.55000000000000004</v>
      </c>
      <c r="N62" s="331">
        <v>0.56999999999999995</v>
      </c>
    </row>
    <row r="63" spans="1:14" x14ac:dyDescent="0.2">
      <c r="A63" s="271" t="s">
        <v>172</v>
      </c>
      <c r="B63" s="272" t="s">
        <v>173</v>
      </c>
      <c r="C63" s="275" t="s">
        <v>174</v>
      </c>
      <c r="D63" s="331">
        <f t="shared" si="0"/>
        <v>0.42</v>
      </c>
      <c r="E63" s="331">
        <v>0.36</v>
      </c>
      <c r="F63" s="331">
        <v>0.35</v>
      </c>
      <c r="G63" s="331">
        <v>0.32</v>
      </c>
      <c r="H63" s="331">
        <v>0.39</v>
      </c>
      <c r="I63" s="331">
        <v>0.33</v>
      </c>
      <c r="J63" s="331">
        <v>0.34</v>
      </c>
      <c r="K63" s="331">
        <v>0.36</v>
      </c>
      <c r="L63" s="331">
        <v>0.31</v>
      </c>
      <c r="M63" s="331">
        <v>0.33</v>
      </c>
      <c r="N63" s="331">
        <v>0.42</v>
      </c>
    </row>
    <row r="64" spans="1:14" x14ac:dyDescent="0.2">
      <c r="A64" s="271" t="s">
        <v>175</v>
      </c>
      <c r="B64" s="272" t="s">
        <v>176</v>
      </c>
      <c r="C64" s="275" t="s">
        <v>177</v>
      </c>
      <c r="D64" s="331">
        <f t="shared" si="0"/>
        <v>0.44</v>
      </c>
      <c r="E64" s="331">
        <v>0.48</v>
      </c>
      <c r="F64" s="331">
        <v>0.51</v>
      </c>
      <c r="G64" s="331">
        <v>0.41</v>
      </c>
      <c r="H64" s="331">
        <v>0.43</v>
      </c>
      <c r="I64" s="331">
        <v>0.42</v>
      </c>
      <c r="J64" s="331">
        <v>0.44</v>
      </c>
      <c r="K64" s="331">
        <v>0.44</v>
      </c>
      <c r="L64" s="331">
        <v>0.38</v>
      </c>
      <c r="M64" s="331">
        <v>0.36</v>
      </c>
      <c r="N64" s="331">
        <v>0.44</v>
      </c>
    </row>
    <row r="65" spans="1:14" x14ac:dyDescent="0.2">
      <c r="A65" s="271" t="s">
        <v>178</v>
      </c>
      <c r="B65" s="272" t="s">
        <v>179</v>
      </c>
      <c r="C65" s="275" t="s">
        <v>180</v>
      </c>
      <c r="D65" s="331">
        <f t="shared" si="0"/>
        <v>0.45</v>
      </c>
      <c r="E65" s="331">
        <v>0.49</v>
      </c>
      <c r="F65" s="331">
        <v>0.51</v>
      </c>
      <c r="G65" s="331">
        <v>0.54</v>
      </c>
      <c r="H65" s="331">
        <v>0.47</v>
      </c>
      <c r="I65" s="331">
        <v>0.51</v>
      </c>
      <c r="J65" s="331">
        <v>0.44</v>
      </c>
      <c r="K65" s="331">
        <v>0.46</v>
      </c>
      <c r="L65" s="331">
        <v>0.43</v>
      </c>
      <c r="M65" s="331">
        <v>0.41</v>
      </c>
      <c r="N65" s="331">
        <v>0.45</v>
      </c>
    </row>
    <row r="66" spans="1:14" x14ac:dyDescent="0.2">
      <c r="A66" s="271" t="s">
        <v>181</v>
      </c>
      <c r="B66" s="272" t="s">
        <v>182</v>
      </c>
      <c r="C66" s="275" t="s">
        <v>183</v>
      </c>
      <c r="D66" s="331">
        <f t="shared" si="0"/>
        <v>0.44</v>
      </c>
      <c r="E66" s="331">
        <v>0.47</v>
      </c>
      <c r="F66" s="331">
        <v>0.45</v>
      </c>
      <c r="G66" s="331">
        <v>0.54</v>
      </c>
      <c r="H66" s="331">
        <v>0.55000000000000004</v>
      </c>
      <c r="I66" s="331">
        <v>0.48</v>
      </c>
      <c r="J66" s="331">
        <v>0.4</v>
      </c>
      <c r="K66" s="331">
        <v>0.41</v>
      </c>
      <c r="L66" s="331">
        <v>0.42</v>
      </c>
      <c r="M66" s="331">
        <v>0.46</v>
      </c>
      <c r="N66" s="331">
        <v>0.44</v>
      </c>
    </row>
    <row r="67" spans="1:14" x14ac:dyDescent="0.2">
      <c r="A67" s="271" t="s">
        <v>184</v>
      </c>
      <c r="B67" s="272" t="s">
        <v>185</v>
      </c>
      <c r="C67" s="275" t="s">
        <v>186</v>
      </c>
      <c r="D67" s="331">
        <f t="shared" si="0"/>
        <v>0.67</v>
      </c>
      <c r="E67" s="331">
        <v>0.61</v>
      </c>
      <c r="F67" s="331">
        <v>0.66</v>
      </c>
      <c r="G67" s="331">
        <v>0.7</v>
      </c>
      <c r="H67" s="331">
        <v>0.6</v>
      </c>
      <c r="I67" s="331">
        <v>0.55000000000000004</v>
      </c>
      <c r="J67" s="331">
        <v>0.59</v>
      </c>
      <c r="K67" s="331">
        <v>0.56000000000000005</v>
      </c>
      <c r="L67" s="331">
        <v>0.56000000000000005</v>
      </c>
      <c r="M67" s="331">
        <v>0.6</v>
      </c>
      <c r="N67" s="331">
        <v>0.67</v>
      </c>
    </row>
    <row r="68" spans="1:14" x14ac:dyDescent="0.2">
      <c r="A68" s="271" t="s">
        <v>187</v>
      </c>
      <c r="B68" s="272" t="s">
        <v>188</v>
      </c>
      <c r="C68" s="275" t="s">
        <v>189</v>
      </c>
      <c r="D68" s="331">
        <f t="shared" si="0"/>
        <v>0.44</v>
      </c>
      <c r="E68" s="331">
        <v>0.54</v>
      </c>
      <c r="F68" s="331">
        <v>0.51</v>
      </c>
      <c r="G68" s="331">
        <v>0.53</v>
      </c>
      <c r="H68" s="331">
        <v>0.49</v>
      </c>
      <c r="I68" s="331">
        <v>0.51</v>
      </c>
      <c r="J68" s="331">
        <v>0.53</v>
      </c>
      <c r="K68" s="331">
        <v>0.44</v>
      </c>
      <c r="L68" s="331">
        <v>0.46</v>
      </c>
      <c r="M68" s="331">
        <v>0.47</v>
      </c>
      <c r="N68" s="331">
        <v>0.44</v>
      </c>
    </row>
    <row r="69" spans="1:14" x14ac:dyDescent="0.2">
      <c r="A69" s="271" t="s">
        <v>190</v>
      </c>
      <c r="B69" s="272" t="s">
        <v>191</v>
      </c>
      <c r="C69" s="275" t="s">
        <v>192</v>
      </c>
      <c r="D69" s="331">
        <f t="shared" si="0"/>
        <v>0.6</v>
      </c>
      <c r="E69" s="331">
        <v>0.56999999999999995</v>
      </c>
      <c r="F69" s="331">
        <v>0.6</v>
      </c>
      <c r="G69" s="331">
        <v>0.65</v>
      </c>
      <c r="H69" s="331">
        <v>0.57999999999999996</v>
      </c>
      <c r="I69" s="331">
        <v>0.51</v>
      </c>
      <c r="J69" s="331">
        <v>0.54</v>
      </c>
      <c r="K69" s="331">
        <v>0.54</v>
      </c>
      <c r="L69" s="331">
        <v>0.52</v>
      </c>
      <c r="M69" s="331">
        <v>0.56000000000000005</v>
      </c>
      <c r="N69" s="331">
        <v>0.6</v>
      </c>
    </row>
    <row r="70" spans="1:14" x14ac:dyDescent="0.2">
      <c r="A70" s="271" t="s">
        <v>193</v>
      </c>
      <c r="B70" s="272" t="s">
        <v>194</v>
      </c>
      <c r="C70" s="275" t="s">
        <v>195</v>
      </c>
      <c r="D70" s="331">
        <f t="shared" ref="D70:D133" si="1">N70</f>
        <v>0.62</v>
      </c>
      <c r="E70" s="331">
        <v>0.57999999999999996</v>
      </c>
      <c r="F70" s="331">
        <v>0.56000000000000005</v>
      </c>
      <c r="G70" s="331">
        <v>0.61</v>
      </c>
      <c r="H70" s="331">
        <v>0.54</v>
      </c>
      <c r="I70" s="331">
        <v>0.59</v>
      </c>
      <c r="J70" s="331">
        <v>0.54</v>
      </c>
      <c r="K70" s="331">
        <v>0.51</v>
      </c>
      <c r="L70" s="331">
        <v>0.6</v>
      </c>
      <c r="M70" s="331">
        <v>0.56999999999999995</v>
      </c>
      <c r="N70" s="331">
        <v>0.62</v>
      </c>
    </row>
    <row r="71" spans="1:14" x14ac:dyDescent="0.2">
      <c r="A71" s="271" t="s">
        <v>196</v>
      </c>
      <c r="B71" s="272" t="s">
        <v>197</v>
      </c>
      <c r="C71" s="275" t="s">
        <v>198</v>
      </c>
      <c r="D71" s="331">
        <f t="shared" si="1"/>
        <v>0.5</v>
      </c>
      <c r="E71" s="331">
        <v>0.49</v>
      </c>
      <c r="F71" s="331">
        <v>0.45</v>
      </c>
      <c r="G71" s="331">
        <v>0.47</v>
      </c>
      <c r="H71" s="331">
        <v>0.48</v>
      </c>
      <c r="I71" s="331">
        <v>0.5</v>
      </c>
      <c r="J71" s="331">
        <v>0.47</v>
      </c>
      <c r="K71" s="331">
        <v>0.45</v>
      </c>
      <c r="L71" s="331">
        <v>0.48</v>
      </c>
      <c r="M71" s="331">
        <v>0.46</v>
      </c>
      <c r="N71" s="331">
        <v>0.5</v>
      </c>
    </row>
    <row r="72" spans="1:14" x14ac:dyDescent="0.2">
      <c r="A72" s="271" t="s">
        <v>199</v>
      </c>
      <c r="B72" s="272" t="s">
        <v>200</v>
      </c>
      <c r="C72" s="275" t="s">
        <v>201</v>
      </c>
      <c r="D72" s="331">
        <f t="shared" si="1"/>
        <v>0.43</v>
      </c>
      <c r="E72" s="331">
        <v>0.43</v>
      </c>
      <c r="F72" s="331">
        <v>0.46</v>
      </c>
      <c r="G72" s="331">
        <v>0.39</v>
      </c>
      <c r="H72" s="331">
        <v>0.44</v>
      </c>
      <c r="I72" s="331">
        <v>0.45</v>
      </c>
      <c r="J72" s="331">
        <v>0.41</v>
      </c>
      <c r="K72" s="331">
        <v>0.43</v>
      </c>
      <c r="L72" s="331">
        <v>0.44</v>
      </c>
      <c r="M72" s="331">
        <v>0.48</v>
      </c>
      <c r="N72" s="331">
        <v>0.43</v>
      </c>
    </row>
    <row r="73" spans="1:14" x14ac:dyDescent="0.2">
      <c r="A73" s="271" t="s">
        <v>202</v>
      </c>
      <c r="B73" s="272" t="s">
        <v>203</v>
      </c>
      <c r="C73" s="275" t="s">
        <v>204</v>
      </c>
      <c r="D73" s="331">
        <f t="shared" si="1"/>
        <v>0.59</v>
      </c>
      <c r="E73" s="331">
        <v>0.63</v>
      </c>
      <c r="F73" s="331">
        <v>0.55000000000000004</v>
      </c>
      <c r="G73" s="331">
        <v>0.56999999999999995</v>
      </c>
      <c r="H73" s="331">
        <v>0.59</v>
      </c>
      <c r="I73" s="331">
        <v>0.46</v>
      </c>
      <c r="J73" s="331">
        <v>0.48</v>
      </c>
      <c r="K73" s="331">
        <v>0.53</v>
      </c>
      <c r="L73" s="331">
        <v>0.55000000000000004</v>
      </c>
      <c r="M73" s="331">
        <v>0.56000000000000005</v>
      </c>
      <c r="N73" s="331">
        <v>0.59</v>
      </c>
    </row>
    <row r="74" spans="1:14" x14ac:dyDescent="0.2">
      <c r="A74" s="271" t="s">
        <v>205</v>
      </c>
      <c r="B74" s="272" t="s">
        <v>206</v>
      </c>
      <c r="C74" s="275" t="s">
        <v>207</v>
      </c>
      <c r="D74" s="331">
        <f t="shared" si="1"/>
        <v>0.57999999999999996</v>
      </c>
      <c r="E74" s="331">
        <v>0.48</v>
      </c>
      <c r="F74" s="331">
        <v>0.51</v>
      </c>
      <c r="G74" s="331">
        <v>0.51</v>
      </c>
      <c r="H74" s="331">
        <v>0.55000000000000004</v>
      </c>
      <c r="I74" s="331">
        <v>0.54</v>
      </c>
      <c r="J74" s="331">
        <v>0.54</v>
      </c>
      <c r="K74" s="331">
        <v>0.53</v>
      </c>
      <c r="L74" s="331">
        <v>0.51</v>
      </c>
      <c r="M74" s="331">
        <v>0.54</v>
      </c>
      <c r="N74" s="331">
        <v>0.57999999999999996</v>
      </c>
    </row>
    <row r="75" spans="1:14" x14ac:dyDescent="0.2">
      <c r="A75" s="271" t="s">
        <v>208</v>
      </c>
      <c r="B75" s="272" t="s">
        <v>209</v>
      </c>
      <c r="C75" s="275" t="s">
        <v>210</v>
      </c>
      <c r="D75" s="331">
        <f t="shared" si="1"/>
        <v>0.61</v>
      </c>
      <c r="E75" s="331">
        <v>0.52</v>
      </c>
      <c r="F75" s="331">
        <v>0.54</v>
      </c>
      <c r="G75" s="331">
        <v>0.48</v>
      </c>
      <c r="H75" s="331">
        <v>0.63</v>
      </c>
      <c r="I75" s="331">
        <v>0.55000000000000004</v>
      </c>
      <c r="J75" s="331">
        <v>0.59</v>
      </c>
      <c r="K75" s="331">
        <v>0.48</v>
      </c>
      <c r="L75" s="331">
        <v>0.54</v>
      </c>
      <c r="M75" s="331">
        <v>0.59</v>
      </c>
      <c r="N75" s="331">
        <v>0.61</v>
      </c>
    </row>
    <row r="76" spans="1:14" x14ac:dyDescent="0.2">
      <c r="A76" s="271" t="s">
        <v>211</v>
      </c>
      <c r="B76" s="272" t="s">
        <v>212</v>
      </c>
      <c r="C76" s="275" t="s">
        <v>213</v>
      </c>
      <c r="D76" s="331">
        <f t="shared" si="1"/>
        <v>0.54</v>
      </c>
      <c r="E76" s="331">
        <v>0.52</v>
      </c>
      <c r="F76" s="331">
        <v>0.49</v>
      </c>
      <c r="G76" s="331">
        <v>0.47</v>
      </c>
      <c r="H76" s="331">
        <v>0.52</v>
      </c>
      <c r="I76" s="331">
        <v>0.53</v>
      </c>
      <c r="J76" s="331">
        <v>0.49</v>
      </c>
      <c r="K76" s="331">
        <v>0.45</v>
      </c>
      <c r="L76" s="331">
        <v>0.52</v>
      </c>
      <c r="M76" s="331">
        <v>0.53</v>
      </c>
      <c r="N76" s="331">
        <v>0.54</v>
      </c>
    </row>
    <row r="77" spans="1:14" x14ac:dyDescent="0.2">
      <c r="A77" s="271" t="s">
        <v>214</v>
      </c>
      <c r="B77" s="272" t="s">
        <v>215</v>
      </c>
      <c r="C77" s="275" t="s">
        <v>216</v>
      </c>
      <c r="D77" s="331">
        <f t="shared" si="1"/>
        <v>0.47</v>
      </c>
      <c r="E77" s="331">
        <v>0.45</v>
      </c>
      <c r="F77" s="331">
        <v>0.5</v>
      </c>
      <c r="G77" s="331">
        <v>0.52</v>
      </c>
      <c r="H77" s="331">
        <v>0.51</v>
      </c>
      <c r="I77" s="331">
        <v>0.49</v>
      </c>
      <c r="J77" s="331">
        <v>0.41</v>
      </c>
      <c r="K77" s="331">
        <v>0.49</v>
      </c>
      <c r="L77" s="331">
        <v>0.43</v>
      </c>
      <c r="M77" s="331">
        <v>0.45</v>
      </c>
      <c r="N77" s="331">
        <v>0.47</v>
      </c>
    </row>
    <row r="78" spans="1:14" x14ac:dyDescent="0.2">
      <c r="A78" s="271" t="s">
        <v>217</v>
      </c>
      <c r="B78" s="272" t="s">
        <v>218</v>
      </c>
      <c r="C78" s="275" t="s">
        <v>219</v>
      </c>
      <c r="D78" s="331">
        <f t="shared" si="1"/>
        <v>0.45</v>
      </c>
      <c r="E78" s="331">
        <v>0.55000000000000004</v>
      </c>
      <c r="F78" s="331">
        <v>0.56999999999999995</v>
      </c>
      <c r="G78" s="331">
        <v>0.52</v>
      </c>
      <c r="H78" s="331">
        <v>0.5</v>
      </c>
      <c r="I78" s="331">
        <v>0.51</v>
      </c>
      <c r="J78" s="331">
        <v>0.44</v>
      </c>
      <c r="K78" s="331">
        <v>0.49</v>
      </c>
      <c r="L78" s="331">
        <v>0.45</v>
      </c>
      <c r="M78" s="331">
        <v>0.52</v>
      </c>
      <c r="N78" s="331">
        <v>0.45</v>
      </c>
    </row>
    <row r="79" spans="1:14" x14ac:dyDescent="0.2">
      <c r="A79" s="271" t="s">
        <v>220</v>
      </c>
      <c r="B79" s="272" t="s">
        <v>221</v>
      </c>
      <c r="C79" s="275" t="s">
        <v>222</v>
      </c>
      <c r="D79" s="331">
        <f t="shared" si="1"/>
        <v>0.6</v>
      </c>
      <c r="E79" s="331">
        <v>0.51</v>
      </c>
      <c r="F79" s="331">
        <v>0.47</v>
      </c>
      <c r="G79" s="331">
        <v>0.41</v>
      </c>
      <c r="H79" s="331">
        <v>0.48</v>
      </c>
      <c r="I79" s="331">
        <v>0.47</v>
      </c>
      <c r="J79" s="331">
        <v>0.45</v>
      </c>
      <c r="K79" s="331">
        <v>0.49</v>
      </c>
      <c r="L79" s="331">
        <v>0.48</v>
      </c>
      <c r="M79" s="331">
        <v>0.51</v>
      </c>
      <c r="N79" s="331">
        <v>0.6</v>
      </c>
    </row>
    <row r="80" spans="1:14" x14ac:dyDescent="0.2">
      <c r="A80" s="271" t="s">
        <v>223</v>
      </c>
      <c r="B80" s="272" t="s">
        <v>224</v>
      </c>
      <c r="C80" s="275" t="s">
        <v>225</v>
      </c>
      <c r="D80" s="331">
        <f t="shared" si="1"/>
        <v>0.59</v>
      </c>
      <c r="E80" s="331">
        <v>0.56999999999999995</v>
      </c>
      <c r="F80" s="331">
        <v>0.56999999999999995</v>
      </c>
      <c r="G80" s="331">
        <v>0.49</v>
      </c>
      <c r="H80" s="331">
        <v>0.49</v>
      </c>
      <c r="I80" s="331">
        <v>0.53</v>
      </c>
      <c r="J80" s="331">
        <v>0.45</v>
      </c>
      <c r="K80" s="331">
        <v>0.54</v>
      </c>
      <c r="L80" s="331">
        <v>0.53</v>
      </c>
      <c r="M80" s="331">
        <v>0.55000000000000004</v>
      </c>
      <c r="N80" s="331">
        <v>0.59</v>
      </c>
    </row>
    <row r="81" spans="1:14" x14ac:dyDescent="0.2">
      <c r="A81" s="271" t="s">
        <v>226</v>
      </c>
      <c r="B81" s="272" t="s">
        <v>227</v>
      </c>
      <c r="C81" s="275" t="s">
        <v>228</v>
      </c>
      <c r="D81" s="331">
        <f t="shared" si="1"/>
        <v>0.48</v>
      </c>
      <c r="E81" s="331">
        <v>0.45</v>
      </c>
      <c r="F81" s="331">
        <v>0.48</v>
      </c>
      <c r="G81" s="331">
        <v>0.45</v>
      </c>
      <c r="H81" s="331">
        <v>0.5</v>
      </c>
      <c r="I81" s="331">
        <v>0.5</v>
      </c>
      <c r="J81" s="331">
        <v>0.4</v>
      </c>
      <c r="K81" s="331">
        <v>0.42</v>
      </c>
      <c r="L81" s="331">
        <v>0.37</v>
      </c>
      <c r="M81" s="331">
        <v>0.46</v>
      </c>
      <c r="N81" s="331">
        <v>0.48</v>
      </c>
    </row>
    <row r="82" spans="1:14" x14ac:dyDescent="0.2">
      <c r="A82" s="271" t="s">
        <v>229</v>
      </c>
      <c r="B82" s="272" t="s">
        <v>230</v>
      </c>
      <c r="C82" s="275" t="s">
        <v>231</v>
      </c>
      <c r="D82" s="331">
        <f t="shared" si="1"/>
        <v>0.53</v>
      </c>
      <c r="E82" s="331">
        <v>0.6</v>
      </c>
      <c r="F82" s="331">
        <v>0.64</v>
      </c>
      <c r="G82" s="331">
        <v>0.62</v>
      </c>
      <c r="H82" s="331">
        <v>0.54</v>
      </c>
      <c r="I82" s="331">
        <v>0.56000000000000005</v>
      </c>
      <c r="J82" s="331">
        <v>0.5</v>
      </c>
      <c r="K82" s="331">
        <v>0.56000000000000005</v>
      </c>
      <c r="L82" s="331">
        <v>0.5</v>
      </c>
      <c r="M82" s="331">
        <v>0.59</v>
      </c>
      <c r="N82" s="331">
        <v>0.53</v>
      </c>
    </row>
    <row r="83" spans="1:14" x14ac:dyDescent="0.2">
      <c r="A83" s="271" t="s">
        <v>232</v>
      </c>
      <c r="B83" s="272" t="s">
        <v>233</v>
      </c>
      <c r="C83" s="275" t="s">
        <v>234</v>
      </c>
      <c r="D83" s="331">
        <f t="shared" si="1"/>
        <v>0.56999999999999995</v>
      </c>
      <c r="E83" s="331">
        <v>0.41</v>
      </c>
      <c r="F83" s="331">
        <v>0.47</v>
      </c>
      <c r="G83" s="331">
        <v>0.43</v>
      </c>
      <c r="H83" s="331">
        <v>0.5</v>
      </c>
      <c r="I83" s="331">
        <v>0.52</v>
      </c>
      <c r="J83" s="331">
        <v>0.45</v>
      </c>
      <c r="K83" s="331">
        <v>0.47</v>
      </c>
      <c r="L83" s="331">
        <v>0.49</v>
      </c>
      <c r="M83" s="331">
        <v>0.51</v>
      </c>
      <c r="N83" s="331">
        <v>0.56999999999999995</v>
      </c>
    </row>
    <row r="84" spans="1:14" x14ac:dyDescent="0.2">
      <c r="A84" s="271" t="s">
        <v>235</v>
      </c>
      <c r="B84" s="272" t="s">
        <v>236</v>
      </c>
      <c r="C84" s="275" t="s">
        <v>237</v>
      </c>
      <c r="D84" s="331">
        <f t="shared" si="1"/>
        <v>0.43</v>
      </c>
      <c r="E84" s="331">
        <v>0.49</v>
      </c>
      <c r="F84" s="331">
        <v>0.52</v>
      </c>
      <c r="G84" s="331">
        <v>0.5</v>
      </c>
      <c r="H84" s="331">
        <v>0.5</v>
      </c>
      <c r="I84" s="331">
        <v>0.53</v>
      </c>
      <c r="J84" s="331">
        <v>0.5</v>
      </c>
      <c r="K84" s="331">
        <v>0.53</v>
      </c>
      <c r="L84" s="331">
        <v>0.45</v>
      </c>
      <c r="M84" s="331">
        <v>0.47</v>
      </c>
      <c r="N84" s="331">
        <v>0.43</v>
      </c>
    </row>
    <row r="85" spans="1:14" x14ac:dyDescent="0.2">
      <c r="A85" s="271" t="s">
        <v>238</v>
      </c>
      <c r="B85" s="272" t="s">
        <v>239</v>
      </c>
      <c r="C85" s="275" t="s">
        <v>240</v>
      </c>
      <c r="D85" s="331">
        <f t="shared" si="1"/>
        <v>0.31</v>
      </c>
      <c r="E85" s="331">
        <v>0.37</v>
      </c>
      <c r="F85" s="331">
        <v>0.38</v>
      </c>
      <c r="G85" s="331">
        <v>0.39</v>
      </c>
      <c r="H85" s="331">
        <v>0.34</v>
      </c>
      <c r="I85" s="331">
        <v>0.3</v>
      </c>
      <c r="J85" s="331">
        <v>0.31</v>
      </c>
      <c r="K85" s="331">
        <v>0.31</v>
      </c>
      <c r="L85" s="331">
        <v>0.31</v>
      </c>
      <c r="M85" s="331">
        <v>0.32</v>
      </c>
      <c r="N85" s="331">
        <v>0.31</v>
      </c>
    </row>
    <row r="86" spans="1:14" x14ac:dyDescent="0.2">
      <c r="A86" s="271" t="s">
        <v>241</v>
      </c>
      <c r="B86" s="272" t="s">
        <v>242</v>
      </c>
      <c r="C86" s="275" t="s">
        <v>243</v>
      </c>
      <c r="D86" s="331">
        <f t="shared" si="1"/>
        <v>0.42</v>
      </c>
      <c r="E86" s="331">
        <v>0.53</v>
      </c>
      <c r="F86" s="331">
        <v>0.49</v>
      </c>
      <c r="G86" s="331">
        <v>0.54</v>
      </c>
      <c r="H86" s="331">
        <v>0.49</v>
      </c>
      <c r="I86" s="331">
        <v>0.49</v>
      </c>
      <c r="J86" s="331">
        <v>0.51</v>
      </c>
      <c r="K86" s="331">
        <v>0.48</v>
      </c>
      <c r="L86" s="331">
        <v>0.46</v>
      </c>
      <c r="M86" s="331">
        <v>0.41</v>
      </c>
      <c r="N86" s="331">
        <v>0.42</v>
      </c>
    </row>
    <row r="87" spans="1:14" x14ac:dyDescent="0.2">
      <c r="A87" s="271" t="s">
        <v>244</v>
      </c>
      <c r="B87" s="272" t="s">
        <v>245</v>
      </c>
      <c r="C87" s="275" t="s">
        <v>246</v>
      </c>
      <c r="D87" s="331">
        <f t="shared" si="1"/>
        <v>0.49</v>
      </c>
      <c r="E87" s="331">
        <v>0.54</v>
      </c>
      <c r="F87" s="331">
        <v>0.53</v>
      </c>
      <c r="G87" s="331">
        <v>0.47</v>
      </c>
      <c r="H87" s="331">
        <v>0.54</v>
      </c>
      <c r="I87" s="331">
        <v>0.51</v>
      </c>
      <c r="J87" s="331">
        <v>0.5</v>
      </c>
      <c r="K87" s="331">
        <v>0.54</v>
      </c>
      <c r="L87" s="331">
        <v>0.54</v>
      </c>
      <c r="M87" s="331">
        <v>0.49</v>
      </c>
      <c r="N87" s="331">
        <v>0.49</v>
      </c>
    </row>
    <row r="88" spans="1:14" x14ac:dyDescent="0.2">
      <c r="A88" s="271" t="s">
        <v>247</v>
      </c>
      <c r="B88" s="272" t="s">
        <v>248</v>
      </c>
      <c r="C88" s="275" t="s">
        <v>249</v>
      </c>
      <c r="D88" s="331">
        <f t="shared" si="1"/>
        <v>0.38</v>
      </c>
      <c r="E88" s="331">
        <v>0.36</v>
      </c>
      <c r="F88" s="331">
        <v>0.44</v>
      </c>
      <c r="G88" s="331">
        <v>0.39</v>
      </c>
      <c r="H88" s="331">
        <v>0.39</v>
      </c>
      <c r="I88" s="331">
        <v>0.36</v>
      </c>
      <c r="J88" s="331">
        <v>0.35</v>
      </c>
      <c r="K88" s="331">
        <v>0.38</v>
      </c>
      <c r="L88" s="331">
        <v>0.36</v>
      </c>
      <c r="M88" s="331">
        <v>0.4</v>
      </c>
      <c r="N88" s="331">
        <v>0.38</v>
      </c>
    </row>
    <row r="89" spans="1:14" x14ac:dyDescent="0.2">
      <c r="A89" s="271" t="s">
        <v>250</v>
      </c>
      <c r="B89" s="272" t="s">
        <v>251</v>
      </c>
      <c r="C89" s="275" t="s">
        <v>252</v>
      </c>
      <c r="D89" s="331">
        <f t="shared" si="1"/>
        <v>0.51</v>
      </c>
      <c r="E89" s="331">
        <v>0.57999999999999996</v>
      </c>
      <c r="F89" s="331">
        <v>0.62</v>
      </c>
      <c r="G89" s="331">
        <v>0.64</v>
      </c>
      <c r="H89" s="331">
        <v>0.6</v>
      </c>
      <c r="I89" s="331">
        <v>0.56999999999999995</v>
      </c>
      <c r="J89" s="331">
        <v>0.54</v>
      </c>
      <c r="K89" s="331">
        <v>0.53</v>
      </c>
      <c r="L89" s="331">
        <v>0.55000000000000004</v>
      </c>
      <c r="M89" s="331">
        <v>0.61</v>
      </c>
      <c r="N89" s="331">
        <v>0.51</v>
      </c>
    </row>
    <row r="90" spans="1:14" x14ac:dyDescent="0.2">
      <c r="A90" s="271" t="s">
        <v>253</v>
      </c>
      <c r="B90" s="272" t="s">
        <v>254</v>
      </c>
      <c r="C90" s="273" t="s">
        <v>255</v>
      </c>
      <c r="D90" s="331">
        <f t="shared" si="1"/>
        <v>0.37</v>
      </c>
      <c r="E90" s="331">
        <v>0.41</v>
      </c>
      <c r="F90" s="331">
        <v>0.42</v>
      </c>
      <c r="G90" s="331">
        <v>0.4</v>
      </c>
      <c r="H90" s="331">
        <v>0.47</v>
      </c>
      <c r="I90" s="331">
        <v>0.4</v>
      </c>
      <c r="J90" s="331">
        <v>0.36</v>
      </c>
      <c r="K90" s="331">
        <v>0.32</v>
      </c>
      <c r="L90" s="331">
        <v>0.37</v>
      </c>
      <c r="M90" s="331">
        <v>0.39</v>
      </c>
      <c r="N90" s="331">
        <v>0.37</v>
      </c>
    </row>
    <row r="91" spans="1:14" x14ac:dyDescent="0.2">
      <c r="A91" s="271" t="s">
        <v>256</v>
      </c>
      <c r="B91" s="272" t="s">
        <v>257</v>
      </c>
      <c r="C91" s="275" t="s">
        <v>258</v>
      </c>
      <c r="D91" s="331">
        <f t="shared" si="1"/>
        <v>0.42</v>
      </c>
      <c r="E91" s="331">
        <v>0.48</v>
      </c>
      <c r="F91" s="331">
        <v>0.44</v>
      </c>
      <c r="G91" s="331">
        <v>0.44</v>
      </c>
      <c r="H91" s="331">
        <v>0.34</v>
      </c>
      <c r="I91" s="331">
        <v>0.32</v>
      </c>
      <c r="J91" s="331">
        <v>0.35</v>
      </c>
      <c r="K91" s="331">
        <v>0.38</v>
      </c>
      <c r="L91" s="331">
        <v>0.41</v>
      </c>
      <c r="M91" s="331">
        <v>0.44</v>
      </c>
      <c r="N91" s="331">
        <v>0.42</v>
      </c>
    </row>
    <row r="92" spans="1:14" x14ac:dyDescent="0.2">
      <c r="A92" s="271" t="s">
        <v>259</v>
      </c>
      <c r="B92" s="272" t="s">
        <v>260</v>
      </c>
      <c r="C92" s="275" t="s">
        <v>261</v>
      </c>
      <c r="D92" s="331">
        <f t="shared" si="1"/>
        <v>0.36</v>
      </c>
      <c r="E92" s="331">
        <v>0.42</v>
      </c>
      <c r="F92" s="331">
        <v>0.45</v>
      </c>
      <c r="G92" s="331">
        <v>0.4</v>
      </c>
      <c r="H92" s="331">
        <v>0.42</v>
      </c>
      <c r="I92" s="331">
        <v>0.38</v>
      </c>
      <c r="J92" s="331">
        <v>0.38</v>
      </c>
      <c r="K92" s="331">
        <v>0.3</v>
      </c>
      <c r="L92" s="331">
        <v>0.36</v>
      </c>
      <c r="M92" s="331">
        <v>0.38</v>
      </c>
      <c r="N92" s="331">
        <v>0.36</v>
      </c>
    </row>
    <row r="93" spans="1:14" x14ac:dyDescent="0.2">
      <c r="A93" s="271" t="s">
        <v>262</v>
      </c>
      <c r="B93" s="272" t="s">
        <v>263</v>
      </c>
      <c r="C93" s="275" t="s">
        <v>264</v>
      </c>
      <c r="D93" s="331">
        <f t="shared" si="1"/>
        <v>0.54</v>
      </c>
      <c r="E93" s="331">
        <v>0.52</v>
      </c>
      <c r="F93" s="331">
        <v>0.5</v>
      </c>
      <c r="G93" s="331">
        <v>0.53</v>
      </c>
      <c r="H93" s="331">
        <v>0.53</v>
      </c>
      <c r="I93" s="331">
        <v>0.59</v>
      </c>
      <c r="J93" s="331">
        <v>0.56000000000000005</v>
      </c>
      <c r="K93" s="331">
        <v>0.47</v>
      </c>
      <c r="L93" s="331">
        <v>0.52</v>
      </c>
      <c r="M93" s="331">
        <v>0.48</v>
      </c>
      <c r="N93" s="331">
        <v>0.54</v>
      </c>
    </row>
    <row r="94" spans="1:14" x14ac:dyDescent="0.2">
      <c r="A94" s="271" t="s">
        <v>265</v>
      </c>
      <c r="B94" s="272" t="s">
        <v>266</v>
      </c>
      <c r="C94" s="275" t="s">
        <v>267</v>
      </c>
      <c r="D94" s="331">
        <f t="shared" si="1"/>
        <v>0.51</v>
      </c>
      <c r="E94" s="331">
        <v>0.53</v>
      </c>
      <c r="F94" s="331">
        <v>0.55000000000000004</v>
      </c>
      <c r="G94" s="331">
        <v>0.49</v>
      </c>
      <c r="H94" s="331">
        <v>0.53</v>
      </c>
      <c r="I94" s="331">
        <v>0.54</v>
      </c>
      <c r="J94" s="331">
        <v>0.49</v>
      </c>
      <c r="K94" s="331">
        <v>0.48</v>
      </c>
      <c r="L94" s="331">
        <v>0.53</v>
      </c>
      <c r="M94" s="331">
        <v>0.54</v>
      </c>
      <c r="N94" s="331">
        <v>0.51</v>
      </c>
    </row>
    <row r="95" spans="1:14" x14ac:dyDescent="0.2">
      <c r="A95" s="271" t="s">
        <v>268</v>
      </c>
      <c r="B95" s="272" t="s">
        <v>269</v>
      </c>
      <c r="C95" s="275" t="s">
        <v>270</v>
      </c>
      <c r="D95" s="331">
        <f t="shared" si="1"/>
        <v>0.56000000000000005</v>
      </c>
      <c r="E95" s="331">
        <v>0.53</v>
      </c>
      <c r="F95" s="331">
        <v>0.54</v>
      </c>
      <c r="G95" s="331">
        <v>0.56999999999999995</v>
      </c>
      <c r="H95" s="331">
        <v>0.53</v>
      </c>
      <c r="I95" s="331">
        <v>0.56000000000000005</v>
      </c>
      <c r="J95" s="331">
        <v>0.5</v>
      </c>
      <c r="K95" s="331">
        <v>0.51</v>
      </c>
      <c r="L95" s="331">
        <v>0.48</v>
      </c>
      <c r="M95" s="331">
        <v>0.55000000000000004</v>
      </c>
      <c r="N95" s="331">
        <v>0.56000000000000005</v>
      </c>
    </row>
    <row r="96" spans="1:14" x14ac:dyDescent="0.2">
      <c r="A96" s="271" t="s">
        <v>271</v>
      </c>
      <c r="B96" s="272" t="s">
        <v>272</v>
      </c>
      <c r="C96" s="275" t="s">
        <v>273</v>
      </c>
      <c r="D96" s="331">
        <f t="shared" si="1"/>
        <v>0.56000000000000005</v>
      </c>
      <c r="E96" s="331">
        <v>0.63</v>
      </c>
      <c r="F96" s="331">
        <v>0.56000000000000005</v>
      </c>
      <c r="G96" s="331">
        <v>0.62</v>
      </c>
      <c r="H96" s="331">
        <v>0.57999999999999996</v>
      </c>
      <c r="I96" s="331">
        <v>0.56000000000000005</v>
      </c>
      <c r="J96" s="331">
        <v>0.53</v>
      </c>
      <c r="K96" s="331">
        <v>0.56999999999999995</v>
      </c>
      <c r="L96" s="331">
        <v>0.52</v>
      </c>
      <c r="M96" s="331">
        <v>0.5</v>
      </c>
      <c r="N96" s="331">
        <v>0.56000000000000005</v>
      </c>
    </row>
    <row r="97" spans="1:14" x14ac:dyDescent="0.2">
      <c r="A97" s="271" t="s">
        <v>274</v>
      </c>
      <c r="B97" s="272" t="s">
        <v>275</v>
      </c>
      <c r="C97" s="276" t="s">
        <v>276</v>
      </c>
      <c r="D97" s="331">
        <f t="shared" si="1"/>
        <v>0.33</v>
      </c>
      <c r="E97" s="331">
        <v>0.37</v>
      </c>
      <c r="F97" s="331">
        <v>0.36</v>
      </c>
      <c r="G97" s="331">
        <v>0.26</v>
      </c>
      <c r="H97" s="331">
        <v>0.32</v>
      </c>
      <c r="I97" s="331">
        <v>0.36</v>
      </c>
      <c r="J97" s="331">
        <v>0.33</v>
      </c>
      <c r="K97" s="331">
        <v>0.28999999999999998</v>
      </c>
      <c r="L97" s="331">
        <v>0.3</v>
      </c>
      <c r="M97" s="331">
        <v>0.38</v>
      </c>
      <c r="N97" s="331">
        <v>0.33</v>
      </c>
    </row>
    <row r="98" spans="1:14" x14ac:dyDescent="0.2">
      <c r="A98" s="271" t="s">
        <v>277</v>
      </c>
      <c r="B98" s="272" t="s">
        <v>278</v>
      </c>
      <c r="C98" s="275" t="s">
        <v>279</v>
      </c>
      <c r="D98" s="331">
        <f t="shared" si="1"/>
        <v>0.52</v>
      </c>
      <c r="E98" s="331">
        <v>0.42</v>
      </c>
      <c r="F98" s="331">
        <v>0.46</v>
      </c>
      <c r="G98" s="331">
        <v>0.41</v>
      </c>
      <c r="H98" s="331">
        <v>0.39</v>
      </c>
      <c r="I98" s="331">
        <v>0.42</v>
      </c>
      <c r="J98" s="331">
        <v>0.37</v>
      </c>
      <c r="K98" s="331">
        <v>0.39</v>
      </c>
      <c r="L98" s="331">
        <v>0.38</v>
      </c>
      <c r="M98" s="331">
        <v>0.37</v>
      </c>
      <c r="N98" s="331">
        <v>0.52</v>
      </c>
    </row>
    <row r="99" spans="1:14" x14ac:dyDescent="0.2">
      <c r="A99" s="271" t="s">
        <v>280</v>
      </c>
      <c r="B99" s="272" t="s">
        <v>281</v>
      </c>
      <c r="C99" s="275" t="s">
        <v>282</v>
      </c>
      <c r="D99" s="331">
        <f t="shared" si="1"/>
        <v>0.51</v>
      </c>
      <c r="E99" s="331">
        <v>0.65</v>
      </c>
      <c r="F99" s="331">
        <v>0.59</v>
      </c>
      <c r="G99" s="331">
        <v>0.56999999999999995</v>
      </c>
      <c r="H99" s="331">
        <v>0.52</v>
      </c>
      <c r="I99" s="331">
        <v>0.52</v>
      </c>
      <c r="J99" s="331">
        <v>0.45</v>
      </c>
      <c r="K99" s="331">
        <v>0.41</v>
      </c>
      <c r="L99" s="331">
        <v>0.5</v>
      </c>
      <c r="M99" s="331">
        <v>0.49</v>
      </c>
      <c r="N99" s="331">
        <v>0.51</v>
      </c>
    </row>
    <row r="100" spans="1:14" x14ac:dyDescent="0.2">
      <c r="A100" s="271" t="s">
        <v>283</v>
      </c>
      <c r="B100" s="272" t="s">
        <v>284</v>
      </c>
      <c r="C100" s="275" t="s">
        <v>285</v>
      </c>
      <c r="D100" s="331">
        <f t="shared" si="1"/>
        <v>0.34</v>
      </c>
      <c r="E100" s="331">
        <v>0.34</v>
      </c>
      <c r="F100" s="331">
        <v>0.36</v>
      </c>
      <c r="G100" s="331">
        <v>0.33</v>
      </c>
      <c r="H100" s="331">
        <v>0.32</v>
      </c>
      <c r="I100" s="331">
        <v>0.32</v>
      </c>
      <c r="J100" s="331">
        <v>0.33</v>
      </c>
      <c r="K100" s="331">
        <v>0.34</v>
      </c>
      <c r="L100" s="331">
        <v>0.26</v>
      </c>
      <c r="M100" s="331">
        <v>0.3</v>
      </c>
      <c r="N100" s="331">
        <v>0.34</v>
      </c>
    </row>
    <row r="101" spans="1:14" x14ac:dyDescent="0.2">
      <c r="A101" s="271" t="s">
        <v>286</v>
      </c>
      <c r="B101" s="272" t="s">
        <v>287</v>
      </c>
      <c r="C101" s="275" t="s">
        <v>288</v>
      </c>
      <c r="D101" s="331">
        <f t="shared" si="1"/>
        <v>0.56999999999999995</v>
      </c>
      <c r="E101" s="331">
        <v>0.59</v>
      </c>
      <c r="F101" s="331">
        <v>0.6</v>
      </c>
      <c r="G101" s="331">
        <v>0.52</v>
      </c>
      <c r="H101" s="331">
        <v>0.6</v>
      </c>
      <c r="I101" s="331">
        <v>0.59</v>
      </c>
      <c r="J101" s="331">
        <v>0.44</v>
      </c>
      <c r="K101" s="331">
        <v>0.4</v>
      </c>
      <c r="L101" s="331">
        <v>0.53</v>
      </c>
      <c r="M101" s="331">
        <v>0.62</v>
      </c>
      <c r="N101" s="331">
        <v>0.56999999999999995</v>
      </c>
    </row>
    <row r="102" spans="1:14" x14ac:dyDescent="0.2">
      <c r="A102" s="271" t="s">
        <v>289</v>
      </c>
      <c r="B102" s="272" t="s">
        <v>290</v>
      </c>
      <c r="C102" s="275" t="s">
        <v>291</v>
      </c>
      <c r="D102" s="331">
        <f t="shared" si="1"/>
        <v>0.38</v>
      </c>
      <c r="E102" s="331">
        <v>0.32</v>
      </c>
      <c r="F102" s="331">
        <v>0.25</v>
      </c>
      <c r="G102" s="331">
        <v>0.31</v>
      </c>
      <c r="H102" s="331">
        <v>0.35</v>
      </c>
      <c r="I102" s="331">
        <v>0.4</v>
      </c>
      <c r="J102" s="331">
        <v>0.39</v>
      </c>
      <c r="K102" s="331">
        <v>0.39</v>
      </c>
      <c r="L102" s="331">
        <v>0.33</v>
      </c>
      <c r="M102" s="331">
        <v>0.41</v>
      </c>
      <c r="N102" s="331">
        <v>0.38</v>
      </c>
    </row>
    <row r="103" spans="1:14" x14ac:dyDescent="0.2">
      <c r="A103" s="271" t="s">
        <v>444</v>
      </c>
      <c r="B103" s="272" t="s">
        <v>445</v>
      </c>
      <c r="C103" s="275" t="s">
        <v>446</v>
      </c>
      <c r="D103" s="331" t="str">
        <f t="shared" si="1"/>
        <v>-</v>
      </c>
      <c r="E103" s="331" t="s">
        <v>453</v>
      </c>
      <c r="F103" s="331" t="s">
        <v>453</v>
      </c>
      <c r="G103" s="331" t="s">
        <v>453</v>
      </c>
      <c r="H103" s="331" t="s">
        <v>453</v>
      </c>
      <c r="I103" s="331" t="s">
        <v>453</v>
      </c>
      <c r="J103" s="331" t="s">
        <v>453</v>
      </c>
      <c r="K103" s="331" t="s">
        <v>453</v>
      </c>
      <c r="L103" s="331" t="s">
        <v>453</v>
      </c>
      <c r="M103" s="331" t="s">
        <v>453</v>
      </c>
      <c r="N103" s="331" t="s">
        <v>453</v>
      </c>
    </row>
    <row r="104" spans="1:14" x14ac:dyDescent="0.2">
      <c r="A104" s="271" t="s">
        <v>292</v>
      </c>
      <c r="B104" s="272" t="s">
        <v>293</v>
      </c>
      <c r="C104" s="275" t="s">
        <v>294</v>
      </c>
      <c r="D104" s="331">
        <f t="shared" si="1"/>
        <v>0.5</v>
      </c>
      <c r="E104" s="331">
        <v>0.54</v>
      </c>
      <c r="F104" s="331">
        <v>0.46</v>
      </c>
      <c r="G104" s="331">
        <v>0.46</v>
      </c>
      <c r="H104" s="331">
        <v>0.45</v>
      </c>
      <c r="I104" s="331">
        <v>0.52</v>
      </c>
      <c r="J104" s="331">
        <v>0.48</v>
      </c>
      <c r="K104" s="331">
        <v>0.49</v>
      </c>
      <c r="L104" s="331">
        <v>0.39</v>
      </c>
      <c r="M104" s="331">
        <v>0.45</v>
      </c>
      <c r="N104" s="331">
        <v>0.5</v>
      </c>
    </row>
    <row r="105" spans="1:14" x14ac:dyDescent="0.2">
      <c r="A105" s="271" t="s">
        <v>295</v>
      </c>
      <c r="B105" s="272" t="s">
        <v>296</v>
      </c>
      <c r="C105" s="275" t="s">
        <v>297</v>
      </c>
      <c r="D105" s="331">
        <f t="shared" si="1"/>
        <v>0.37</v>
      </c>
      <c r="E105" s="331">
        <v>0.38</v>
      </c>
      <c r="F105" s="331">
        <v>0.37</v>
      </c>
      <c r="G105" s="331">
        <v>0.41</v>
      </c>
      <c r="H105" s="331">
        <v>0.39</v>
      </c>
      <c r="I105" s="331">
        <v>0.37</v>
      </c>
      <c r="J105" s="331">
        <v>0.33</v>
      </c>
      <c r="K105" s="331">
        <v>0.32</v>
      </c>
      <c r="L105" s="331">
        <v>0.35</v>
      </c>
      <c r="M105" s="331">
        <v>0.36</v>
      </c>
      <c r="N105" s="331">
        <v>0.37</v>
      </c>
    </row>
    <row r="106" spans="1:14" x14ac:dyDescent="0.2">
      <c r="A106" s="271" t="s">
        <v>298</v>
      </c>
      <c r="B106" s="272" t="s">
        <v>299</v>
      </c>
      <c r="C106" s="275" t="s">
        <v>300</v>
      </c>
      <c r="D106" s="331">
        <f t="shared" si="1"/>
        <v>0.4</v>
      </c>
      <c r="E106" s="331">
        <v>0.47</v>
      </c>
      <c r="F106" s="331">
        <v>0.4</v>
      </c>
      <c r="G106" s="331">
        <v>0.45</v>
      </c>
      <c r="H106" s="331">
        <v>0.32</v>
      </c>
      <c r="I106" s="331">
        <v>0.38</v>
      </c>
      <c r="J106" s="331">
        <v>0.34</v>
      </c>
      <c r="K106" s="331">
        <v>0.34</v>
      </c>
      <c r="L106" s="331">
        <v>0.37</v>
      </c>
      <c r="M106" s="331">
        <v>0.38</v>
      </c>
      <c r="N106" s="331">
        <v>0.4</v>
      </c>
    </row>
    <row r="107" spans="1:14" x14ac:dyDescent="0.2">
      <c r="A107" s="271" t="s">
        <v>301</v>
      </c>
      <c r="B107" s="272" t="s">
        <v>302</v>
      </c>
      <c r="C107" s="275" t="s">
        <v>303</v>
      </c>
      <c r="D107" s="331">
        <f t="shared" si="1"/>
        <v>0.48</v>
      </c>
      <c r="E107" s="331">
        <v>0.33</v>
      </c>
      <c r="F107" s="331">
        <v>0.35</v>
      </c>
      <c r="G107" s="331">
        <v>0.38</v>
      </c>
      <c r="H107" s="331">
        <v>0.37</v>
      </c>
      <c r="I107" s="331">
        <v>0.4</v>
      </c>
      <c r="J107" s="331">
        <v>0.42</v>
      </c>
      <c r="K107" s="331">
        <v>0.38</v>
      </c>
      <c r="L107" s="331">
        <v>0.43</v>
      </c>
      <c r="M107" s="331">
        <v>0.43</v>
      </c>
      <c r="N107" s="331">
        <v>0.48</v>
      </c>
    </row>
    <row r="108" spans="1:14" x14ac:dyDescent="0.2">
      <c r="A108" s="271" t="s">
        <v>304</v>
      </c>
      <c r="B108" s="272" t="s">
        <v>305</v>
      </c>
      <c r="C108" s="275" t="s">
        <v>306</v>
      </c>
      <c r="D108" s="331">
        <f t="shared" si="1"/>
        <v>0.26</v>
      </c>
      <c r="E108" s="331">
        <v>0.21</v>
      </c>
      <c r="F108" s="331">
        <v>0.22</v>
      </c>
      <c r="G108" s="331">
        <v>0.22</v>
      </c>
      <c r="H108" s="331">
        <v>0.25</v>
      </c>
      <c r="I108" s="331">
        <v>0.31</v>
      </c>
      <c r="J108" s="331">
        <v>0.4</v>
      </c>
      <c r="K108" s="331">
        <v>0.38</v>
      </c>
      <c r="L108" s="331">
        <v>0.32</v>
      </c>
      <c r="M108" s="331">
        <v>0.28999999999999998</v>
      </c>
      <c r="N108" s="331">
        <v>0.26</v>
      </c>
    </row>
    <row r="109" spans="1:14" x14ac:dyDescent="0.2">
      <c r="A109" s="271" t="s">
        <v>307</v>
      </c>
      <c r="B109" s="272" t="s">
        <v>308</v>
      </c>
      <c r="C109" s="275" t="s">
        <v>309</v>
      </c>
      <c r="D109" s="331">
        <f t="shared" si="1"/>
        <v>0.38</v>
      </c>
      <c r="E109" s="331">
        <v>0.33</v>
      </c>
      <c r="F109" s="331">
        <v>0.34</v>
      </c>
      <c r="G109" s="331">
        <v>0.32</v>
      </c>
      <c r="H109" s="331">
        <v>0.4</v>
      </c>
      <c r="I109" s="331">
        <v>0.38</v>
      </c>
      <c r="J109" s="331">
        <v>0.35</v>
      </c>
      <c r="K109" s="331">
        <v>0.33</v>
      </c>
      <c r="L109" s="331">
        <v>0.41</v>
      </c>
      <c r="M109" s="331">
        <v>0.39</v>
      </c>
      <c r="N109" s="331">
        <v>0.38</v>
      </c>
    </row>
    <row r="110" spans="1:14" x14ac:dyDescent="0.2">
      <c r="A110" s="271" t="s">
        <v>310</v>
      </c>
      <c r="B110" s="272" t="s">
        <v>311</v>
      </c>
      <c r="C110" s="275" t="s">
        <v>312</v>
      </c>
      <c r="D110" s="331">
        <f t="shared" si="1"/>
        <v>0.39</v>
      </c>
      <c r="E110" s="331">
        <v>0.24</v>
      </c>
      <c r="F110" s="331">
        <v>0.28000000000000003</v>
      </c>
      <c r="G110" s="331">
        <v>0.32</v>
      </c>
      <c r="H110" s="331">
        <v>0.34</v>
      </c>
      <c r="I110" s="331">
        <v>0.3</v>
      </c>
      <c r="J110" s="331">
        <v>0.28000000000000003</v>
      </c>
      <c r="K110" s="331">
        <v>0.33</v>
      </c>
      <c r="L110" s="331">
        <v>0.42</v>
      </c>
      <c r="M110" s="331">
        <v>0.35</v>
      </c>
      <c r="N110" s="331">
        <v>0.39</v>
      </c>
    </row>
    <row r="111" spans="1:14" x14ac:dyDescent="0.2">
      <c r="A111" s="271" t="s">
        <v>313</v>
      </c>
      <c r="B111" s="272" t="s">
        <v>314</v>
      </c>
      <c r="C111" s="275" t="s">
        <v>315</v>
      </c>
      <c r="D111" s="331">
        <f t="shared" si="1"/>
        <v>0.33</v>
      </c>
      <c r="E111" s="331">
        <v>0.43</v>
      </c>
      <c r="F111" s="331">
        <v>0.42</v>
      </c>
      <c r="G111" s="331">
        <v>0.39</v>
      </c>
      <c r="H111" s="331">
        <v>0.44</v>
      </c>
      <c r="I111" s="331">
        <v>0.34</v>
      </c>
      <c r="J111" s="331">
        <v>0.43</v>
      </c>
      <c r="K111" s="331">
        <v>0.36</v>
      </c>
      <c r="L111" s="331">
        <v>0.43</v>
      </c>
      <c r="M111" s="331">
        <v>0.42</v>
      </c>
      <c r="N111" s="331">
        <v>0.33</v>
      </c>
    </row>
    <row r="112" spans="1:14" x14ac:dyDescent="0.2">
      <c r="A112" s="271" t="s">
        <v>316</v>
      </c>
      <c r="B112" s="272" t="s">
        <v>317</v>
      </c>
      <c r="C112" s="275" t="s">
        <v>318</v>
      </c>
      <c r="D112" s="331">
        <f t="shared" si="1"/>
        <v>0.54</v>
      </c>
      <c r="E112" s="331">
        <v>0.5</v>
      </c>
      <c r="F112" s="331">
        <v>0.52</v>
      </c>
      <c r="G112" s="331">
        <v>0.52</v>
      </c>
      <c r="H112" s="331">
        <v>0.57999999999999996</v>
      </c>
      <c r="I112" s="331">
        <v>0.5</v>
      </c>
      <c r="J112" s="331">
        <v>0.49</v>
      </c>
      <c r="K112" s="331">
        <v>0.33</v>
      </c>
      <c r="L112" s="331">
        <v>0.6</v>
      </c>
      <c r="M112" s="331">
        <v>0.5</v>
      </c>
      <c r="N112" s="331">
        <v>0.54</v>
      </c>
    </row>
    <row r="113" spans="1:14" x14ac:dyDescent="0.2">
      <c r="A113" s="271" t="s">
        <v>319</v>
      </c>
      <c r="B113" s="272" t="s">
        <v>320</v>
      </c>
      <c r="C113" s="275" t="s">
        <v>321</v>
      </c>
      <c r="D113" s="331">
        <f t="shared" si="1"/>
        <v>0.5</v>
      </c>
      <c r="E113" s="331">
        <v>0.41</v>
      </c>
      <c r="F113" s="331">
        <v>0.38</v>
      </c>
      <c r="G113" s="331">
        <v>0.4</v>
      </c>
      <c r="H113" s="331">
        <v>0.44</v>
      </c>
      <c r="I113" s="331">
        <v>0.46</v>
      </c>
      <c r="J113" s="331">
        <v>0.54</v>
      </c>
      <c r="K113" s="331">
        <v>0.39</v>
      </c>
      <c r="L113" s="331">
        <v>0.4</v>
      </c>
      <c r="M113" s="331">
        <v>0.37</v>
      </c>
      <c r="N113" s="331">
        <v>0.5</v>
      </c>
    </row>
    <row r="114" spans="1:14" x14ac:dyDescent="0.2">
      <c r="A114" s="271" t="s">
        <v>322</v>
      </c>
      <c r="B114" s="272" t="s">
        <v>323</v>
      </c>
      <c r="C114" s="275" t="s">
        <v>324</v>
      </c>
      <c r="D114" s="331">
        <f t="shared" si="1"/>
        <v>0.47</v>
      </c>
      <c r="E114" s="331">
        <v>0.42</v>
      </c>
      <c r="F114" s="331">
        <v>0.45</v>
      </c>
      <c r="G114" s="331">
        <v>0.48</v>
      </c>
      <c r="H114" s="331">
        <v>0.37</v>
      </c>
      <c r="I114" s="331">
        <v>0.34</v>
      </c>
      <c r="J114" s="331">
        <v>0.44</v>
      </c>
      <c r="K114" s="331">
        <v>0.47</v>
      </c>
      <c r="L114" s="331">
        <v>0.42</v>
      </c>
      <c r="M114" s="331">
        <v>0.46</v>
      </c>
      <c r="N114" s="331">
        <v>0.47</v>
      </c>
    </row>
    <row r="115" spans="1:14" x14ac:dyDescent="0.2">
      <c r="A115" s="271" t="s">
        <v>325</v>
      </c>
      <c r="B115" s="272" t="s">
        <v>326</v>
      </c>
      <c r="C115" s="275" t="s">
        <v>327</v>
      </c>
      <c r="D115" s="331">
        <f t="shared" si="1"/>
        <v>0.44</v>
      </c>
      <c r="E115" s="331">
        <v>0.28999999999999998</v>
      </c>
      <c r="F115" s="331">
        <v>0.35</v>
      </c>
      <c r="G115" s="331">
        <v>0.31</v>
      </c>
      <c r="H115" s="331">
        <v>0.4</v>
      </c>
      <c r="I115" s="331">
        <v>0.38</v>
      </c>
      <c r="J115" s="331">
        <v>0.37</v>
      </c>
      <c r="K115" s="331">
        <v>0.31</v>
      </c>
      <c r="L115" s="331">
        <v>0.41</v>
      </c>
      <c r="M115" s="331">
        <v>0.44</v>
      </c>
      <c r="N115" s="331">
        <v>0.44</v>
      </c>
    </row>
    <row r="116" spans="1:14" x14ac:dyDescent="0.2">
      <c r="A116" s="271" t="s">
        <v>328</v>
      </c>
      <c r="B116" s="272" t="s">
        <v>329</v>
      </c>
      <c r="C116" s="275" t="s">
        <v>330</v>
      </c>
      <c r="D116" s="331">
        <f t="shared" si="1"/>
        <v>0.36</v>
      </c>
      <c r="E116" s="331">
        <v>0.35</v>
      </c>
      <c r="F116" s="331">
        <v>0.31</v>
      </c>
      <c r="G116" s="331">
        <v>0.23</v>
      </c>
      <c r="H116" s="331">
        <v>0.35</v>
      </c>
      <c r="I116" s="331">
        <v>0.3</v>
      </c>
      <c r="J116" s="331">
        <v>0.39</v>
      </c>
      <c r="K116" s="331">
        <v>0.4</v>
      </c>
      <c r="L116" s="331">
        <v>0.31</v>
      </c>
      <c r="M116" s="331">
        <v>0.28999999999999998</v>
      </c>
      <c r="N116" s="331">
        <v>0.36</v>
      </c>
    </row>
    <row r="117" spans="1:14" x14ac:dyDescent="0.2">
      <c r="A117" s="271" t="s">
        <v>331</v>
      </c>
      <c r="B117" s="272" t="s">
        <v>332</v>
      </c>
      <c r="C117" s="275" t="s">
        <v>333</v>
      </c>
      <c r="D117" s="331">
        <f t="shared" si="1"/>
        <v>0.6</v>
      </c>
      <c r="E117" s="331">
        <v>0.56999999999999995</v>
      </c>
      <c r="F117" s="331">
        <v>0.53</v>
      </c>
      <c r="G117" s="331">
        <v>0.48</v>
      </c>
      <c r="H117" s="331">
        <v>0.53</v>
      </c>
      <c r="I117" s="331">
        <v>0.45</v>
      </c>
      <c r="J117" s="331">
        <v>0.49</v>
      </c>
      <c r="K117" s="331">
        <v>0.54</v>
      </c>
      <c r="L117" s="331">
        <v>0.45</v>
      </c>
      <c r="M117" s="331">
        <v>0.52</v>
      </c>
      <c r="N117" s="331">
        <v>0.6</v>
      </c>
    </row>
    <row r="118" spans="1:14" x14ac:dyDescent="0.2">
      <c r="A118" s="271" t="s">
        <v>334</v>
      </c>
      <c r="B118" s="272" t="s">
        <v>335</v>
      </c>
      <c r="C118" s="275" t="s">
        <v>336</v>
      </c>
      <c r="D118" s="331">
        <f t="shared" si="1"/>
        <v>0.51</v>
      </c>
      <c r="E118" s="331">
        <v>0.31</v>
      </c>
      <c r="F118" s="331">
        <v>0.36</v>
      </c>
      <c r="G118" s="331">
        <v>0.28000000000000003</v>
      </c>
      <c r="H118" s="331">
        <v>0.32</v>
      </c>
      <c r="I118" s="331">
        <v>0.31</v>
      </c>
      <c r="J118" s="331">
        <v>0.45</v>
      </c>
      <c r="K118" s="331">
        <v>0.48</v>
      </c>
      <c r="L118" s="331">
        <v>0.4</v>
      </c>
      <c r="M118" s="331">
        <v>0.34</v>
      </c>
      <c r="N118" s="331">
        <v>0.51</v>
      </c>
    </row>
    <row r="119" spans="1:14" x14ac:dyDescent="0.2">
      <c r="A119" s="271" t="s">
        <v>337</v>
      </c>
      <c r="B119" s="272" t="s">
        <v>338</v>
      </c>
      <c r="C119" s="275" t="s">
        <v>339</v>
      </c>
      <c r="D119" s="331">
        <f t="shared" si="1"/>
        <v>0.44</v>
      </c>
      <c r="E119" s="331">
        <v>0.43</v>
      </c>
      <c r="F119" s="331">
        <v>0.4</v>
      </c>
      <c r="G119" s="331">
        <v>0.41</v>
      </c>
      <c r="H119" s="331">
        <v>0.38</v>
      </c>
      <c r="I119" s="331">
        <v>0.47</v>
      </c>
      <c r="J119" s="331">
        <v>0.43</v>
      </c>
      <c r="K119" s="331">
        <v>0.36</v>
      </c>
      <c r="L119" s="331">
        <v>0.45</v>
      </c>
      <c r="M119" s="331">
        <v>0.41</v>
      </c>
      <c r="N119" s="331">
        <v>0.44</v>
      </c>
    </row>
    <row r="120" spans="1:14" x14ac:dyDescent="0.2">
      <c r="A120" s="271" t="s">
        <v>340</v>
      </c>
      <c r="B120" s="272" t="s">
        <v>341</v>
      </c>
      <c r="C120" s="275" t="s">
        <v>342</v>
      </c>
      <c r="D120" s="331">
        <f t="shared" si="1"/>
        <v>0.53</v>
      </c>
      <c r="E120" s="331">
        <v>0.47</v>
      </c>
      <c r="F120" s="331">
        <v>0.39</v>
      </c>
      <c r="G120" s="331">
        <v>0.42</v>
      </c>
      <c r="H120" s="331">
        <v>0.53</v>
      </c>
      <c r="I120" s="331">
        <v>0.54</v>
      </c>
      <c r="J120" s="331">
        <v>0.4</v>
      </c>
      <c r="K120" s="331">
        <v>0.41</v>
      </c>
      <c r="L120" s="331">
        <v>0.4</v>
      </c>
      <c r="M120" s="331">
        <v>0.44</v>
      </c>
      <c r="N120" s="331">
        <v>0.53</v>
      </c>
    </row>
    <row r="121" spans="1:14" x14ac:dyDescent="0.2">
      <c r="A121" s="271" t="s">
        <v>343</v>
      </c>
      <c r="B121" s="272" t="s">
        <v>344</v>
      </c>
      <c r="C121" s="275" t="s">
        <v>345</v>
      </c>
      <c r="D121" s="331">
        <f t="shared" si="1"/>
        <v>0.31</v>
      </c>
      <c r="E121" s="331">
        <v>0.21</v>
      </c>
      <c r="F121" s="331">
        <v>0.19</v>
      </c>
      <c r="G121" s="331">
        <v>0.22</v>
      </c>
      <c r="H121" s="331">
        <v>0.26</v>
      </c>
      <c r="I121" s="331">
        <v>0.21</v>
      </c>
      <c r="J121" s="331">
        <v>0.26</v>
      </c>
      <c r="K121" s="331">
        <v>0.23</v>
      </c>
      <c r="L121" s="331">
        <v>0.2</v>
      </c>
      <c r="M121" s="331">
        <v>0.28000000000000003</v>
      </c>
      <c r="N121" s="331">
        <v>0.31</v>
      </c>
    </row>
    <row r="122" spans="1:14" x14ac:dyDescent="0.2">
      <c r="A122" s="271" t="s">
        <v>346</v>
      </c>
      <c r="B122" s="272" t="s">
        <v>347</v>
      </c>
      <c r="C122" s="275" t="s">
        <v>348</v>
      </c>
      <c r="D122" s="331">
        <f t="shared" si="1"/>
        <v>0.39</v>
      </c>
      <c r="E122" s="331">
        <v>0.51</v>
      </c>
      <c r="F122" s="331">
        <v>0.34</v>
      </c>
      <c r="G122" s="331">
        <v>0.33</v>
      </c>
      <c r="H122" s="331">
        <v>0.37</v>
      </c>
      <c r="I122" s="331">
        <v>0.32</v>
      </c>
      <c r="J122" s="331">
        <v>0.31</v>
      </c>
      <c r="K122" s="331">
        <v>0.3</v>
      </c>
      <c r="L122" s="331">
        <v>0.28999999999999998</v>
      </c>
      <c r="M122" s="331">
        <v>0.4</v>
      </c>
      <c r="N122" s="331">
        <v>0.39</v>
      </c>
    </row>
    <row r="123" spans="1:14" x14ac:dyDescent="0.2">
      <c r="A123" s="271" t="s">
        <v>349</v>
      </c>
      <c r="B123" s="272" t="s">
        <v>350</v>
      </c>
      <c r="C123" s="275" t="s">
        <v>351</v>
      </c>
      <c r="D123" s="331">
        <f t="shared" si="1"/>
        <v>0.56999999999999995</v>
      </c>
      <c r="E123" s="331">
        <v>0.46</v>
      </c>
      <c r="F123" s="331">
        <v>0.52</v>
      </c>
      <c r="G123" s="331">
        <v>0.59</v>
      </c>
      <c r="H123" s="331">
        <v>0.5</v>
      </c>
      <c r="I123" s="331">
        <v>0.44</v>
      </c>
      <c r="J123" s="331">
        <v>0.54</v>
      </c>
      <c r="K123" s="331">
        <v>0.49</v>
      </c>
      <c r="L123" s="331">
        <v>0.62</v>
      </c>
      <c r="M123" s="331">
        <v>0.61</v>
      </c>
      <c r="N123" s="331">
        <v>0.56999999999999995</v>
      </c>
    </row>
    <row r="124" spans="1:14" x14ac:dyDescent="0.2">
      <c r="A124" s="271" t="s">
        <v>352</v>
      </c>
      <c r="B124" s="272" t="s">
        <v>353</v>
      </c>
      <c r="C124" s="275" t="s">
        <v>354</v>
      </c>
      <c r="D124" s="331">
        <f t="shared" si="1"/>
        <v>0.42</v>
      </c>
      <c r="E124" s="331">
        <v>0.5</v>
      </c>
      <c r="F124" s="331">
        <v>0.45</v>
      </c>
      <c r="G124" s="331">
        <v>0.42</v>
      </c>
      <c r="H124" s="331">
        <v>0.41</v>
      </c>
      <c r="I124" s="331">
        <v>0.35</v>
      </c>
      <c r="J124" s="331">
        <v>0.36</v>
      </c>
      <c r="K124" s="331">
        <v>0.43</v>
      </c>
      <c r="L124" s="331">
        <v>0.38</v>
      </c>
      <c r="M124" s="331">
        <v>0.38</v>
      </c>
      <c r="N124" s="331">
        <v>0.42</v>
      </c>
    </row>
    <row r="125" spans="1:14" x14ac:dyDescent="0.2">
      <c r="A125" s="271" t="s">
        <v>355</v>
      </c>
      <c r="B125" s="272" t="s">
        <v>356</v>
      </c>
      <c r="C125" s="275" t="s">
        <v>357</v>
      </c>
      <c r="D125" s="331">
        <f t="shared" si="1"/>
        <v>0.63</v>
      </c>
      <c r="E125" s="331">
        <v>0.6</v>
      </c>
      <c r="F125" s="331">
        <v>0.57999999999999996</v>
      </c>
      <c r="G125" s="331">
        <v>0.52</v>
      </c>
      <c r="H125" s="331">
        <v>0.51</v>
      </c>
      <c r="I125" s="331">
        <v>0.57999999999999996</v>
      </c>
      <c r="J125" s="331">
        <v>0.52</v>
      </c>
      <c r="K125" s="331">
        <v>0.46</v>
      </c>
      <c r="L125" s="331">
        <v>0.55000000000000004</v>
      </c>
      <c r="M125" s="331">
        <v>0.62</v>
      </c>
      <c r="N125" s="331">
        <v>0.63</v>
      </c>
    </row>
    <row r="126" spans="1:14" x14ac:dyDescent="0.2">
      <c r="A126" s="271" t="s">
        <v>358</v>
      </c>
      <c r="B126" s="272" t="s">
        <v>359</v>
      </c>
      <c r="C126" s="275" t="s">
        <v>360</v>
      </c>
      <c r="D126" s="331">
        <f t="shared" si="1"/>
        <v>0.25</v>
      </c>
      <c r="E126" s="331">
        <v>0.14000000000000001</v>
      </c>
      <c r="F126" s="331">
        <v>0.13</v>
      </c>
      <c r="G126" s="331">
        <v>0.17</v>
      </c>
      <c r="H126" s="331">
        <v>0.18</v>
      </c>
      <c r="I126" s="331">
        <v>0.18</v>
      </c>
      <c r="J126" s="331">
        <v>0.16</v>
      </c>
      <c r="K126" s="331">
        <v>0.19</v>
      </c>
      <c r="L126" s="331">
        <v>0.19</v>
      </c>
      <c r="M126" s="331">
        <v>0.14000000000000001</v>
      </c>
      <c r="N126" s="331">
        <v>0.25</v>
      </c>
    </row>
    <row r="127" spans="1:14" x14ac:dyDescent="0.2">
      <c r="A127" s="271" t="s">
        <v>361</v>
      </c>
      <c r="B127" s="272" t="s">
        <v>362</v>
      </c>
      <c r="C127" s="275" t="s">
        <v>363</v>
      </c>
      <c r="D127" s="331">
        <f t="shared" si="1"/>
        <v>0.42</v>
      </c>
      <c r="E127" s="331">
        <v>0.37</v>
      </c>
      <c r="F127" s="331">
        <v>0.39</v>
      </c>
      <c r="G127" s="331">
        <v>0.42</v>
      </c>
      <c r="H127" s="331">
        <v>0.41</v>
      </c>
      <c r="I127" s="331">
        <v>0.28000000000000003</v>
      </c>
      <c r="J127" s="331">
        <v>0.31</v>
      </c>
      <c r="K127" s="331">
        <v>0.4</v>
      </c>
      <c r="L127" s="331">
        <v>0.43</v>
      </c>
      <c r="M127" s="331">
        <v>0.35</v>
      </c>
      <c r="N127" s="331">
        <v>0.42</v>
      </c>
    </row>
    <row r="128" spans="1:14" x14ac:dyDescent="0.2">
      <c r="A128" s="271" t="s">
        <v>364</v>
      </c>
      <c r="B128" s="272" t="s">
        <v>365</v>
      </c>
      <c r="C128" s="275" t="s">
        <v>366</v>
      </c>
      <c r="D128" s="331">
        <f t="shared" si="1"/>
        <v>0.45</v>
      </c>
      <c r="E128" s="331">
        <v>0.41</v>
      </c>
      <c r="F128" s="331">
        <v>0.33</v>
      </c>
      <c r="G128" s="331">
        <v>0.31</v>
      </c>
      <c r="H128" s="331">
        <v>0.31</v>
      </c>
      <c r="I128" s="331">
        <v>0.45</v>
      </c>
      <c r="J128" s="331">
        <v>0.46</v>
      </c>
      <c r="K128" s="331">
        <v>0.36</v>
      </c>
      <c r="L128" s="331">
        <v>0.42</v>
      </c>
      <c r="M128" s="331">
        <v>0.45</v>
      </c>
      <c r="N128" s="331">
        <v>0.45</v>
      </c>
    </row>
    <row r="129" spans="1:14" x14ac:dyDescent="0.2">
      <c r="A129" s="271" t="s">
        <v>367</v>
      </c>
      <c r="B129" s="272" t="s">
        <v>368</v>
      </c>
      <c r="C129" s="275" t="s">
        <v>369</v>
      </c>
      <c r="D129" s="331">
        <f t="shared" si="1"/>
        <v>0.28000000000000003</v>
      </c>
      <c r="E129" s="331">
        <v>0.21</v>
      </c>
      <c r="F129" s="331">
        <v>0.22</v>
      </c>
      <c r="G129" s="331">
        <v>0.27</v>
      </c>
      <c r="H129" s="331">
        <v>0.17</v>
      </c>
      <c r="I129" s="331">
        <v>0.17</v>
      </c>
      <c r="J129" s="331">
        <v>0.24</v>
      </c>
      <c r="K129" s="331">
        <v>0.22</v>
      </c>
      <c r="L129" s="331">
        <v>0.36</v>
      </c>
      <c r="M129" s="331">
        <v>0.34</v>
      </c>
      <c r="N129" s="331">
        <v>0.28000000000000003</v>
      </c>
    </row>
    <row r="130" spans="1:14" x14ac:dyDescent="0.2">
      <c r="A130" s="271" t="s">
        <v>370</v>
      </c>
      <c r="B130" s="272">
        <v>11</v>
      </c>
      <c r="C130" s="275" t="s">
        <v>371</v>
      </c>
      <c r="D130" s="331">
        <f t="shared" si="1"/>
        <v>0.55000000000000004</v>
      </c>
      <c r="E130" s="331">
        <v>0.55000000000000004</v>
      </c>
      <c r="F130" s="331">
        <v>0.64</v>
      </c>
      <c r="G130" s="331">
        <v>0.56999999999999995</v>
      </c>
      <c r="H130" s="331">
        <v>0.55000000000000004</v>
      </c>
      <c r="I130" s="331">
        <v>0.54</v>
      </c>
      <c r="J130" s="331">
        <v>0.61</v>
      </c>
      <c r="K130" s="331">
        <v>0.57999999999999996</v>
      </c>
      <c r="L130" s="331">
        <v>0.53</v>
      </c>
      <c r="M130" s="331">
        <v>0.55000000000000004</v>
      </c>
      <c r="N130" s="331">
        <v>0.55000000000000004</v>
      </c>
    </row>
    <row r="131" spans="1:14" x14ac:dyDescent="0.2">
      <c r="A131" s="271" t="s">
        <v>372</v>
      </c>
      <c r="B131" s="272">
        <v>12</v>
      </c>
      <c r="C131" s="275" t="s">
        <v>373</v>
      </c>
      <c r="D131" s="331">
        <f t="shared" si="1"/>
        <v>0.56000000000000005</v>
      </c>
      <c r="E131" s="331">
        <v>0.56000000000000005</v>
      </c>
      <c r="F131" s="331">
        <v>0.56999999999999995</v>
      </c>
      <c r="G131" s="331">
        <v>0.57999999999999996</v>
      </c>
      <c r="H131" s="331">
        <v>0.61</v>
      </c>
      <c r="I131" s="331">
        <v>0.61</v>
      </c>
      <c r="J131" s="331">
        <v>0.6</v>
      </c>
      <c r="K131" s="331">
        <v>0.57999999999999996</v>
      </c>
      <c r="L131" s="331">
        <v>0.6</v>
      </c>
      <c r="M131" s="331">
        <v>0.62</v>
      </c>
      <c r="N131" s="331">
        <v>0.56000000000000005</v>
      </c>
    </row>
    <row r="132" spans="1:14" x14ac:dyDescent="0.2">
      <c r="A132" s="271" t="s">
        <v>374</v>
      </c>
      <c r="B132" s="272">
        <v>16</v>
      </c>
      <c r="C132" s="275" t="s">
        <v>375</v>
      </c>
      <c r="D132" s="331">
        <f t="shared" si="1"/>
        <v>0.64</v>
      </c>
      <c r="E132" s="331">
        <v>0.66</v>
      </c>
      <c r="F132" s="331">
        <v>0.69</v>
      </c>
      <c r="G132" s="331">
        <v>0.67</v>
      </c>
      <c r="H132" s="331">
        <v>0.65</v>
      </c>
      <c r="I132" s="331">
        <v>0.59</v>
      </c>
      <c r="J132" s="331">
        <v>0.65</v>
      </c>
      <c r="K132" s="331">
        <v>0.53</v>
      </c>
      <c r="L132" s="331">
        <v>0.53</v>
      </c>
      <c r="M132" s="331">
        <v>0.68</v>
      </c>
      <c r="N132" s="331">
        <v>0.64</v>
      </c>
    </row>
    <row r="133" spans="1:14" x14ac:dyDescent="0.2">
      <c r="A133" s="271" t="s">
        <v>376</v>
      </c>
      <c r="B133" s="272">
        <v>17</v>
      </c>
      <c r="C133" s="275" t="s">
        <v>377</v>
      </c>
      <c r="D133" s="331" t="str">
        <f t="shared" si="1"/>
        <v>-</v>
      </c>
      <c r="E133" s="331" t="s">
        <v>453</v>
      </c>
      <c r="F133" s="331" t="s">
        <v>453</v>
      </c>
      <c r="G133" s="331" t="s">
        <v>453</v>
      </c>
      <c r="H133" s="331" t="s">
        <v>453</v>
      </c>
      <c r="I133" s="331" t="s">
        <v>453</v>
      </c>
      <c r="J133" s="331" t="s">
        <v>453</v>
      </c>
      <c r="K133" s="331" t="s">
        <v>453</v>
      </c>
      <c r="L133" s="331" t="s">
        <v>453</v>
      </c>
      <c r="M133" s="331" t="s">
        <v>453</v>
      </c>
      <c r="N133" s="331" t="s">
        <v>453</v>
      </c>
    </row>
    <row r="134" spans="1:14" x14ac:dyDescent="0.2">
      <c r="A134" s="271" t="s">
        <v>378</v>
      </c>
      <c r="B134" s="272">
        <v>18</v>
      </c>
      <c r="C134" s="275" t="s">
        <v>379</v>
      </c>
      <c r="D134" s="331">
        <f t="shared" ref="D134:D166" si="2">N134</f>
        <v>0.61</v>
      </c>
      <c r="E134" s="331">
        <v>0.56999999999999995</v>
      </c>
      <c r="F134" s="331">
        <v>0.57999999999999996</v>
      </c>
      <c r="G134" s="331">
        <v>0.59</v>
      </c>
      <c r="H134" s="331">
        <v>0.59</v>
      </c>
      <c r="I134" s="331">
        <v>0.62</v>
      </c>
      <c r="J134" s="331">
        <v>0.59</v>
      </c>
      <c r="K134" s="331">
        <v>0.57999999999999996</v>
      </c>
      <c r="L134" s="331">
        <v>0.59</v>
      </c>
      <c r="M134" s="331">
        <v>0.57999999999999996</v>
      </c>
      <c r="N134" s="331">
        <v>0.61</v>
      </c>
    </row>
    <row r="135" spans="1:14" x14ac:dyDescent="0.2">
      <c r="A135" s="271" t="s">
        <v>380</v>
      </c>
      <c r="B135" s="272">
        <v>19</v>
      </c>
      <c r="C135" s="275" t="s">
        <v>381</v>
      </c>
      <c r="D135" s="331">
        <f t="shared" si="2"/>
        <v>0.7</v>
      </c>
      <c r="E135" s="331">
        <v>0.64</v>
      </c>
      <c r="F135" s="331">
        <v>0.6</v>
      </c>
      <c r="G135" s="331">
        <v>0.56000000000000005</v>
      </c>
      <c r="H135" s="331">
        <v>0.66</v>
      </c>
      <c r="I135" s="331">
        <v>0.59</v>
      </c>
      <c r="J135" s="331">
        <v>0.62</v>
      </c>
      <c r="K135" s="331">
        <v>0.6</v>
      </c>
      <c r="L135" s="331">
        <v>0.59</v>
      </c>
      <c r="M135" s="331">
        <v>0.65</v>
      </c>
      <c r="N135" s="331">
        <v>0.7</v>
      </c>
    </row>
    <row r="136" spans="1:14" x14ac:dyDescent="0.2">
      <c r="A136" s="271" t="s">
        <v>382</v>
      </c>
      <c r="B136" s="272">
        <v>21</v>
      </c>
      <c r="C136" s="275" t="s">
        <v>383</v>
      </c>
      <c r="D136" s="331">
        <f t="shared" si="2"/>
        <v>0.61</v>
      </c>
      <c r="E136" s="331">
        <v>0.64</v>
      </c>
      <c r="F136" s="331">
        <v>0.61</v>
      </c>
      <c r="G136" s="331">
        <v>0.52</v>
      </c>
      <c r="H136" s="331">
        <v>0.53</v>
      </c>
      <c r="I136" s="331">
        <v>0.56999999999999995</v>
      </c>
      <c r="J136" s="331">
        <v>0.56999999999999995</v>
      </c>
      <c r="K136" s="331">
        <v>0.56999999999999995</v>
      </c>
      <c r="L136" s="331">
        <v>0.54</v>
      </c>
      <c r="M136" s="331">
        <v>0.54</v>
      </c>
      <c r="N136" s="331">
        <v>0.61</v>
      </c>
    </row>
    <row r="137" spans="1:14" x14ac:dyDescent="0.2">
      <c r="A137" s="271" t="s">
        <v>384</v>
      </c>
      <c r="B137" s="272">
        <v>22</v>
      </c>
      <c r="C137" s="275" t="s">
        <v>385</v>
      </c>
      <c r="D137" s="331">
        <f t="shared" si="2"/>
        <v>0.56999999999999995</v>
      </c>
      <c r="E137" s="331">
        <v>0.55000000000000004</v>
      </c>
      <c r="F137" s="331">
        <v>0.52</v>
      </c>
      <c r="G137" s="331">
        <v>0.52</v>
      </c>
      <c r="H137" s="331">
        <v>0.53</v>
      </c>
      <c r="I137" s="331">
        <v>0.51</v>
      </c>
      <c r="J137" s="331">
        <v>0.53</v>
      </c>
      <c r="K137" s="331">
        <v>0.52</v>
      </c>
      <c r="L137" s="331">
        <v>0.53</v>
      </c>
      <c r="M137" s="331">
        <v>0.56000000000000005</v>
      </c>
      <c r="N137" s="331">
        <v>0.56999999999999995</v>
      </c>
    </row>
    <row r="138" spans="1:14" x14ac:dyDescent="0.2">
      <c r="A138" s="271" t="s">
        <v>386</v>
      </c>
      <c r="B138" s="272">
        <v>23</v>
      </c>
      <c r="C138" s="275" t="s">
        <v>387</v>
      </c>
      <c r="D138" s="331">
        <f t="shared" si="2"/>
        <v>0.62</v>
      </c>
      <c r="E138" s="331">
        <v>0.59</v>
      </c>
      <c r="F138" s="331">
        <v>0.65</v>
      </c>
      <c r="G138" s="331">
        <v>0.66</v>
      </c>
      <c r="H138" s="331">
        <v>0.65</v>
      </c>
      <c r="I138" s="331">
        <v>0.63</v>
      </c>
      <c r="J138" s="331">
        <v>0.62</v>
      </c>
      <c r="K138" s="331">
        <v>0.61</v>
      </c>
      <c r="L138" s="331">
        <v>0.62</v>
      </c>
      <c r="M138" s="331">
        <v>0.63</v>
      </c>
      <c r="N138" s="331">
        <v>0.62</v>
      </c>
    </row>
    <row r="139" spans="1:14" x14ac:dyDescent="0.2">
      <c r="A139" s="271" t="s">
        <v>388</v>
      </c>
      <c r="B139" s="272">
        <v>24</v>
      </c>
      <c r="C139" s="275" t="s">
        <v>389</v>
      </c>
      <c r="D139" s="331">
        <f t="shared" si="2"/>
        <v>0.61</v>
      </c>
      <c r="E139" s="331">
        <v>0.67</v>
      </c>
      <c r="F139" s="331">
        <v>0.63</v>
      </c>
      <c r="G139" s="331">
        <v>0.63</v>
      </c>
      <c r="H139" s="331">
        <v>0.6</v>
      </c>
      <c r="I139" s="331">
        <v>0.57999999999999996</v>
      </c>
      <c r="J139" s="331">
        <v>0.63</v>
      </c>
      <c r="K139" s="331">
        <v>0.57999999999999996</v>
      </c>
      <c r="L139" s="331">
        <v>0.57999999999999996</v>
      </c>
      <c r="M139" s="331">
        <v>0.6</v>
      </c>
      <c r="N139" s="331">
        <v>0.61</v>
      </c>
    </row>
    <row r="140" spans="1:14" x14ac:dyDescent="0.2">
      <c r="A140" s="271" t="s">
        <v>390</v>
      </c>
      <c r="B140" s="272">
        <v>26</v>
      </c>
      <c r="C140" s="275" t="s">
        <v>391</v>
      </c>
      <c r="D140" s="331">
        <f t="shared" si="2"/>
        <v>0.54</v>
      </c>
      <c r="E140" s="331">
        <v>0.6</v>
      </c>
      <c r="F140" s="331">
        <v>0.57999999999999996</v>
      </c>
      <c r="G140" s="331">
        <v>0.56999999999999995</v>
      </c>
      <c r="H140" s="331">
        <v>0.54</v>
      </c>
      <c r="I140" s="331">
        <v>0.56999999999999995</v>
      </c>
      <c r="J140" s="331">
        <v>0.51</v>
      </c>
      <c r="K140" s="331">
        <v>0.56000000000000005</v>
      </c>
      <c r="L140" s="331">
        <v>0.56999999999999995</v>
      </c>
      <c r="M140" s="331">
        <v>0.57999999999999996</v>
      </c>
      <c r="N140" s="331">
        <v>0.54</v>
      </c>
    </row>
    <row r="141" spans="1:14" x14ac:dyDescent="0.2">
      <c r="A141" s="271" t="s">
        <v>392</v>
      </c>
      <c r="B141" s="272">
        <v>29</v>
      </c>
      <c r="C141" s="275" t="s">
        <v>393</v>
      </c>
      <c r="D141" s="331">
        <f t="shared" si="2"/>
        <v>0.53</v>
      </c>
      <c r="E141" s="331">
        <v>0.53</v>
      </c>
      <c r="F141" s="331">
        <v>0.52</v>
      </c>
      <c r="G141" s="331">
        <v>0.51</v>
      </c>
      <c r="H141" s="331">
        <v>0.54</v>
      </c>
      <c r="I141" s="331">
        <v>0.55000000000000004</v>
      </c>
      <c r="J141" s="331">
        <v>0.56999999999999995</v>
      </c>
      <c r="K141" s="331">
        <v>0.54</v>
      </c>
      <c r="L141" s="331">
        <v>0.56000000000000005</v>
      </c>
      <c r="M141" s="331">
        <v>0.52</v>
      </c>
      <c r="N141" s="331">
        <v>0.53</v>
      </c>
    </row>
    <row r="142" spans="1:14" x14ac:dyDescent="0.2">
      <c r="A142" s="271" t="s">
        <v>394</v>
      </c>
      <c r="B142" s="272">
        <v>30</v>
      </c>
      <c r="C142" s="275" t="s">
        <v>395</v>
      </c>
      <c r="D142" s="331">
        <f t="shared" si="2"/>
        <v>0.54</v>
      </c>
      <c r="E142" s="331">
        <v>0.53</v>
      </c>
      <c r="F142" s="331">
        <v>0.56000000000000005</v>
      </c>
      <c r="G142" s="331">
        <v>0.55000000000000004</v>
      </c>
      <c r="H142" s="331">
        <v>0.53</v>
      </c>
      <c r="I142" s="331">
        <v>0.51</v>
      </c>
      <c r="J142" s="331">
        <v>0.52</v>
      </c>
      <c r="K142" s="331">
        <v>0.56999999999999995</v>
      </c>
      <c r="L142" s="331">
        <v>0.56999999999999995</v>
      </c>
      <c r="M142" s="331">
        <v>0.56000000000000005</v>
      </c>
      <c r="N142" s="331">
        <v>0.54</v>
      </c>
    </row>
    <row r="143" spans="1:14" x14ac:dyDescent="0.2">
      <c r="A143" s="271" t="s">
        <v>396</v>
      </c>
      <c r="B143" s="272">
        <v>31</v>
      </c>
      <c r="C143" s="275" t="s">
        <v>397</v>
      </c>
      <c r="D143" s="331" t="str">
        <f t="shared" si="2"/>
        <v>-</v>
      </c>
      <c r="E143" s="331" t="s">
        <v>453</v>
      </c>
      <c r="F143" s="331" t="s">
        <v>453</v>
      </c>
      <c r="G143" s="331" t="s">
        <v>453</v>
      </c>
      <c r="H143" s="331" t="s">
        <v>453</v>
      </c>
      <c r="I143" s="331" t="s">
        <v>453</v>
      </c>
      <c r="J143" s="331" t="s">
        <v>453</v>
      </c>
      <c r="K143" s="331" t="s">
        <v>453</v>
      </c>
      <c r="L143" s="331" t="s">
        <v>453</v>
      </c>
      <c r="M143" s="331" t="s">
        <v>453</v>
      </c>
      <c r="N143" s="331" t="s">
        <v>453</v>
      </c>
    </row>
    <row r="144" spans="1:14" x14ac:dyDescent="0.2">
      <c r="A144" s="271" t="s">
        <v>398</v>
      </c>
      <c r="B144" s="272">
        <v>32</v>
      </c>
      <c r="C144" s="275" t="s">
        <v>399</v>
      </c>
      <c r="D144" s="331">
        <f t="shared" si="2"/>
        <v>0.59</v>
      </c>
      <c r="E144" s="331">
        <v>0.55000000000000004</v>
      </c>
      <c r="F144" s="331">
        <v>0.55000000000000004</v>
      </c>
      <c r="G144" s="331">
        <v>0.63</v>
      </c>
      <c r="H144" s="331">
        <v>0.59</v>
      </c>
      <c r="I144" s="331">
        <v>0.6</v>
      </c>
      <c r="J144" s="331">
        <v>0.56999999999999995</v>
      </c>
      <c r="K144" s="331">
        <v>0.61</v>
      </c>
      <c r="L144" s="331">
        <v>0.56999999999999995</v>
      </c>
      <c r="M144" s="331">
        <v>0.57999999999999996</v>
      </c>
      <c r="N144" s="331">
        <v>0.59</v>
      </c>
    </row>
    <row r="145" spans="1:14" x14ac:dyDescent="0.2">
      <c r="A145" s="271" t="s">
        <v>400</v>
      </c>
      <c r="B145" s="272">
        <v>33</v>
      </c>
      <c r="C145" s="275" t="s">
        <v>401</v>
      </c>
      <c r="D145" s="331">
        <f t="shared" si="2"/>
        <v>0.61</v>
      </c>
      <c r="E145" s="331">
        <v>0.57999999999999996</v>
      </c>
      <c r="F145" s="331">
        <v>0.52</v>
      </c>
      <c r="G145" s="331">
        <v>0.54</v>
      </c>
      <c r="H145" s="331">
        <v>0.54</v>
      </c>
      <c r="I145" s="331">
        <v>0.48</v>
      </c>
      <c r="J145" s="331">
        <v>0.55000000000000004</v>
      </c>
      <c r="K145" s="331">
        <v>0.54</v>
      </c>
      <c r="L145" s="331">
        <v>0.54</v>
      </c>
      <c r="M145" s="331">
        <v>0.6</v>
      </c>
      <c r="N145" s="331">
        <v>0.61</v>
      </c>
    </row>
    <row r="146" spans="1:14" x14ac:dyDescent="0.2">
      <c r="A146" s="271" t="s">
        <v>402</v>
      </c>
      <c r="B146" s="272">
        <v>34</v>
      </c>
      <c r="C146" s="275" t="s">
        <v>403</v>
      </c>
      <c r="D146" s="331" t="str">
        <f t="shared" si="2"/>
        <v>-</v>
      </c>
      <c r="E146" s="331" t="s">
        <v>453</v>
      </c>
      <c r="F146" s="331" t="s">
        <v>453</v>
      </c>
      <c r="G146" s="331" t="s">
        <v>453</v>
      </c>
      <c r="H146" s="331" t="s">
        <v>453</v>
      </c>
      <c r="I146" s="331" t="s">
        <v>453</v>
      </c>
      <c r="J146" s="331" t="s">
        <v>453</v>
      </c>
      <c r="K146" s="331" t="s">
        <v>453</v>
      </c>
      <c r="L146" s="331" t="s">
        <v>453</v>
      </c>
      <c r="M146" s="331" t="s">
        <v>453</v>
      </c>
      <c r="N146" s="331" t="s">
        <v>453</v>
      </c>
    </row>
    <row r="147" spans="1:14" x14ac:dyDescent="0.2">
      <c r="A147" s="271" t="s">
        <v>404</v>
      </c>
      <c r="B147" s="272">
        <v>36</v>
      </c>
      <c r="C147" s="275" t="s">
        <v>405</v>
      </c>
      <c r="D147" s="331">
        <f t="shared" si="2"/>
        <v>0.63</v>
      </c>
      <c r="E147" s="331">
        <v>0.63</v>
      </c>
      <c r="F147" s="331">
        <v>0.7</v>
      </c>
      <c r="G147" s="331">
        <v>0.62</v>
      </c>
      <c r="H147" s="331">
        <v>0.56999999999999995</v>
      </c>
      <c r="I147" s="331">
        <v>0.66</v>
      </c>
      <c r="J147" s="331">
        <v>0.65</v>
      </c>
      <c r="K147" s="331">
        <v>0.6</v>
      </c>
      <c r="L147" s="331">
        <v>0.63</v>
      </c>
      <c r="M147" s="331">
        <v>0.66</v>
      </c>
      <c r="N147" s="331">
        <v>0.63</v>
      </c>
    </row>
    <row r="148" spans="1:14" x14ac:dyDescent="0.2">
      <c r="A148" s="271" t="s">
        <v>406</v>
      </c>
      <c r="B148" s="272">
        <v>37</v>
      </c>
      <c r="C148" s="275" t="s">
        <v>407</v>
      </c>
      <c r="D148" s="331" t="str">
        <f t="shared" si="2"/>
        <v>-</v>
      </c>
      <c r="E148" s="331" t="s">
        <v>453</v>
      </c>
      <c r="F148" s="331" t="s">
        <v>453</v>
      </c>
      <c r="G148" s="331" t="s">
        <v>453</v>
      </c>
      <c r="H148" s="331" t="s">
        <v>453</v>
      </c>
      <c r="I148" s="331" t="s">
        <v>453</v>
      </c>
      <c r="J148" s="331" t="s">
        <v>453</v>
      </c>
      <c r="K148" s="331" t="s">
        <v>453</v>
      </c>
      <c r="L148" s="331" t="s">
        <v>453</v>
      </c>
      <c r="M148" s="331" t="s">
        <v>453</v>
      </c>
      <c r="N148" s="331" t="s">
        <v>453</v>
      </c>
    </row>
    <row r="149" spans="1:14" x14ac:dyDescent="0.2">
      <c r="A149" s="271" t="s">
        <v>408</v>
      </c>
      <c r="B149" s="272">
        <v>38</v>
      </c>
      <c r="C149" s="275" t="s">
        <v>409</v>
      </c>
      <c r="D149" s="331">
        <f t="shared" si="2"/>
        <v>0.59</v>
      </c>
      <c r="E149" s="331">
        <v>0.56000000000000005</v>
      </c>
      <c r="F149" s="331">
        <v>0.7</v>
      </c>
      <c r="G149" s="331">
        <v>0.64</v>
      </c>
      <c r="H149" s="331">
        <v>0.6</v>
      </c>
      <c r="I149" s="331">
        <v>0.63</v>
      </c>
      <c r="J149" s="331">
        <v>0.56999999999999995</v>
      </c>
      <c r="K149" s="331">
        <v>0.59</v>
      </c>
      <c r="L149" s="331">
        <v>0.6</v>
      </c>
      <c r="M149" s="331">
        <v>0.61</v>
      </c>
      <c r="N149" s="331">
        <v>0.59</v>
      </c>
    </row>
    <row r="150" spans="1:14" x14ac:dyDescent="0.2">
      <c r="A150" s="271" t="s">
        <v>410</v>
      </c>
      <c r="B150" s="272">
        <v>40</v>
      </c>
      <c r="C150" s="275" t="s">
        <v>411</v>
      </c>
      <c r="D150" s="331">
        <f t="shared" si="2"/>
        <v>0.62</v>
      </c>
      <c r="E150" s="331">
        <v>0.66</v>
      </c>
      <c r="F150" s="331">
        <v>0.64</v>
      </c>
      <c r="G150" s="331">
        <v>0.61</v>
      </c>
      <c r="H150" s="331">
        <v>0.57999999999999996</v>
      </c>
      <c r="I150" s="331">
        <v>0.59</v>
      </c>
      <c r="J150" s="331">
        <v>0.56000000000000005</v>
      </c>
      <c r="K150" s="331">
        <v>0.59</v>
      </c>
      <c r="L150" s="331">
        <v>0.57999999999999996</v>
      </c>
      <c r="M150" s="331">
        <v>0.53</v>
      </c>
      <c r="N150" s="331">
        <v>0.62</v>
      </c>
    </row>
    <row r="151" spans="1:14" x14ac:dyDescent="0.2">
      <c r="A151" s="271" t="s">
        <v>412</v>
      </c>
      <c r="B151" s="272">
        <v>41</v>
      </c>
      <c r="C151" s="275" t="s">
        <v>413</v>
      </c>
      <c r="D151" s="331">
        <f t="shared" si="2"/>
        <v>0.57999999999999996</v>
      </c>
      <c r="E151" s="331">
        <v>0.6</v>
      </c>
      <c r="F151" s="331">
        <v>0.62</v>
      </c>
      <c r="G151" s="331">
        <v>0.6</v>
      </c>
      <c r="H151" s="331">
        <v>0.59</v>
      </c>
      <c r="I151" s="331">
        <v>0.57999999999999996</v>
      </c>
      <c r="J151" s="331">
        <v>0.57999999999999996</v>
      </c>
      <c r="K151" s="331">
        <v>0.53</v>
      </c>
      <c r="L151" s="331">
        <v>0.54</v>
      </c>
      <c r="M151" s="331">
        <v>0.6</v>
      </c>
      <c r="N151" s="331">
        <v>0.57999999999999996</v>
      </c>
    </row>
    <row r="152" spans="1:14" x14ac:dyDescent="0.2">
      <c r="A152" s="271" t="s">
        <v>414</v>
      </c>
      <c r="B152" s="272">
        <v>42</v>
      </c>
      <c r="C152" s="275" t="s">
        <v>415</v>
      </c>
      <c r="D152" s="331">
        <f t="shared" si="2"/>
        <v>0.52</v>
      </c>
      <c r="E152" s="331">
        <v>0.53</v>
      </c>
      <c r="F152" s="331">
        <v>0.57999999999999996</v>
      </c>
      <c r="G152" s="331">
        <v>0.56999999999999995</v>
      </c>
      <c r="H152" s="331">
        <v>0.6</v>
      </c>
      <c r="I152" s="331">
        <v>0.61</v>
      </c>
      <c r="J152" s="331">
        <v>0.57999999999999996</v>
      </c>
      <c r="K152" s="331">
        <v>0.56999999999999995</v>
      </c>
      <c r="L152" s="331">
        <v>0.62</v>
      </c>
      <c r="M152" s="331">
        <v>0.55000000000000004</v>
      </c>
      <c r="N152" s="331">
        <v>0.52</v>
      </c>
    </row>
    <row r="153" spans="1:14" x14ac:dyDescent="0.2">
      <c r="A153" s="271" t="s">
        <v>416</v>
      </c>
      <c r="B153" s="272">
        <v>43</v>
      </c>
      <c r="C153" s="275" t="s">
        <v>417</v>
      </c>
      <c r="D153" s="331">
        <f t="shared" si="2"/>
        <v>0.6</v>
      </c>
      <c r="E153" s="331">
        <v>0.59</v>
      </c>
      <c r="F153" s="331">
        <v>0.56999999999999995</v>
      </c>
      <c r="G153" s="331">
        <v>0.55000000000000004</v>
      </c>
      <c r="H153" s="331">
        <v>0.6</v>
      </c>
      <c r="I153" s="331">
        <v>0.59</v>
      </c>
      <c r="J153" s="331">
        <v>0.55000000000000004</v>
      </c>
      <c r="K153" s="331">
        <v>0.56000000000000005</v>
      </c>
      <c r="L153" s="331">
        <v>0.55000000000000004</v>
      </c>
      <c r="M153" s="331">
        <v>0.62</v>
      </c>
      <c r="N153" s="331">
        <v>0.6</v>
      </c>
    </row>
    <row r="154" spans="1:14" x14ac:dyDescent="0.2">
      <c r="A154" s="271" t="s">
        <v>418</v>
      </c>
      <c r="B154" s="272">
        <v>44</v>
      </c>
      <c r="C154" s="275" t="s">
        <v>419</v>
      </c>
      <c r="D154" s="331">
        <f t="shared" si="2"/>
        <v>0.6</v>
      </c>
      <c r="E154" s="331">
        <v>0.67</v>
      </c>
      <c r="F154" s="331">
        <v>0.6</v>
      </c>
      <c r="G154" s="331">
        <v>0.64</v>
      </c>
      <c r="H154" s="331">
        <v>0.67</v>
      </c>
      <c r="I154" s="331">
        <v>0.57999999999999996</v>
      </c>
      <c r="J154" s="331">
        <v>0.59</v>
      </c>
      <c r="K154" s="331">
        <v>0.56999999999999995</v>
      </c>
      <c r="L154" s="331">
        <v>0.55000000000000004</v>
      </c>
      <c r="M154" s="331">
        <v>0.6</v>
      </c>
      <c r="N154" s="331">
        <v>0.6</v>
      </c>
    </row>
    <row r="155" spans="1:14" x14ac:dyDescent="0.2">
      <c r="A155" s="271" t="s">
        <v>420</v>
      </c>
      <c r="B155" s="272">
        <v>45</v>
      </c>
      <c r="C155" s="275" t="s">
        <v>421</v>
      </c>
      <c r="D155" s="331">
        <f t="shared" si="2"/>
        <v>0.61</v>
      </c>
      <c r="E155" s="331">
        <v>0.62</v>
      </c>
      <c r="F155" s="331">
        <v>0.57999999999999996</v>
      </c>
      <c r="G155" s="331">
        <v>0.56000000000000005</v>
      </c>
      <c r="H155" s="331">
        <v>0.61</v>
      </c>
      <c r="I155" s="331">
        <v>0.56999999999999995</v>
      </c>
      <c r="J155" s="331">
        <v>0.52</v>
      </c>
      <c r="K155" s="331">
        <v>0.61</v>
      </c>
      <c r="L155" s="331">
        <v>0.63</v>
      </c>
      <c r="M155" s="331">
        <v>0.56999999999999995</v>
      </c>
      <c r="N155" s="331">
        <v>0.61</v>
      </c>
    </row>
    <row r="156" spans="1:14" x14ac:dyDescent="0.2">
      <c r="A156" s="271" t="s">
        <v>422</v>
      </c>
      <c r="B156" s="272">
        <v>47</v>
      </c>
      <c r="C156" s="277" t="s">
        <v>423</v>
      </c>
      <c r="D156" s="331">
        <f t="shared" si="2"/>
        <v>0.66</v>
      </c>
      <c r="E156" s="331">
        <v>0.61</v>
      </c>
      <c r="F156" s="331">
        <v>0.56000000000000005</v>
      </c>
      <c r="G156" s="331">
        <v>0.62</v>
      </c>
      <c r="H156" s="331">
        <v>0.57999999999999996</v>
      </c>
      <c r="I156" s="331">
        <v>0.62</v>
      </c>
      <c r="J156" s="331">
        <v>0.6</v>
      </c>
      <c r="K156" s="331">
        <v>0.56000000000000005</v>
      </c>
      <c r="L156" s="331">
        <v>0.59</v>
      </c>
      <c r="M156" s="331">
        <v>0.65</v>
      </c>
      <c r="N156" s="331">
        <v>0.66</v>
      </c>
    </row>
    <row r="157" spans="1:14" x14ac:dyDescent="0.2">
      <c r="A157" s="278" t="s">
        <v>489</v>
      </c>
      <c r="B157" s="278"/>
      <c r="C157" s="279" t="s">
        <v>428</v>
      </c>
      <c r="D157" s="331">
        <f t="shared" si="2"/>
        <v>0.52</v>
      </c>
      <c r="E157" s="331">
        <v>0.52</v>
      </c>
      <c r="F157" s="331">
        <v>0.53</v>
      </c>
      <c r="G157" s="331">
        <v>0.53</v>
      </c>
      <c r="H157" s="331">
        <v>0.53</v>
      </c>
      <c r="I157" s="331">
        <v>0.54</v>
      </c>
      <c r="J157" s="331">
        <v>0.5</v>
      </c>
      <c r="K157" s="331">
        <v>0.51</v>
      </c>
      <c r="L157" s="331">
        <v>0.49</v>
      </c>
      <c r="M157" s="331">
        <v>0.51</v>
      </c>
      <c r="N157" s="331">
        <v>0.52</v>
      </c>
    </row>
    <row r="158" spans="1:14" x14ac:dyDescent="0.2">
      <c r="A158" s="278" t="s">
        <v>490</v>
      </c>
      <c r="B158" s="278"/>
      <c r="C158" s="279" t="s">
        <v>429</v>
      </c>
      <c r="D158" s="331">
        <f t="shared" si="2"/>
        <v>0.53</v>
      </c>
      <c r="E158" s="331">
        <v>0.54</v>
      </c>
      <c r="F158" s="331">
        <v>0.54</v>
      </c>
      <c r="G158" s="331">
        <v>0.54</v>
      </c>
      <c r="H158" s="331">
        <v>0.54</v>
      </c>
      <c r="I158" s="331">
        <v>0.51</v>
      </c>
      <c r="J158" s="331">
        <v>0.51</v>
      </c>
      <c r="K158" s="331">
        <v>0.51</v>
      </c>
      <c r="L158" s="331">
        <v>0.5</v>
      </c>
      <c r="M158" s="331">
        <v>0.52</v>
      </c>
      <c r="N158" s="331">
        <v>0.53</v>
      </c>
    </row>
    <row r="159" spans="1:14" x14ac:dyDescent="0.2">
      <c r="A159" s="278" t="s">
        <v>491</v>
      </c>
      <c r="B159" s="278"/>
      <c r="C159" s="279" t="s">
        <v>734</v>
      </c>
      <c r="D159" s="331">
        <f t="shared" si="2"/>
        <v>0.52</v>
      </c>
      <c r="E159" s="331">
        <v>0.53</v>
      </c>
      <c r="F159" s="331">
        <v>0.54</v>
      </c>
      <c r="G159" s="331">
        <v>0.52</v>
      </c>
      <c r="H159" s="331">
        <v>0.52</v>
      </c>
      <c r="I159" s="331">
        <v>0.53</v>
      </c>
      <c r="J159" s="331">
        <v>0.51</v>
      </c>
      <c r="K159" s="331">
        <v>0.5</v>
      </c>
      <c r="L159" s="331">
        <v>0.49</v>
      </c>
      <c r="M159" s="331">
        <v>0.52</v>
      </c>
      <c r="N159" s="331">
        <v>0.52</v>
      </c>
    </row>
    <row r="160" spans="1:14" x14ac:dyDescent="0.2">
      <c r="A160" s="278" t="s">
        <v>492</v>
      </c>
      <c r="B160" s="278"/>
      <c r="C160" s="279" t="s">
        <v>431</v>
      </c>
      <c r="D160" s="331">
        <f t="shared" si="2"/>
        <v>0.55000000000000004</v>
      </c>
      <c r="E160" s="331">
        <v>0.56000000000000005</v>
      </c>
      <c r="F160" s="331">
        <v>0.56999999999999995</v>
      </c>
      <c r="G160" s="331">
        <v>0.57999999999999996</v>
      </c>
      <c r="H160" s="331">
        <v>0.56000000000000005</v>
      </c>
      <c r="I160" s="331">
        <v>0.56000000000000005</v>
      </c>
      <c r="J160" s="331">
        <v>0.53</v>
      </c>
      <c r="K160" s="331">
        <v>0.51</v>
      </c>
      <c r="L160" s="331">
        <v>0.56000000000000005</v>
      </c>
      <c r="M160" s="331">
        <v>0.56000000000000005</v>
      </c>
      <c r="N160" s="331">
        <v>0.55000000000000004</v>
      </c>
    </row>
    <row r="161" spans="1:14" x14ac:dyDescent="0.2">
      <c r="A161" s="278" t="s">
        <v>493</v>
      </c>
      <c r="B161" s="278"/>
      <c r="C161" s="279" t="s">
        <v>432</v>
      </c>
      <c r="D161" s="331">
        <f t="shared" si="2"/>
        <v>0.48</v>
      </c>
      <c r="E161" s="331">
        <v>0.52</v>
      </c>
      <c r="F161" s="331">
        <v>0.51</v>
      </c>
      <c r="G161" s="331">
        <v>0.44</v>
      </c>
      <c r="H161" s="331">
        <v>0.42</v>
      </c>
      <c r="I161" s="331">
        <v>0.38</v>
      </c>
      <c r="J161" s="331">
        <v>0.47</v>
      </c>
      <c r="K161" s="331">
        <v>0.46</v>
      </c>
      <c r="L161" s="331">
        <v>0.38</v>
      </c>
      <c r="M161" s="331">
        <v>0.39</v>
      </c>
      <c r="N161" s="331">
        <v>0.48</v>
      </c>
    </row>
    <row r="162" spans="1:14" x14ac:dyDescent="0.2">
      <c r="A162" s="278" t="s">
        <v>494</v>
      </c>
      <c r="B162" s="278"/>
      <c r="C162" s="279" t="s">
        <v>735</v>
      </c>
      <c r="D162" s="331">
        <f t="shared" si="2"/>
        <v>0.55000000000000004</v>
      </c>
      <c r="E162" s="331">
        <v>0.55000000000000004</v>
      </c>
      <c r="F162" s="331">
        <v>0.54</v>
      </c>
      <c r="G162" s="331">
        <v>0.54</v>
      </c>
      <c r="H162" s="331">
        <v>0.54</v>
      </c>
      <c r="I162" s="331">
        <v>0.54</v>
      </c>
      <c r="J162" s="331">
        <v>0.54</v>
      </c>
      <c r="K162" s="331">
        <v>0.54</v>
      </c>
      <c r="L162" s="331">
        <v>0.55000000000000004</v>
      </c>
      <c r="M162" s="331">
        <v>0.56000000000000005</v>
      </c>
      <c r="N162" s="331">
        <v>0.55000000000000004</v>
      </c>
    </row>
    <row r="163" spans="1:14" x14ac:dyDescent="0.2">
      <c r="A163" s="278" t="s">
        <v>495</v>
      </c>
      <c r="B163" s="278"/>
      <c r="C163" s="279" t="s">
        <v>427</v>
      </c>
      <c r="D163" s="331">
        <f t="shared" si="2"/>
        <v>0.43</v>
      </c>
      <c r="E163" s="331">
        <v>0.4</v>
      </c>
      <c r="F163" s="331">
        <v>0.39</v>
      </c>
      <c r="G163" s="331">
        <v>0.38</v>
      </c>
      <c r="H163" s="331">
        <v>0.39</v>
      </c>
      <c r="I163" s="331">
        <v>0.39</v>
      </c>
      <c r="J163" s="331">
        <v>0.39</v>
      </c>
      <c r="K163" s="331">
        <v>0.37</v>
      </c>
      <c r="L163" s="331">
        <v>0.39</v>
      </c>
      <c r="M163" s="331">
        <v>0.4</v>
      </c>
      <c r="N163" s="331">
        <v>0.43</v>
      </c>
    </row>
    <row r="164" spans="1:14" x14ac:dyDescent="0.2">
      <c r="A164" s="278" t="s">
        <v>496</v>
      </c>
      <c r="B164" s="278"/>
      <c r="C164" s="279" t="s">
        <v>426</v>
      </c>
      <c r="D164" s="331">
        <f t="shared" si="2"/>
        <v>0.57999999999999996</v>
      </c>
      <c r="E164" s="331">
        <v>0.57999999999999996</v>
      </c>
      <c r="F164" s="331">
        <v>0.57999999999999996</v>
      </c>
      <c r="G164" s="331">
        <v>0.56000000000000005</v>
      </c>
      <c r="H164" s="331">
        <v>0.56999999999999995</v>
      </c>
      <c r="I164" s="331">
        <v>0.56999999999999995</v>
      </c>
      <c r="J164" s="331">
        <v>0.56999999999999995</v>
      </c>
      <c r="K164" s="331">
        <v>0.56000000000000005</v>
      </c>
      <c r="L164" s="331">
        <v>0.56000000000000005</v>
      </c>
      <c r="M164" s="331">
        <v>0.56000000000000005</v>
      </c>
      <c r="N164" s="331">
        <v>0.57999999999999996</v>
      </c>
    </row>
    <row r="165" spans="1:14" x14ac:dyDescent="0.2">
      <c r="A165" s="278" t="s">
        <v>497</v>
      </c>
      <c r="B165" s="278"/>
      <c r="C165" s="279" t="s">
        <v>433</v>
      </c>
      <c r="D165" s="331">
        <f t="shared" si="2"/>
        <v>0.6</v>
      </c>
      <c r="E165" s="331">
        <v>0.59</v>
      </c>
      <c r="F165" s="331">
        <v>0.61</v>
      </c>
      <c r="G165" s="331">
        <v>0.61</v>
      </c>
      <c r="H165" s="331">
        <v>0.6</v>
      </c>
      <c r="I165" s="331">
        <v>0.6</v>
      </c>
      <c r="J165" s="331">
        <v>0.59</v>
      </c>
      <c r="K165" s="331">
        <v>0.57999999999999996</v>
      </c>
      <c r="L165" s="331">
        <v>0.57999999999999996</v>
      </c>
      <c r="M165" s="331">
        <v>0.56999999999999995</v>
      </c>
      <c r="N165" s="331">
        <v>0.6</v>
      </c>
    </row>
    <row r="166" spans="1:14" x14ac:dyDescent="0.2">
      <c r="A166" s="280" t="s">
        <v>498</v>
      </c>
      <c r="B166" s="280"/>
      <c r="C166" s="281" t="s">
        <v>424</v>
      </c>
      <c r="D166" s="331">
        <f t="shared" si="2"/>
        <v>0.53</v>
      </c>
      <c r="E166" s="331">
        <v>0.53</v>
      </c>
      <c r="F166" s="331">
        <v>0.53</v>
      </c>
      <c r="G166" s="331">
        <v>0.52</v>
      </c>
      <c r="H166" s="331">
        <v>0.52</v>
      </c>
      <c r="I166" s="331">
        <v>0.52</v>
      </c>
      <c r="J166" s="331">
        <v>0.51</v>
      </c>
      <c r="K166" s="331">
        <v>0.5</v>
      </c>
      <c r="L166" s="331">
        <v>0.51</v>
      </c>
      <c r="M166" s="331">
        <v>0.51</v>
      </c>
      <c r="N166" s="331">
        <v>0.53</v>
      </c>
    </row>
    <row r="168" spans="1:14" x14ac:dyDescent="0.2">
      <c r="A168" s="9" t="s">
        <v>834</v>
      </c>
    </row>
    <row r="169" spans="1:14" x14ac:dyDescent="0.2">
      <c r="A169" s="9" t="s">
        <v>835</v>
      </c>
    </row>
    <row r="170" spans="1:14" x14ac:dyDescent="0.2">
      <c r="A170" s="9" t="s">
        <v>837</v>
      </c>
    </row>
    <row r="173" spans="1:14" x14ac:dyDescent="0.2">
      <c r="A173" s="334" t="s">
        <v>826</v>
      </c>
    </row>
  </sheetData>
  <mergeCells count="1">
    <mergeCell ref="E3:N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theme="9"/>
  </sheetPr>
  <dimension ref="A1:W172"/>
  <sheetViews>
    <sheetView topLeftCell="C1" zoomScale="90" zoomScaleNormal="90" workbookViewId="0">
      <selection activeCell="D166" sqref="D166"/>
    </sheetView>
  </sheetViews>
  <sheetFormatPr defaultRowHeight="12.75" x14ac:dyDescent="0.2"/>
  <cols>
    <col min="1" max="1" width="10.21875" style="9" bestFit="1" customWidth="1"/>
    <col min="2" max="2" width="8.88671875" style="9"/>
    <col min="3" max="3" width="34.88671875" style="9" bestFit="1" customWidth="1"/>
    <col min="4" max="4" width="8.88671875" style="446"/>
    <col min="5" max="9" width="8.88671875" style="443"/>
    <col min="10" max="16384" width="8.88671875" style="9"/>
  </cols>
  <sheetData>
    <row r="1" spans="1:23" ht="15.75" x14ac:dyDescent="0.25">
      <c r="A1" s="270" t="s">
        <v>529</v>
      </c>
    </row>
    <row r="2" spans="1:23" ht="15" x14ac:dyDescent="0.2">
      <c r="C2" s="354">
        <v>1</v>
      </c>
      <c r="D2" s="443">
        <v>2</v>
      </c>
      <c r="E2" s="443">
        <v>3</v>
      </c>
      <c r="F2" s="443">
        <v>4</v>
      </c>
      <c r="G2" s="443">
        <v>5</v>
      </c>
      <c r="H2" s="443">
        <v>6</v>
      </c>
      <c r="I2" s="443">
        <v>7</v>
      </c>
      <c r="J2" s="9">
        <v>8</v>
      </c>
      <c r="K2" s="9">
        <v>9</v>
      </c>
      <c r="L2" s="9">
        <v>10</v>
      </c>
      <c r="M2" s="9">
        <v>11</v>
      </c>
      <c r="N2" s="9">
        <v>12</v>
      </c>
    </row>
    <row r="3" spans="1:23" x14ac:dyDescent="0.2">
      <c r="E3" s="575" t="s">
        <v>737</v>
      </c>
      <c r="F3" s="575"/>
      <c r="G3" s="575"/>
      <c r="H3" s="575"/>
      <c r="I3" s="575"/>
      <c r="J3" s="575"/>
      <c r="K3" s="575"/>
      <c r="L3" s="575"/>
      <c r="M3" s="575"/>
      <c r="N3" s="575"/>
    </row>
    <row r="4" spans="1:23" ht="23.25" customHeight="1" x14ac:dyDescent="0.2">
      <c r="A4" s="29" t="s">
        <v>0</v>
      </c>
      <c r="B4" s="29" t="s">
        <v>1</v>
      </c>
      <c r="C4" s="29" t="s">
        <v>2</v>
      </c>
      <c r="D4" s="447" t="s">
        <v>3</v>
      </c>
      <c r="E4" s="444">
        <v>2004</v>
      </c>
      <c r="F4" s="444">
        <v>2005</v>
      </c>
      <c r="G4" s="444">
        <v>2006</v>
      </c>
      <c r="H4" s="444">
        <v>2007</v>
      </c>
      <c r="I4" s="444">
        <v>2008</v>
      </c>
      <c r="J4" s="31">
        <v>2009</v>
      </c>
      <c r="K4" s="31">
        <v>2010</v>
      </c>
      <c r="L4" s="31">
        <v>2011</v>
      </c>
      <c r="M4" s="31">
        <v>2012</v>
      </c>
      <c r="N4" s="31">
        <v>2013</v>
      </c>
    </row>
    <row r="5" spans="1:23" x14ac:dyDescent="0.2">
      <c r="A5" s="278" t="s">
        <v>4</v>
      </c>
      <c r="B5" s="272" t="s">
        <v>5</v>
      </c>
      <c r="C5" s="279" t="s">
        <v>6</v>
      </c>
      <c r="D5" s="345">
        <f>N5</f>
        <v>0.25</v>
      </c>
      <c r="E5" s="356">
        <v>0.22</v>
      </c>
      <c r="F5" s="356">
        <v>0.18</v>
      </c>
      <c r="G5" s="356">
        <v>0.17</v>
      </c>
      <c r="H5" s="356">
        <v>0.2</v>
      </c>
      <c r="I5" s="356">
        <v>0.2</v>
      </c>
      <c r="J5" s="356">
        <v>0.24</v>
      </c>
      <c r="K5" s="356">
        <v>0.26</v>
      </c>
      <c r="L5" s="356">
        <v>0.31</v>
      </c>
      <c r="M5" s="356">
        <v>0.28999999999999998</v>
      </c>
      <c r="N5" s="356">
        <v>0.25</v>
      </c>
      <c r="O5" s="445"/>
      <c r="P5" s="445"/>
      <c r="Q5" s="445"/>
      <c r="R5" s="445"/>
      <c r="S5" s="445"/>
      <c r="T5" s="445"/>
      <c r="U5" s="445"/>
      <c r="V5" s="445"/>
      <c r="W5" s="445"/>
    </row>
    <row r="6" spans="1:23" x14ac:dyDescent="0.2">
      <c r="A6" s="278" t="s">
        <v>7</v>
      </c>
      <c r="B6" s="272" t="s">
        <v>8</v>
      </c>
      <c r="C6" s="279" t="s">
        <v>9</v>
      </c>
      <c r="D6" s="345">
        <f t="shared" ref="D6:D69" si="0">N6</f>
        <v>0.22</v>
      </c>
      <c r="E6" s="356">
        <v>0.23</v>
      </c>
      <c r="F6" s="356">
        <v>0.2</v>
      </c>
      <c r="G6" s="356">
        <v>0.24</v>
      </c>
      <c r="H6" s="356">
        <v>0.21</v>
      </c>
      <c r="I6" s="356">
        <v>0.25</v>
      </c>
      <c r="J6" s="356">
        <v>0.23</v>
      </c>
      <c r="K6" s="356">
        <v>0.3</v>
      </c>
      <c r="L6" s="356">
        <v>0.32</v>
      </c>
      <c r="M6" s="356">
        <v>0.3</v>
      </c>
      <c r="N6" s="356">
        <v>0.22</v>
      </c>
      <c r="O6" s="445"/>
      <c r="P6" s="445"/>
      <c r="Q6" s="445"/>
      <c r="R6" s="445"/>
      <c r="S6" s="445"/>
      <c r="T6" s="445"/>
      <c r="U6" s="445"/>
      <c r="V6" s="445"/>
      <c r="W6" s="445"/>
    </row>
    <row r="7" spans="1:23" x14ac:dyDescent="0.2">
      <c r="A7" s="278" t="s">
        <v>10</v>
      </c>
      <c r="B7" s="272" t="s">
        <v>11</v>
      </c>
      <c r="C7" s="279" t="s">
        <v>12</v>
      </c>
      <c r="D7" s="345">
        <f t="shared" si="0"/>
        <v>0.2</v>
      </c>
      <c r="E7" s="356">
        <v>0.2</v>
      </c>
      <c r="F7" s="356">
        <v>0.17</v>
      </c>
      <c r="G7" s="356">
        <v>0.19</v>
      </c>
      <c r="H7" s="356">
        <v>0.19</v>
      </c>
      <c r="I7" s="356">
        <v>0.2</v>
      </c>
      <c r="J7" s="356">
        <v>0.2</v>
      </c>
      <c r="K7" s="356">
        <v>0.21</v>
      </c>
      <c r="L7" s="356">
        <v>0.23</v>
      </c>
      <c r="M7" s="356">
        <v>0.2</v>
      </c>
      <c r="N7" s="356">
        <v>0.2</v>
      </c>
      <c r="O7" s="445"/>
      <c r="P7" s="445"/>
      <c r="Q7" s="445"/>
      <c r="R7" s="445"/>
      <c r="S7" s="445"/>
      <c r="T7" s="445"/>
      <c r="U7" s="445"/>
      <c r="V7" s="445"/>
      <c r="W7" s="445"/>
    </row>
    <row r="8" spans="1:23" x14ac:dyDescent="0.2">
      <c r="A8" s="278" t="s">
        <v>13</v>
      </c>
      <c r="B8" s="272" t="s">
        <v>14</v>
      </c>
      <c r="C8" s="279" t="s">
        <v>15</v>
      </c>
      <c r="D8" s="345">
        <f t="shared" si="0"/>
        <v>0.17</v>
      </c>
      <c r="E8" s="356">
        <v>0.19</v>
      </c>
      <c r="F8" s="356">
        <v>0.18</v>
      </c>
      <c r="G8" s="356">
        <v>0.17</v>
      </c>
      <c r="H8" s="356">
        <v>0.16</v>
      </c>
      <c r="I8" s="356">
        <v>0.17</v>
      </c>
      <c r="J8" s="356">
        <v>0.16</v>
      </c>
      <c r="K8" s="356">
        <v>0.17</v>
      </c>
      <c r="L8" s="356">
        <v>0.17</v>
      </c>
      <c r="M8" s="356">
        <v>0.18</v>
      </c>
      <c r="N8" s="356">
        <v>0.17</v>
      </c>
      <c r="O8" s="445"/>
      <c r="P8" s="445"/>
      <c r="Q8" s="445"/>
      <c r="R8" s="445"/>
      <c r="S8" s="445"/>
      <c r="T8" s="445"/>
      <c r="U8" s="445"/>
      <c r="V8" s="445"/>
      <c r="W8" s="445"/>
    </row>
    <row r="9" spans="1:23" x14ac:dyDescent="0.2">
      <c r="A9" s="278" t="s">
        <v>16</v>
      </c>
      <c r="B9" s="272" t="s">
        <v>17</v>
      </c>
      <c r="C9" s="279" t="s">
        <v>18</v>
      </c>
      <c r="D9" s="345">
        <f t="shared" si="0"/>
        <v>0.14000000000000001</v>
      </c>
      <c r="E9" s="356">
        <v>0.16</v>
      </c>
      <c r="F9" s="356">
        <v>0.14000000000000001</v>
      </c>
      <c r="G9" s="356">
        <v>0.17</v>
      </c>
      <c r="H9" s="356">
        <v>0.17</v>
      </c>
      <c r="I9" s="356">
        <v>0.15</v>
      </c>
      <c r="J9" s="356">
        <v>0.17</v>
      </c>
      <c r="K9" s="356">
        <v>0.21</v>
      </c>
      <c r="L9" s="356">
        <v>0.22</v>
      </c>
      <c r="M9" s="356">
        <v>0.21</v>
      </c>
      <c r="N9" s="356">
        <v>0.14000000000000001</v>
      </c>
      <c r="O9" s="445"/>
      <c r="P9" s="445"/>
      <c r="Q9" s="445"/>
      <c r="R9" s="445"/>
      <c r="S9" s="445"/>
      <c r="T9" s="445"/>
      <c r="U9" s="445"/>
      <c r="V9" s="445"/>
      <c r="W9" s="445"/>
    </row>
    <row r="10" spans="1:23" x14ac:dyDescent="0.2">
      <c r="A10" s="278" t="s">
        <v>19</v>
      </c>
      <c r="B10" s="272" t="s">
        <v>20</v>
      </c>
      <c r="C10" s="279" t="s">
        <v>21</v>
      </c>
      <c r="D10" s="345">
        <f t="shared" si="0"/>
        <v>0.17</v>
      </c>
      <c r="E10" s="356">
        <v>0.25</v>
      </c>
      <c r="F10" s="356">
        <v>0.18</v>
      </c>
      <c r="G10" s="356">
        <v>0.22</v>
      </c>
      <c r="H10" s="356">
        <v>0.23</v>
      </c>
      <c r="I10" s="356">
        <v>0.27</v>
      </c>
      <c r="J10" s="356">
        <v>0.28999999999999998</v>
      </c>
      <c r="K10" s="356">
        <v>0.16</v>
      </c>
      <c r="L10" s="356">
        <v>0.22</v>
      </c>
      <c r="M10" s="356">
        <v>0.2</v>
      </c>
      <c r="N10" s="356">
        <v>0.17</v>
      </c>
      <c r="O10" s="445"/>
      <c r="P10" s="445"/>
      <c r="Q10" s="445"/>
      <c r="R10" s="445"/>
      <c r="S10" s="445"/>
      <c r="T10" s="445"/>
      <c r="U10" s="445"/>
      <c r="V10" s="445"/>
      <c r="W10" s="445"/>
    </row>
    <row r="11" spans="1:23" x14ac:dyDescent="0.2">
      <c r="A11" s="278" t="s">
        <v>22</v>
      </c>
      <c r="B11" s="272" t="s">
        <v>23</v>
      </c>
      <c r="C11" s="279" t="s">
        <v>24</v>
      </c>
      <c r="D11" s="345">
        <f t="shared" si="0"/>
        <v>0.09</v>
      </c>
      <c r="E11" s="356">
        <v>0.08</v>
      </c>
      <c r="F11" s="356">
        <v>0.08</v>
      </c>
      <c r="G11" s="356">
        <v>7.0000000000000007E-2</v>
      </c>
      <c r="H11" s="356">
        <v>0.08</v>
      </c>
      <c r="I11" s="356">
        <v>0.1</v>
      </c>
      <c r="J11" s="356">
        <v>0.18</v>
      </c>
      <c r="K11" s="356">
        <v>0.12</v>
      </c>
      <c r="L11" s="356">
        <v>0.11</v>
      </c>
      <c r="M11" s="356">
        <v>0.13</v>
      </c>
      <c r="N11" s="356">
        <v>0.09</v>
      </c>
      <c r="O11" s="445"/>
      <c r="P11" s="445"/>
      <c r="Q11" s="445"/>
      <c r="R11" s="445"/>
      <c r="S11" s="445"/>
      <c r="T11" s="445"/>
      <c r="U11" s="445"/>
      <c r="V11" s="445"/>
      <c r="W11" s="445"/>
    </row>
    <row r="12" spans="1:23" x14ac:dyDescent="0.2">
      <c r="A12" s="278" t="s">
        <v>25</v>
      </c>
      <c r="B12" s="272" t="s">
        <v>26</v>
      </c>
      <c r="C12" s="279" t="s">
        <v>27</v>
      </c>
      <c r="D12" s="345">
        <f t="shared" si="0"/>
        <v>0.17</v>
      </c>
      <c r="E12" s="356">
        <v>0.17</v>
      </c>
      <c r="F12" s="356">
        <v>0.22</v>
      </c>
      <c r="G12" s="356">
        <v>0.22</v>
      </c>
      <c r="H12" s="356">
        <v>0.2</v>
      </c>
      <c r="I12" s="356">
        <v>0.19</v>
      </c>
      <c r="J12" s="356">
        <v>0.17</v>
      </c>
      <c r="K12" s="356">
        <v>0.2</v>
      </c>
      <c r="L12" s="356">
        <v>0.2</v>
      </c>
      <c r="M12" s="356">
        <v>0.24</v>
      </c>
      <c r="N12" s="356">
        <v>0.17</v>
      </c>
      <c r="O12" s="445"/>
      <c r="P12" s="445"/>
      <c r="Q12" s="445"/>
      <c r="R12" s="445"/>
      <c r="S12" s="445"/>
      <c r="T12" s="445"/>
      <c r="U12" s="445"/>
      <c r="V12" s="445"/>
      <c r="W12" s="445"/>
    </row>
    <row r="13" spans="1:23" x14ac:dyDescent="0.2">
      <c r="A13" s="278" t="s">
        <v>28</v>
      </c>
      <c r="B13" s="272" t="s">
        <v>29</v>
      </c>
      <c r="C13" s="279" t="s">
        <v>30</v>
      </c>
      <c r="D13" s="345">
        <f t="shared" si="0"/>
        <v>0.24</v>
      </c>
      <c r="E13" s="356">
        <v>0.2</v>
      </c>
      <c r="F13" s="356">
        <v>0.22</v>
      </c>
      <c r="G13" s="356">
        <v>0.26</v>
      </c>
      <c r="H13" s="356">
        <v>0.32</v>
      </c>
      <c r="I13" s="356">
        <v>0.28999999999999998</v>
      </c>
      <c r="J13" s="356">
        <v>0.28000000000000003</v>
      </c>
      <c r="K13" s="356">
        <v>0.21</v>
      </c>
      <c r="L13" s="356">
        <v>0.24</v>
      </c>
      <c r="M13" s="356">
        <v>0.2</v>
      </c>
      <c r="N13" s="356">
        <v>0.24</v>
      </c>
      <c r="O13" s="445"/>
      <c r="P13" s="445"/>
      <c r="Q13" s="445"/>
      <c r="R13" s="445"/>
      <c r="S13" s="445"/>
      <c r="T13" s="445"/>
      <c r="U13" s="445"/>
      <c r="V13" s="445"/>
      <c r="W13" s="445"/>
    </row>
    <row r="14" spans="1:23" x14ac:dyDescent="0.2">
      <c r="A14" s="278" t="s">
        <v>31</v>
      </c>
      <c r="B14" s="272" t="s">
        <v>32</v>
      </c>
      <c r="C14" s="279" t="s">
        <v>33</v>
      </c>
      <c r="D14" s="345">
        <f t="shared" si="0"/>
        <v>0.24</v>
      </c>
      <c r="E14" s="356">
        <v>0.24</v>
      </c>
      <c r="F14" s="356">
        <v>0.23</v>
      </c>
      <c r="G14" s="356">
        <v>0.32</v>
      </c>
      <c r="H14" s="356">
        <v>0.28999999999999998</v>
      </c>
      <c r="I14" s="356">
        <v>0.28999999999999998</v>
      </c>
      <c r="J14" s="356">
        <v>0.24</v>
      </c>
      <c r="K14" s="356">
        <v>0.31</v>
      </c>
      <c r="L14" s="356">
        <v>0.28999999999999998</v>
      </c>
      <c r="M14" s="356">
        <v>0.24</v>
      </c>
      <c r="N14" s="356">
        <v>0.24</v>
      </c>
      <c r="O14" s="445"/>
      <c r="P14" s="445"/>
      <c r="Q14" s="445"/>
      <c r="R14" s="445"/>
      <c r="S14" s="445"/>
      <c r="T14" s="445"/>
      <c r="U14" s="445"/>
      <c r="V14" s="445"/>
      <c r="W14" s="445"/>
    </row>
    <row r="15" spans="1:23" x14ac:dyDescent="0.2">
      <c r="A15" s="278" t="s">
        <v>34</v>
      </c>
      <c r="B15" s="272" t="s">
        <v>35</v>
      </c>
      <c r="C15" s="279" t="s">
        <v>36</v>
      </c>
      <c r="D15" s="345">
        <f t="shared" si="0"/>
        <v>0.08</v>
      </c>
      <c r="E15" s="356">
        <v>0.11</v>
      </c>
      <c r="F15" s="356">
        <v>0.08</v>
      </c>
      <c r="G15" s="356">
        <v>0.09</v>
      </c>
      <c r="H15" s="356">
        <v>0.08</v>
      </c>
      <c r="I15" s="356">
        <v>0.09</v>
      </c>
      <c r="J15" s="356">
        <v>7.0000000000000007E-2</v>
      </c>
      <c r="K15" s="356">
        <v>0.08</v>
      </c>
      <c r="L15" s="356">
        <v>0.06</v>
      </c>
      <c r="M15" s="356">
        <v>7.0000000000000007E-2</v>
      </c>
      <c r="N15" s="356">
        <v>0.08</v>
      </c>
      <c r="O15" s="445"/>
      <c r="P15" s="445"/>
      <c r="Q15" s="445"/>
      <c r="R15" s="445"/>
      <c r="S15" s="445"/>
      <c r="T15" s="445"/>
      <c r="U15" s="445"/>
      <c r="V15" s="445"/>
      <c r="W15" s="445"/>
    </row>
    <row r="16" spans="1:23" x14ac:dyDescent="0.2">
      <c r="A16" s="278" t="s">
        <v>37</v>
      </c>
      <c r="B16" s="272" t="s">
        <v>38</v>
      </c>
      <c r="C16" s="279" t="s">
        <v>39</v>
      </c>
      <c r="D16" s="345">
        <f t="shared" si="0"/>
        <v>0.21</v>
      </c>
      <c r="E16" s="356">
        <v>0.18</v>
      </c>
      <c r="F16" s="356">
        <v>0.22</v>
      </c>
      <c r="G16" s="356">
        <v>0.24</v>
      </c>
      <c r="H16" s="356">
        <v>0.23</v>
      </c>
      <c r="I16" s="356">
        <v>0.2</v>
      </c>
      <c r="J16" s="356">
        <v>0.23</v>
      </c>
      <c r="K16" s="356">
        <v>0.23</v>
      </c>
      <c r="L16" s="356">
        <v>0.26</v>
      </c>
      <c r="M16" s="356">
        <v>0.26</v>
      </c>
      <c r="N16" s="356">
        <v>0.21</v>
      </c>
      <c r="O16" s="445"/>
      <c r="P16" s="445"/>
      <c r="Q16" s="445"/>
      <c r="R16" s="445"/>
      <c r="S16" s="445"/>
      <c r="T16" s="445"/>
      <c r="U16" s="445"/>
      <c r="V16" s="445"/>
      <c r="W16" s="445"/>
    </row>
    <row r="17" spans="1:23" x14ac:dyDescent="0.2">
      <c r="A17" s="278" t="s">
        <v>40</v>
      </c>
      <c r="B17" s="272" t="s">
        <v>41</v>
      </c>
      <c r="C17" s="279" t="s">
        <v>42</v>
      </c>
      <c r="D17" s="345">
        <f t="shared" si="0"/>
        <v>0.13</v>
      </c>
      <c r="E17" s="356">
        <v>0.12</v>
      </c>
      <c r="F17" s="356">
        <v>0.14000000000000001</v>
      </c>
      <c r="G17" s="356">
        <v>0.15</v>
      </c>
      <c r="H17" s="356">
        <v>0.15</v>
      </c>
      <c r="I17" s="356">
        <v>0.16</v>
      </c>
      <c r="J17" s="356">
        <v>0.16</v>
      </c>
      <c r="K17" s="356">
        <v>0.16</v>
      </c>
      <c r="L17" s="356">
        <v>0.2</v>
      </c>
      <c r="M17" s="356">
        <v>0.23</v>
      </c>
      <c r="N17" s="356">
        <v>0.13</v>
      </c>
      <c r="O17" s="445"/>
      <c r="P17" s="445"/>
      <c r="Q17" s="445"/>
      <c r="R17" s="445"/>
      <c r="S17" s="445"/>
      <c r="T17" s="445"/>
      <c r="U17" s="445"/>
      <c r="V17" s="445"/>
      <c r="W17" s="445"/>
    </row>
    <row r="18" spans="1:23" x14ac:dyDescent="0.2">
      <c r="A18" s="278" t="s">
        <v>43</v>
      </c>
      <c r="B18" s="272" t="s">
        <v>44</v>
      </c>
      <c r="C18" s="279" t="s">
        <v>45</v>
      </c>
      <c r="D18" s="345">
        <f t="shared" si="0"/>
        <v>0.08</v>
      </c>
      <c r="E18" s="356">
        <v>0.1</v>
      </c>
      <c r="F18" s="356">
        <v>0.09</v>
      </c>
      <c r="G18" s="356">
        <v>7.0000000000000007E-2</v>
      </c>
      <c r="H18" s="356">
        <v>0.08</v>
      </c>
      <c r="I18" s="356">
        <v>7.0000000000000007E-2</v>
      </c>
      <c r="J18" s="356">
        <v>0.1</v>
      </c>
      <c r="K18" s="356">
        <v>0.1</v>
      </c>
      <c r="L18" s="356">
        <v>0.1</v>
      </c>
      <c r="M18" s="356">
        <v>0.06</v>
      </c>
      <c r="N18" s="356">
        <v>0.08</v>
      </c>
      <c r="O18" s="445"/>
      <c r="P18" s="445"/>
      <c r="Q18" s="445"/>
      <c r="R18" s="445"/>
      <c r="S18" s="445"/>
      <c r="T18" s="445"/>
      <c r="U18" s="445"/>
      <c r="V18" s="445"/>
      <c r="W18" s="445"/>
    </row>
    <row r="19" spans="1:23" x14ac:dyDescent="0.2">
      <c r="A19" s="278" t="s">
        <v>46</v>
      </c>
      <c r="B19" s="272" t="s">
        <v>47</v>
      </c>
      <c r="C19" s="279" t="s">
        <v>48</v>
      </c>
      <c r="D19" s="345">
        <f t="shared" si="0"/>
        <v>0.16</v>
      </c>
      <c r="E19" s="356">
        <v>0.21</v>
      </c>
      <c r="F19" s="356">
        <v>0.23</v>
      </c>
      <c r="G19" s="356">
        <v>0.17</v>
      </c>
      <c r="H19" s="356">
        <v>0.16</v>
      </c>
      <c r="I19" s="356">
        <v>0.18</v>
      </c>
      <c r="J19" s="356">
        <v>0.21</v>
      </c>
      <c r="K19" s="356">
        <v>0.19</v>
      </c>
      <c r="L19" s="356">
        <v>0.19</v>
      </c>
      <c r="M19" s="356">
        <v>0.19</v>
      </c>
      <c r="N19" s="356">
        <v>0.16</v>
      </c>
      <c r="O19" s="445"/>
      <c r="P19" s="445"/>
      <c r="Q19" s="445"/>
      <c r="R19" s="445"/>
      <c r="S19" s="445"/>
      <c r="T19" s="445"/>
      <c r="U19" s="445"/>
      <c r="V19" s="445"/>
      <c r="W19" s="445"/>
    </row>
    <row r="20" spans="1:23" x14ac:dyDescent="0.2">
      <c r="A20" s="278" t="s">
        <v>49</v>
      </c>
      <c r="B20" s="272" t="s">
        <v>50</v>
      </c>
      <c r="C20" s="279" t="s">
        <v>51</v>
      </c>
      <c r="D20" s="345">
        <f t="shared" si="0"/>
        <v>0.2</v>
      </c>
      <c r="E20" s="356">
        <v>0.28000000000000003</v>
      </c>
      <c r="F20" s="356">
        <v>0.28999999999999998</v>
      </c>
      <c r="G20" s="356">
        <v>0.26</v>
      </c>
      <c r="H20" s="356">
        <v>0.24</v>
      </c>
      <c r="I20" s="356">
        <v>0.31</v>
      </c>
      <c r="J20" s="356">
        <v>0.26</v>
      </c>
      <c r="K20" s="356">
        <v>0.28999999999999998</v>
      </c>
      <c r="L20" s="356">
        <v>0.27</v>
      </c>
      <c r="M20" s="356">
        <v>0.2</v>
      </c>
      <c r="N20" s="356">
        <v>0.2</v>
      </c>
      <c r="O20" s="445"/>
      <c r="P20" s="445"/>
      <c r="Q20" s="445"/>
      <c r="R20" s="445"/>
      <c r="S20" s="445"/>
      <c r="T20" s="445"/>
      <c r="U20" s="445"/>
      <c r="V20" s="445"/>
      <c r="W20" s="445"/>
    </row>
    <row r="21" spans="1:23" x14ac:dyDescent="0.2">
      <c r="A21" s="278" t="s">
        <v>52</v>
      </c>
      <c r="B21" s="272" t="s">
        <v>53</v>
      </c>
      <c r="C21" s="279" t="s">
        <v>54</v>
      </c>
      <c r="D21" s="345" t="str">
        <f t="shared" si="0"/>
        <v>-</v>
      </c>
      <c r="E21" s="356">
        <v>0.05</v>
      </c>
      <c r="F21" s="356">
        <v>0.03</v>
      </c>
      <c r="G21" s="356">
        <v>0.04</v>
      </c>
      <c r="H21" s="356">
        <v>0.11</v>
      </c>
      <c r="I21" s="356">
        <v>7.0000000000000007E-2</v>
      </c>
      <c r="J21" s="356">
        <v>0.12</v>
      </c>
      <c r="K21" s="356">
        <v>0.08</v>
      </c>
      <c r="L21" s="356">
        <v>0.03</v>
      </c>
      <c r="M21" s="356">
        <v>0.02</v>
      </c>
      <c r="N21" s="356" t="s">
        <v>453</v>
      </c>
      <c r="O21" s="445"/>
      <c r="P21" s="445"/>
      <c r="Q21" s="445"/>
      <c r="R21" s="445"/>
      <c r="S21" s="445"/>
      <c r="T21" s="445"/>
      <c r="U21" s="445"/>
      <c r="V21" s="445"/>
      <c r="W21" s="445"/>
    </row>
    <row r="22" spans="1:23" x14ac:dyDescent="0.2">
      <c r="A22" s="278" t="s">
        <v>55</v>
      </c>
      <c r="B22" s="272" t="s">
        <v>56</v>
      </c>
      <c r="C22" s="279" t="s">
        <v>57</v>
      </c>
      <c r="D22" s="345">
        <f t="shared" si="0"/>
        <v>0.27</v>
      </c>
      <c r="E22" s="356">
        <v>0.26</v>
      </c>
      <c r="F22" s="356">
        <v>0.27</v>
      </c>
      <c r="G22" s="356">
        <v>0.26</v>
      </c>
      <c r="H22" s="356">
        <v>0.27</v>
      </c>
      <c r="I22" s="356">
        <v>0.24</v>
      </c>
      <c r="J22" s="356">
        <v>0.3</v>
      </c>
      <c r="K22" s="356">
        <v>0.32</v>
      </c>
      <c r="L22" s="356">
        <v>0.31</v>
      </c>
      <c r="M22" s="356">
        <v>0.25</v>
      </c>
      <c r="N22" s="356">
        <v>0.27</v>
      </c>
      <c r="O22" s="445"/>
      <c r="P22" s="445"/>
      <c r="Q22" s="445"/>
      <c r="R22" s="445"/>
      <c r="S22" s="445"/>
      <c r="T22" s="445"/>
      <c r="U22" s="445"/>
      <c r="V22" s="445"/>
      <c r="W22" s="445"/>
    </row>
    <row r="23" spans="1:23" x14ac:dyDescent="0.2">
      <c r="A23" s="278" t="s">
        <v>447</v>
      </c>
      <c r="B23" s="272" t="s">
        <v>448</v>
      </c>
      <c r="C23" s="279" t="s">
        <v>449</v>
      </c>
      <c r="D23" s="345">
        <f t="shared" si="0"/>
        <v>0.1</v>
      </c>
      <c r="E23" s="356">
        <v>0.1</v>
      </c>
      <c r="F23" s="356">
        <v>0.09</v>
      </c>
      <c r="G23" s="356">
        <v>0.08</v>
      </c>
      <c r="H23" s="356">
        <v>0.06</v>
      </c>
      <c r="I23" s="356">
        <v>0.11</v>
      </c>
      <c r="J23" s="356">
        <v>0.1</v>
      </c>
      <c r="K23" s="356">
        <v>0.14000000000000001</v>
      </c>
      <c r="L23" s="356">
        <v>0.11</v>
      </c>
      <c r="M23" s="356">
        <v>7.0000000000000007E-2</v>
      </c>
      <c r="N23" s="356">
        <v>0.1</v>
      </c>
      <c r="O23" s="445"/>
      <c r="P23" s="445"/>
      <c r="Q23" s="445"/>
      <c r="R23" s="445"/>
      <c r="S23" s="445"/>
      <c r="T23" s="445"/>
      <c r="U23" s="445"/>
      <c r="V23" s="445"/>
      <c r="W23" s="445"/>
    </row>
    <row r="24" spans="1:23" x14ac:dyDescent="0.2">
      <c r="A24" s="278" t="s">
        <v>58</v>
      </c>
      <c r="B24" s="272" t="s">
        <v>59</v>
      </c>
      <c r="C24" s="279" t="s">
        <v>60</v>
      </c>
      <c r="D24" s="345">
        <f t="shared" si="0"/>
        <v>0.21</v>
      </c>
      <c r="E24" s="356">
        <v>0.18</v>
      </c>
      <c r="F24" s="356">
        <v>0.16</v>
      </c>
      <c r="G24" s="356">
        <v>0.19</v>
      </c>
      <c r="H24" s="356">
        <v>0.15</v>
      </c>
      <c r="I24" s="356">
        <v>0.16</v>
      </c>
      <c r="J24" s="356">
        <v>0.21</v>
      </c>
      <c r="K24" s="356">
        <v>0.22</v>
      </c>
      <c r="L24" s="356">
        <v>0.22</v>
      </c>
      <c r="M24" s="356">
        <v>0.19</v>
      </c>
      <c r="N24" s="356">
        <v>0.21</v>
      </c>
      <c r="O24" s="445"/>
      <c r="P24" s="445"/>
      <c r="Q24" s="445"/>
      <c r="R24" s="445"/>
      <c r="S24" s="445"/>
      <c r="T24" s="445"/>
      <c r="U24" s="445"/>
      <c r="V24" s="445"/>
      <c r="W24" s="445"/>
    </row>
    <row r="25" spans="1:23" x14ac:dyDescent="0.2">
      <c r="A25" s="278" t="s">
        <v>61</v>
      </c>
      <c r="B25" s="272" t="s">
        <v>62</v>
      </c>
      <c r="C25" s="279" t="s">
        <v>63</v>
      </c>
      <c r="D25" s="345">
        <f t="shared" si="0"/>
        <v>0.21</v>
      </c>
      <c r="E25" s="356">
        <v>0.17</v>
      </c>
      <c r="F25" s="356">
        <v>0.23</v>
      </c>
      <c r="G25" s="356">
        <v>0.22</v>
      </c>
      <c r="H25" s="356">
        <v>0.23</v>
      </c>
      <c r="I25" s="356">
        <v>0.22</v>
      </c>
      <c r="J25" s="356">
        <v>0.26</v>
      </c>
      <c r="K25" s="356">
        <v>0.24</v>
      </c>
      <c r="L25" s="356">
        <v>0.22</v>
      </c>
      <c r="M25" s="356">
        <v>0.22</v>
      </c>
      <c r="N25" s="356">
        <v>0.21</v>
      </c>
      <c r="O25" s="445"/>
      <c r="P25" s="445"/>
      <c r="Q25" s="445"/>
      <c r="R25" s="445"/>
      <c r="S25" s="445"/>
      <c r="T25" s="445"/>
      <c r="U25" s="445"/>
      <c r="V25" s="445"/>
      <c r="W25" s="445"/>
    </row>
    <row r="26" spans="1:23" x14ac:dyDescent="0.2">
      <c r="A26" s="278" t="s">
        <v>64</v>
      </c>
      <c r="B26" s="272" t="s">
        <v>65</v>
      </c>
      <c r="C26" s="279" t="s">
        <v>66</v>
      </c>
      <c r="D26" s="345">
        <f t="shared" si="0"/>
        <v>7.0000000000000007E-2</v>
      </c>
      <c r="E26" s="356">
        <v>0.14000000000000001</v>
      </c>
      <c r="F26" s="356">
        <v>0.09</v>
      </c>
      <c r="G26" s="356">
        <v>0.13</v>
      </c>
      <c r="H26" s="356">
        <v>0.1</v>
      </c>
      <c r="I26" s="356">
        <v>0.08</v>
      </c>
      <c r="J26" s="356">
        <v>0.18</v>
      </c>
      <c r="K26" s="356">
        <v>0.12</v>
      </c>
      <c r="L26" s="356">
        <v>0.09</v>
      </c>
      <c r="M26" s="356">
        <v>0.12</v>
      </c>
      <c r="N26" s="356">
        <v>7.0000000000000007E-2</v>
      </c>
      <c r="O26" s="445"/>
      <c r="P26" s="445"/>
      <c r="Q26" s="445"/>
      <c r="R26" s="445"/>
      <c r="S26" s="445"/>
      <c r="T26" s="445"/>
      <c r="U26" s="445"/>
      <c r="V26" s="445"/>
      <c r="W26" s="445"/>
    </row>
    <row r="27" spans="1:23" x14ac:dyDescent="0.2">
      <c r="A27" s="278" t="s">
        <v>67</v>
      </c>
      <c r="B27" s="272" t="s">
        <v>68</v>
      </c>
      <c r="C27" s="279" t="s">
        <v>69</v>
      </c>
      <c r="D27" s="345">
        <f t="shared" si="0"/>
        <v>0.17</v>
      </c>
      <c r="E27" s="356">
        <v>0.19</v>
      </c>
      <c r="F27" s="356">
        <v>0.16</v>
      </c>
      <c r="G27" s="356">
        <v>0.17</v>
      </c>
      <c r="H27" s="356">
        <v>0.2</v>
      </c>
      <c r="I27" s="356">
        <v>0.21</v>
      </c>
      <c r="J27" s="356">
        <v>0.22</v>
      </c>
      <c r="K27" s="356">
        <v>0.15</v>
      </c>
      <c r="L27" s="356">
        <v>0.17</v>
      </c>
      <c r="M27" s="356">
        <v>0.19</v>
      </c>
      <c r="N27" s="356">
        <v>0.17</v>
      </c>
      <c r="O27" s="445"/>
      <c r="P27" s="445"/>
      <c r="Q27" s="445"/>
      <c r="R27" s="445"/>
      <c r="S27" s="445"/>
      <c r="T27" s="445"/>
      <c r="U27" s="445"/>
      <c r="V27" s="445"/>
      <c r="W27" s="445"/>
    </row>
    <row r="28" spans="1:23" x14ac:dyDescent="0.2">
      <c r="A28" s="278" t="s">
        <v>70</v>
      </c>
      <c r="B28" s="272" t="s">
        <v>71</v>
      </c>
      <c r="C28" s="279" t="s">
        <v>72</v>
      </c>
      <c r="D28" s="345">
        <f t="shared" si="0"/>
        <v>0.08</v>
      </c>
      <c r="E28" s="356">
        <v>0.11</v>
      </c>
      <c r="F28" s="356">
        <v>7.0000000000000007E-2</v>
      </c>
      <c r="G28" s="356">
        <v>0.08</v>
      </c>
      <c r="H28" s="356">
        <v>7.0000000000000007E-2</v>
      </c>
      <c r="I28" s="356">
        <v>0.11</v>
      </c>
      <c r="J28" s="356">
        <v>0.08</v>
      </c>
      <c r="K28" s="356">
        <v>0.13</v>
      </c>
      <c r="L28" s="356">
        <v>7.0000000000000007E-2</v>
      </c>
      <c r="M28" s="356">
        <v>0.09</v>
      </c>
      <c r="N28" s="356">
        <v>0.08</v>
      </c>
      <c r="O28" s="445"/>
      <c r="P28" s="445"/>
      <c r="Q28" s="445"/>
      <c r="R28" s="445"/>
      <c r="S28" s="445"/>
      <c r="T28" s="445"/>
      <c r="U28" s="445"/>
      <c r="V28" s="445"/>
      <c r="W28" s="445"/>
    </row>
    <row r="29" spans="1:23" x14ac:dyDescent="0.2">
      <c r="A29" s="278" t="s">
        <v>73</v>
      </c>
      <c r="B29" s="272" t="s">
        <v>74</v>
      </c>
      <c r="C29" s="279" t="s">
        <v>75</v>
      </c>
      <c r="D29" s="345">
        <f t="shared" si="0"/>
        <v>0.12</v>
      </c>
      <c r="E29" s="356">
        <v>0.08</v>
      </c>
      <c r="F29" s="356">
        <v>7.0000000000000007E-2</v>
      </c>
      <c r="G29" s="356">
        <v>0.06</v>
      </c>
      <c r="H29" s="356">
        <v>7.0000000000000007E-2</v>
      </c>
      <c r="I29" s="356">
        <v>0.09</v>
      </c>
      <c r="J29" s="356">
        <v>0.12</v>
      </c>
      <c r="K29" s="356">
        <v>7.0000000000000007E-2</v>
      </c>
      <c r="L29" s="356">
        <v>0.06</v>
      </c>
      <c r="M29" s="356">
        <v>7.0000000000000007E-2</v>
      </c>
      <c r="N29" s="356">
        <v>0.12</v>
      </c>
      <c r="O29" s="445"/>
      <c r="P29" s="445"/>
      <c r="Q29" s="445"/>
      <c r="R29" s="445"/>
      <c r="S29" s="445"/>
      <c r="T29" s="445"/>
      <c r="U29" s="445"/>
      <c r="V29" s="445"/>
      <c r="W29" s="445"/>
    </row>
    <row r="30" spans="1:23" x14ac:dyDescent="0.2">
      <c r="A30" s="278" t="s">
        <v>76</v>
      </c>
      <c r="B30" s="272" t="s">
        <v>77</v>
      </c>
      <c r="C30" s="279" t="s">
        <v>78</v>
      </c>
      <c r="D30" s="345">
        <f t="shared" si="0"/>
        <v>0.16</v>
      </c>
      <c r="E30" s="356">
        <v>0.17</v>
      </c>
      <c r="F30" s="356">
        <v>0.16</v>
      </c>
      <c r="G30" s="356">
        <v>0.18</v>
      </c>
      <c r="H30" s="356">
        <v>0.12</v>
      </c>
      <c r="I30" s="356">
        <v>0.15</v>
      </c>
      <c r="J30" s="356">
        <v>0.2</v>
      </c>
      <c r="K30" s="356">
        <v>0.15</v>
      </c>
      <c r="L30" s="356">
        <v>0.15</v>
      </c>
      <c r="M30" s="356">
        <v>0.21</v>
      </c>
      <c r="N30" s="356">
        <v>0.16</v>
      </c>
      <c r="O30" s="445"/>
      <c r="P30" s="445"/>
      <c r="Q30" s="445"/>
      <c r="R30" s="445"/>
      <c r="S30" s="445"/>
      <c r="T30" s="445"/>
      <c r="U30" s="445"/>
      <c r="V30" s="445"/>
      <c r="W30" s="445"/>
    </row>
    <row r="31" spans="1:23" x14ac:dyDescent="0.2">
      <c r="A31" s="278" t="s">
        <v>79</v>
      </c>
      <c r="B31" s="272" t="s">
        <v>80</v>
      </c>
      <c r="C31" s="279" t="s">
        <v>81</v>
      </c>
      <c r="D31" s="345">
        <f t="shared" si="0"/>
        <v>0.1</v>
      </c>
      <c r="E31" s="356">
        <v>0.14000000000000001</v>
      </c>
      <c r="F31" s="356">
        <v>0.14000000000000001</v>
      </c>
      <c r="G31" s="356">
        <v>0.14000000000000001</v>
      </c>
      <c r="H31" s="356">
        <v>0.13</v>
      </c>
      <c r="I31" s="356">
        <v>0.16</v>
      </c>
      <c r="J31" s="356">
        <v>0.19</v>
      </c>
      <c r="K31" s="356">
        <v>0.2</v>
      </c>
      <c r="L31" s="356">
        <v>0.19</v>
      </c>
      <c r="M31" s="356">
        <v>0.14000000000000001</v>
      </c>
      <c r="N31" s="356">
        <v>0.1</v>
      </c>
      <c r="O31" s="445"/>
      <c r="P31" s="445"/>
      <c r="Q31" s="445"/>
      <c r="R31" s="445"/>
      <c r="S31" s="445"/>
      <c r="T31" s="445"/>
      <c r="U31" s="445"/>
      <c r="V31" s="445"/>
      <c r="W31" s="445"/>
    </row>
    <row r="32" spans="1:23" x14ac:dyDescent="0.2">
      <c r="A32" s="278" t="s">
        <v>82</v>
      </c>
      <c r="B32" s="272" t="s">
        <v>83</v>
      </c>
      <c r="C32" s="279" t="s">
        <v>84</v>
      </c>
      <c r="D32" s="345">
        <f t="shared" si="0"/>
        <v>0.13</v>
      </c>
      <c r="E32" s="356">
        <v>0.16</v>
      </c>
      <c r="F32" s="356">
        <v>0.11</v>
      </c>
      <c r="G32" s="356">
        <v>0.12</v>
      </c>
      <c r="H32" s="356">
        <v>0.14000000000000001</v>
      </c>
      <c r="I32" s="356">
        <v>0.16</v>
      </c>
      <c r="J32" s="356">
        <v>0.17</v>
      </c>
      <c r="K32" s="356">
        <v>0.19</v>
      </c>
      <c r="L32" s="356">
        <v>0.14000000000000001</v>
      </c>
      <c r="M32" s="356">
        <v>0.15</v>
      </c>
      <c r="N32" s="356">
        <v>0.13</v>
      </c>
      <c r="O32" s="445"/>
      <c r="P32" s="445"/>
      <c r="Q32" s="445"/>
      <c r="R32" s="445"/>
      <c r="S32" s="445"/>
      <c r="T32" s="445"/>
      <c r="U32" s="445"/>
      <c r="V32" s="445"/>
      <c r="W32" s="445"/>
    </row>
    <row r="33" spans="1:23" x14ac:dyDescent="0.2">
      <c r="A33" s="278" t="s">
        <v>85</v>
      </c>
      <c r="B33" s="272" t="s">
        <v>86</v>
      </c>
      <c r="C33" s="279" t="s">
        <v>87</v>
      </c>
      <c r="D33" s="345">
        <f t="shared" si="0"/>
        <v>0.1</v>
      </c>
      <c r="E33" s="356">
        <v>0.08</v>
      </c>
      <c r="F33" s="356">
        <v>0.09</v>
      </c>
      <c r="G33" s="356">
        <v>0.08</v>
      </c>
      <c r="H33" s="356">
        <v>0.12</v>
      </c>
      <c r="I33" s="356">
        <v>0.14000000000000001</v>
      </c>
      <c r="J33" s="356">
        <v>0.13</v>
      </c>
      <c r="K33" s="356">
        <v>0.13</v>
      </c>
      <c r="L33" s="356">
        <v>0.16</v>
      </c>
      <c r="M33" s="356">
        <v>0.21</v>
      </c>
      <c r="N33" s="356">
        <v>0.1</v>
      </c>
      <c r="O33" s="445"/>
      <c r="P33" s="445"/>
      <c r="Q33" s="445"/>
      <c r="R33" s="445"/>
      <c r="S33" s="445"/>
      <c r="T33" s="445"/>
      <c r="U33" s="445"/>
      <c r="V33" s="445"/>
      <c r="W33" s="445"/>
    </row>
    <row r="34" spans="1:23" x14ac:dyDescent="0.2">
      <c r="A34" s="278" t="s">
        <v>88</v>
      </c>
      <c r="B34" s="272" t="s">
        <v>89</v>
      </c>
      <c r="C34" s="279" t="s">
        <v>90</v>
      </c>
      <c r="D34" s="345">
        <f t="shared" si="0"/>
        <v>0.12</v>
      </c>
      <c r="E34" s="356">
        <v>0.09</v>
      </c>
      <c r="F34" s="356">
        <v>0.12</v>
      </c>
      <c r="G34" s="356">
        <v>0.11</v>
      </c>
      <c r="H34" s="356">
        <v>0.08</v>
      </c>
      <c r="I34" s="356">
        <v>0.11</v>
      </c>
      <c r="J34" s="356">
        <v>0.11</v>
      </c>
      <c r="K34" s="356">
        <v>0.11</v>
      </c>
      <c r="L34" s="356">
        <v>0.13</v>
      </c>
      <c r="M34" s="356">
        <v>0.12</v>
      </c>
      <c r="N34" s="356">
        <v>0.12</v>
      </c>
      <c r="O34" s="445"/>
      <c r="P34" s="445"/>
      <c r="Q34" s="445"/>
      <c r="R34" s="445"/>
      <c r="S34" s="445"/>
      <c r="T34" s="445"/>
      <c r="U34" s="445"/>
      <c r="V34" s="445"/>
      <c r="W34" s="445"/>
    </row>
    <row r="35" spans="1:23" x14ac:dyDescent="0.2">
      <c r="A35" s="278" t="s">
        <v>91</v>
      </c>
      <c r="B35" s="272" t="s">
        <v>92</v>
      </c>
      <c r="C35" s="279" t="s">
        <v>93</v>
      </c>
      <c r="D35" s="345">
        <f t="shared" si="0"/>
        <v>0.1</v>
      </c>
      <c r="E35" s="356">
        <v>0.17</v>
      </c>
      <c r="F35" s="356">
        <v>0.2</v>
      </c>
      <c r="G35" s="356">
        <v>0.16</v>
      </c>
      <c r="H35" s="356">
        <v>0.17</v>
      </c>
      <c r="I35" s="356">
        <v>0.15</v>
      </c>
      <c r="J35" s="356">
        <v>0.14000000000000001</v>
      </c>
      <c r="K35" s="356">
        <v>0.17</v>
      </c>
      <c r="L35" s="356">
        <v>0.15</v>
      </c>
      <c r="M35" s="356">
        <v>0.18</v>
      </c>
      <c r="N35" s="356">
        <v>0.1</v>
      </c>
      <c r="O35" s="445"/>
      <c r="P35" s="445"/>
      <c r="Q35" s="445"/>
      <c r="R35" s="445"/>
      <c r="S35" s="445"/>
      <c r="T35" s="445"/>
      <c r="U35" s="445"/>
      <c r="V35" s="445"/>
      <c r="W35" s="445"/>
    </row>
    <row r="36" spans="1:23" x14ac:dyDescent="0.2">
      <c r="A36" s="278" t="s">
        <v>94</v>
      </c>
      <c r="B36" s="272" t="s">
        <v>95</v>
      </c>
      <c r="C36" s="279" t="s">
        <v>96</v>
      </c>
      <c r="D36" s="345">
        <f t="shared" si="0"/>
        <v>0.15</v>
      </c>
      <c r="E36" s="356">
        <v>0.2</v>
      </c>
      <c r="F36" s="356">
        <v>0.16</v>
      </c>
      <c r="G36" s="356">
        <v>0.22</v>
      </c>
      <c r="H36" s="356">
        <v>0.23</v>
      </c>
      <c r="I36" s="356">
        <v>0.2</v>
      </c>
      <c r="J36" s="356">
        <v>0.17</v>
      </c>
      <c r="K36" s="356">
        <v>0.21</v>
      </c>
      <c r="L36" s="356">
        <v>0.22</v>
      </c>
      <c r="M36" s="356">
        <v>0.26</v>
      </c>
      <c r="N36" s="356">
        <v>0.15</v>
      </c>
      <c r="O36" s="445"/>
      <c r="P36" s="445"/>
      <c r="Q36" s="445"/>
      <c r="R36" s="445"/>
      <c r="S36" s="445"/>
      <c r="T36" s="445"/>
      <c r="U36" s="445"/>
      <c r="V36" s="445"/>
      <c r="W36" s="445"/>
    </row>
    <row r="37" spans="1:23" x14ac:dyDescent="0.2">
      <c r="A37" s="278" t="s">
        <v>97</v>
      </c>
      <c r="B37" s="272" t="s">
        <v>98</v>
      </c>
      <c r="C37" s="279" t="s">
        <v>99</v>
      </c>
      <c r="D37" s="345">
        <f t="shared" si="0"/>
        <v>0.14000000000000001</v>
      </c>
      <c r="E37" s="356">
        <v>0.15</v>
      </c>
      <c r="F37" s="356">
        <v>0.15</v>
      </c>
      <c r="G37" s="356">
        <v>0.14000000000000001</v>
      </c>
      <c r="H37" s="356">
        <v>0.15</v>
      </c>
      <c r="I37" s="356">
        <v>0.15</v>
      </c>
      <c r="J37" s="356">
        <v>0.14000000000000001</v>
      </c>
      <c r="K37" s="356">
        <v>0.15</v>
      </c>
      <c r="L37" s="356">
        <v>0.21</v>
      </c>
      <c r="M37" s="356">
        <v>0.11</v>
      </c>
      <c r="N37" s="356">
        <v>0.14000000000000001</v>
      </c>
      <c r="O37" s="445"/>
      <c r="P37" s="445"/>
      <c r="Q37" s="445"/>
      <c r="R37" s="445"/>
      <c r="S37" s="445"/>
      <c r="T37" s="445"/>
      <c r="U37" s="445"/>
      <c r="V37" s="445"/>
      <c r="W37" s="445"/>
    </row>
    <row r="38" spans="1:23" x14ac:dyDescent="0.2">
      <c r="A38" s="278" t="s">
        <v>100</v>
      </c>
      <c r="B38" s="272" t="s">
        <v>101</v>
      </c>
      <c r="C38" s="279" t="s">
        <v>102</v>
      </c>
      <c r="D38" s="345">
        <f t="shared" si="0"/>
        <v>0.1</v>
      </c>
      <c r="E38" s="356">
        <v>0.14000000000000001</v>
      </c>
      <c r="F38" s="356">
        <v>0.12</v>
      </c>
      <c r="G38" s="356">
        <v>0.14000000000000001</v>
      </c>
      <c r="H38" s="356">
        <v>0.14000000000000001</v>
      </c>
      <c r="I38" s="356">
        <v>0.15</v>
      </c>
      <c r="J38" s="356">
        <v>0.14000000000000001</v>
      </c>
      <c r="K38" s="356">
        <v>0.19</v>
      </c>
      <c r="L38" s="356">
        <v>0.18</v>
      </c>
      <c r="M38" s="356">
        <v>0.14000000000000001</v>
      </c>
      <c r="N38" s="356">
        <v>0.1</v>
      </c>
      <c r="O38" s="445"/>
      <c r="P38" s="445"/>
      <c r="Q38" s="445"/>
      <c r="R38" s="445"/>
      <c r="S38" s="445"/>
      <c r="T38" s="445"/>
      <c r="U38" s="445"/>
      <c r="V38" s="445"/>
      <c r="W38" s="445"/>
    </row>
    <row r="39" spans="1:23" x14ac:dyDescent="0.2">
      <c r="A39" s="278" t="s">
        <v>103</v>
      </c>
      <c r="B39" s="272" t="s">
        <v>104</v>
      </c>
      <c r="C39" s="279" t="s">
        <v>105</v>
      </c>
      <c r="D39" s="345">
        <f t="shared" si="0"/>
        <v>0.15</v>
      </c>
      <c r="E39" s="356">
        <v>0.21</v>
      </c>
      <c r="F39" s="356">
        <v>0.19</v>
      </c>
      <c r="G39" s="356">
        <v>0.14000000000000001</v>
      </c>
      <c r="H39" s="356">
        <v>0.1</v>
      </c>
      <c r="I39" s="356">
        <v>0.14000000000000001</v>
      </c>
      <c r="J39" s="356">
        <v>0.18</v>
      </c>
      <c r="K39" s="356">
        <v>0.12</v>
      </c>
      <c r="L39" s="356">
        <v>0.15</v>
      </c>
      <c r="M39" s="356">
        <v>0.18</v>
      </c>
      <c r="N39" s="356">
        <v>0.15</v>
      </c>
      <c r="O39" s="445"/>
      <c r="P39" s="445"/>
      <c r="Q39" s="445"/>
      <c r="R39" s="445"/>
      <c r="S39" s="445"/>
      <c r="T39" s="445"/>
      <c r="U39" s="445"/>
      <c r="V39" s="445"/>
      <c r="W39" s="445"/>
    </row>
    <row r="40" spans="1:23" x14ac:dyDescent="0.2">
      <c r="A40" s="278" t="s">
        <v>106</v>
      </c>
      <c r="B40" s="272" t="s">
        <v>107</v>
      </c>
      <c r="C40" s="279" t="s">
        <v>108</v>
      </c>
      <c r="D40" s="345">
        <f t="shared" si="0"/>
        <v>0.05</v>
      </c>
      <c r="E40" s="356">
        <v>0.08</v>
      </c>
      <c r="F40" s="356">
        <v>0.09</v>
      </c>
      <c r="G40" s="356">
        <v>0.09</v>
      </c>
      <c r="H40" s="356">
        <v>0.06</v>
      </c>
      <c r="I40" s="356">
        <v>0.09</v>
      </c>
      <c r="J40" s="356">
        <v>0.09</v>
      </c>
      <c r="K40" s="356">
        <v>7.0000000000000007E-2</v>
      </c>
      <c r="L40" s="356">
        <v>0.06</v>
      </c>
      <c r="M40" s="356">
        <v>0.1</v>
      </c>
      <c r="N40" s="356">
        <v>0.05</v>
      </c>
      <c r="O40" s="445"/>
      <c r="P40" s="445"/>
      <c r="Q40" s="445"/>
      <c r="R40" s="445"/>
      <c r="S40" s="445"/>
      <c r="T40" s="445"/>
      <c r="U40" s="445"/>
      <c r="V40" s="445"/>
      <c r="W40" s="445"/>
    </row>
    <row r="41" spans="1:23" x14ac:dyDescent="0.2">
      <c r="A41" s="278" t="s">
        <v>109</v>
      </c>
      <c r="B41" s="272" t="s">
        <v>110</v>
      </c>
      <c r="C41" s="279" t="s">
        <v>111</v>
      </c>
      <c r="D41" s="345">
        <f t="shared" si="0"/>
        <v>0.02</v>
      </c>
      <c r="E41" s="356">
        <v>0.06</v>
      </c>
      <c r="F41" s="356">
        <v>0.05</v>
      </c>
      <c r="G41" s="356">
        <v>0.05</v>
      </c>
      <c r="H41" s="356">
        <v>0.04</v>
      </c>
      <c r="I41" s="356">
        <v>0.05</v>
      </c>
      <c r="J41" s="356">
        <v>0.11</v>
      </c>
      <c r="K41" s="356">
        <v>0.06</v>
      </c>
      <c r="L41" s="356">
        <v>7.0000000000000007E-2</v>
      </c>
      <c r="M41" s="356">
        <v>0.05</v>
      </c>
      <c r="N41" s="356">
        <v>0.02</v>
      </c>
      <c r="O41" s="445"/>
      <c r="P41" s="445"/>
      <c r="Q41" s="445"/>
      <c r="R41" s="445"/>
      <c r="S41" s="445"/>
      <c r="T41" s="445"/>
      <c r="U41" s="445"/>
      <c r="V41" s="445"/>
      <c r="W41" s="445"/>
    </row>
    <row r="42" spans="1:23" x14ac:dyDescent="0.2">
      <c r="A42" s="278" t="s">
        <v>112</v>
      </c>
      <c r="B42" s="272" t="s">
        <v>113</v>
      </c>
      <c r="C42" s="279" t="s">
        <v>114</v>
      </c>
      <c r="D42" s="345">
        <f t="shared" si="0"/>
        <v>0.12</v>
      </c>
      <c r="E42" s="356">
        <v>0.14000000000000001</v>
      </c>
      <c r="F42" s="356">
        <v>0.12</v>
      </c>
      <c r="G42" s="356">
        <v>0.06</v>
      </c>
      <c r="H42" s="356">
        <v>0.15</v>
      </c>
      <c r="I42" s="356">
        <v>0.12</v>
      </c>
      <c r="J42" s="356">
        <v>0.1</v>
      </c>
      <c r="K42" s="356">
        <v>0.12</v>
      </c>
      <c r="L42" s="356">
        <v>0.11</v>
      </c>
      <c r="M42" s="356">
        <v>0.13</v>
      </c>
      <c r="N42" s="356">
        <v>0.12</v>
      </c>
      <c r="O42" s="445"/>
      <c r="P42" s="445"/>
      <c r="Q42" s="445"/>
      <c r="R42" s="445"/>
      <c r="S42" s="445"/>
      <c r="T42" s="445"/>
      <c r="U42" s="445"/>
      <c r="V42" s="445"/>
      <c r="W42" s="445"/>
    </row>
    <row r="43" spans="1:23" x14ac:dyDescent="0.2">
      <c r="A43" s="278" t="s">
        <v>115</v>
      </c>
      <c r="B43" s="272" t="s">
        <v>116</v>
      </c>
      <c r="C43" s="279" t="s">
        <v>117</v>
      </c>
      <c r="D43" s="345">
        <f t="shared" si="0"/>
        <v>0.14000000000000001</v>
      </c>
      <c r="E43" s="356">
        <v>0.17</v>
      </c>
      <c r="F43" s="356">
        <v>0.15</v>
      </c>
      <c r="G43" s="356">
        <v>0.12</v>
      </c>
      <c r="H43" s="356">
        <v>0.15</v>
      </c>
      <c r="I43" s="356">
        <v>0.18</v>
      </c>
      <c r="J43" s="356">
        <v>0.2</v>
      </c>
      <c r="K43" s="356">
        <v>0.2</v>
      </c>
      <c r="L43" s="356">
        <v>0.16</v>
      </c>
      <c r="M43" s="356">
        <v>0.14000000000000001</v>
      </c>
      <c r="N43" s="356">
        <v>0.14000000000000001</v>
      </c>
      <c r="O43" s="445"/>
      <c r="P43" s="445"/>
      <c r="Q43" s="445"/>
      <c r="R43" s="445"/>
      <c r="S43" s="445"/>
      <c r="T43" s="445"/>
      <c r="U43" s="445"/>
      <c r="V43" s="445"/>
      <c r="W43" s="445"/>
    </row>
    <row r="44" spans="1:23" x14ac:dyDescent="0.2">
      <c r="A44" s="278" t="s">
        <v>118</v>
      </c>
      <c r="B44" s="272" t="s">
        <v>119</v>
      </c>
      <c r="C44" s="279" t="s">
        <v>120</v>
      </c>
      <c r="D44" s="345">
        <f t="shared" si="0"/>
        <v>0.04</v>
      </c>
      <c r="E44" s="356">
        <v>7.0000000000000007E-2</v>
      </c>
      <c r="F44" s="356">
        <v>0.06</v>
      </c>
      <c r="G44" s="356">
        <v>7.0000000000000007E-2</v>
      </c>
      <c r="H44" s="356">
        <v>0.05</v>
      </c>
      <c r="I44" s="356">
        <v>0.04</v>
      </c>
      <c r="J44" s="356">
        <v>0.05</v>
      </c>
      <c r="K44" s="356">
        <v>7.0000000000000007E-2</v>
      </c>
      <c r="L44" s="356">
        <v>0.05</v>
      </c>
      <c r="M44" s="356">
        <v>0.03</v>
      </c>
      <c r="N44" s="356">
        <v>0.04</v>
      </c>
      <c r="O44" s="445"/>
      <c r="P44" s="445"/>
      <c r="Q44" s="445"/>
      <c r="R44" s="445"/>
      <c r="S44" s="445"/>
      <c r="T44" s="445"/>
      <c r="U44" s="445"/>
      <c r="V44" s="445"/>
      <c r="W44" s="445"/>
    </row>
    <row r="45" spans="1:23" x14ac:dyDescent="0.2">
      <c r="A45" s="278" t="s">
        <v>121</v>
      </c>
      <c r="B45" s="272" t="s">
        <v>122</v>
      </c>
      <c r="C45" s="279" t="s">
        <v>123</v>
      </c>
      <c r="D45" s="345">
        <f t="shared" si="0"/>
        <v>0.03</v>
      </c>
      <c r="E45" s="356">
        <v>0.03</v>
      </c>
      <c r="F45" s="356">
        <v>0.02</v>
      </c>
      <c r="G45" s="356">
        <v>0.04</v>
      </c>
      <c r="H45" s="356">
        <v>0.03</v>
      </c>
      <c r="I45" s="356">
        <v>0.06</v>
      </c>
      <c r="J45" s="356">
        <v>0.04</v>
      </c>
      <c r="K45" s="356">
        <v>0.04</v>
      </c>
      <c r="L45" s="356">
        <v>0.06</v>
      </c>
      <c r="M45" s="356">
        <v>0.04</v>
      </c>
      <c r="N45" s="356">
        <v>0.03</v>
      </c>
      <c r="O45" s="445"/>
      <c r="P45" s="445"/>
      <c r="Q45" s="445"/>
      <c r="R45" s="445"/>
      <c r="S45" s="445"/>
      <c r="T45" s="445"/>
      <c r="U45" s="445"/>
      <c r="V45" s="445"/>
      <c r="W45" s="445"/>
    </row>
    <row r="46" spans="1:23" x14ac:dyDescent="0.2">
      <c r="A46" s="278" t="s">
        <v>124</v>
      </c>
      <c r="B46" s="272" t="s">
        <v>125</v>
      </c>
      <c r="C46" s="279" t="s">
        <v>126</v>
      </c>
      <c r="D46" s="345">
        <f t="shared" si="0"/>
        <v>0.11</v>
      </c>
      <c r="E46" s="356">
        <v>0.06</v>
      </c>
      <c r="F46" s="356">
        <v>0.16</v>
      </c>
      <c r="G46" s="356">
        <v>0.13</v>
      </c>
      <c r="H46" s="356">
        <v>0.15</v>
      </c>
      <c r="I46" s="356">
        <v>0.14000000000000001</v>
      </c>
      <c r="J46" s="356">
        <v>0.14000000000000001</v>
      </c>
      <c r="K46" s="356">
        <v>0.16</v>
      </c>
      <c r="L46" s="356">
        <v>0.08</v>
      </c>
      <c r="M46" s="356">
        <v>0.13</v>
      </c>
      <c r="N46" s="356">
        <v>0.11</v>
      </c>
      <c r="O46" s="445"/>
      <c r="P46" s="445"/>
      <c r="Q46" s="445"/>
      <c r="R46" s="445"/>
      <c r="S46" s="445"/>
      <c r="T46" s="445"/>
      <c r="U46" s="445"/>
      <c r="V46" s="445"/>
      <c r="W46" s="445"/>
    </row>
    <row r="47" spans="1:23" x14ac:dyDescent="0.2">
      <c r="A47" s="278" t="s">
        <v>127</v>
      </c>
      <c r="B47" s="272" t="s">
        <v>128</v>
      </c>
      <c r="C47" s="279" t="s">
        <v>129</v>
      </c>
      <c r="D47" s="345">
        <f t="shared" si="0"/>
        <v>0.14000000000000001</v>
      </c>
      <c r="E47" s="356">
        <v>0.11</v>
      </c>
      <c r="F47" s="356">
        <v>0.2</v>
      </c>
      <c r="G47" s="356">
        <v>0.18</v>
      </c>
      <c r="H47" s="356">
        <v>0.16</v>
      </c>
      <c r="I47" s="356">
        <v>0.2</v>
      </c>
      <c r="J47" s="356">
        <v>0.17</v>
      </c>
      <c r="K47" s="356">
        <v>0.13</v>
      </c>
      <c r="L47" s="356">
        <v>0.14000000000000001</v>
      </c>
      <c r="M47" s="356">
        <v>0.13</v>
      </c>
      <c r="N47" s="356">
        <v>0.14000000000000001</v>
      </c>
      <c r="O47" s="445"/>
      <c r="P47" s="445"/>
      <c r="Q47" s="445"/>
      <c r="R47" s="445"/>
      <c r="S47" s="445"/>
      <c r="T47" s="445"/>
      <c r="U47" s="445"/>
      <c r="V47" s="445"/>
      <c r="W47" s="445"/>
    </row>
    <row r="48" spans="1:23" x14ac:dyDescent="0.2">
      <c r="A48" s="278" t="s">
        <v>130</v>
      </c>
      <c r="B48" s="272" t="s">
        <v>131</v>
      </c>
      <c r="C48" s="279" t="s">
        <v>132</v>
      </c>
      <c r="D48" s="345">
        <f t="shared" si="0"/>
        <v>0.17</v>
      </c>
      <c r="E48" s="356">
        <v>0.2</v>
      </c>
      <c r="F48" s="356">
        <v>0.14000000000000001</v>
      </c>
      <c r="G48" s="356">
        <v>0.17</v>
      </c>
      <c r="H48" s="356">
        <v>0.14000000000000001</v>
      </c>
      <c r="I48" s="356">
        <v>0.15</v>
      </c>
      <c r="J48" s="356">
        <v>0.16</v>
      </c>
      <c r="K48" s="356">
        <v>0.15</v>
      </c>
      <c r="L48" s="356">
        <v>0.2</v>
      </c>
      <c r="M48" s="356">
        <v>0.19</v>
      </c>
      <c r="N48" s="356">
        <v>0.17</v>
      </c>
      <c r="O48" s="445"/>
      <c r="P48" s="445"/>
      <c r="Q48" s="445"/>
      <c r="R48" s="445"/>
      <c r="S48" s="445"/>
      <c r="T48" s="445"/>
      <c r="U48" s="445"/>
      <c r="V48" s="445"/>
      <c r="W48" s="445"/>
    </row>
    <row r="49" spans="1:23" x14ac:dyDescent="0.2">
      <c r="A49" s="278" t="s">
        <v>133</v>
      </c>
      <c r="B49" s="272" t="s">
        <v>134</v>
      </c>
      <c r="C49" s="279" t="s">
        <v>135</v>
      </c>
      <c r="D49" s="345">
        <f t="shared" si="0"/>
        <v>0.13</v>
      </c>
      <c r="E49" s="356">
        <v>0.2</v>
      </c>
      <c r="F49" s="356">
        <v>0.2</v>
      </c>
      <c r="G49" s="356">
        <v>0.2</v>
      </c>
      <c r="H49" s="356">
        <v>0.24</v>
      </c>
      <c r="I49" s="356">
        <v>0.19</v>
      </c>
      <c r="J49" s="356">
        <v>0.17</v>
      </c>
      <c r="K49" s="356">
        <v>0.16</v>
      </c>
      <c r="L49" s="356">
        <v>0.12</v>
      </c>
      <c r="M49" s="356">
        <v>0.17</v>
      </c>
      <c r="N49" s="356">
        <v>0.13</v>
      </c>
      <c r="O49" s="445"/>
      <c r="P49" s="445"/>
      <c r="Q49" s="445"/>
      <c r="R49" s="445"/>
      <c r="S49" s="445"/>
      <c r="T49" s="445"/>
      <c r="U49" s="445"/>
      <c r="V49" s="445"/>
      <c r="W49" s="445"/>
    </row>
    <row r="50" spans="1:23" x14ac:dyDescent="0.2">
      <c r="A50" s="278" t="s">
        <v>136</v>
      </c>
      <c r="B50" s="272" t="s">
        <v>137</v>
      </c>
      <c r="C50" s="279" t="s">
        <v>138</v>
      </c>
      <c r="D50" s="345">
        <f t="shared" si="0"/>
        <v>0.14000000000000001</v>
      </c>
      <c r="E50" s="356">
        <v>0.15</v>
      </c>
      <c r="F50" s="356">
        <v>0.11</v>
      </c>
      <c r="G50" s="356">
        <v>0.14000000000000001</v>
      </c>
      <c r="H50" s="356">
        <v>0.12</v>
      </c>
      <c r="I50" s="356">
        <v>0.14000000000000001</v>
      </c>
      <c r="J50" s="356">
        <v>0.18</v>
      </c>
      <c r="K50" s="356">
        <v>0.15</v>
      </c>
      <c r="L50" s="356">
        <v>0.21</v>
      </c>
      <c r="M50" s="356">
        <v>0.2</v>
      </c>
      <c r="N50" s="356">
        <v>0.14000000000000001</v>
      </c>
      <c r="O50" s="445"/>
      <c r="P50" s="445"/>
      <c r="Q50" s="445"/>
      <c r="R50" s="445"/>
      <c r="S50" s="445"/>
      <c r="T50" s="445"/>
      <c r="U50" s="445"/>
      <c r="V50" s="445"/>
      <c r="W50" s="445"/>
    </row>
    <row r="51" spans="1:23" x14ac:dyDescent="0.2">
      <c r="A51" s="278" t="s">
        <v>139</v>
      </c>
      <c r="B51" s="272" t="s">
        <v>140</v>
      </c>
      <c r="C51" s="279" t="s">
        <v>141</v>
      </c>
      <c r="D51" s="345">
        <f t="shared" si="0"/>
        <v>0.2</v>
      </c>
      <c r="E51" s="356">
        <v>0.18</v>
      </c>
      <c r="F51" s="356">
        <v>0.15</v>
      </c>
      <c r="G51" s="356">
        <v>0.16</v>
      </c>
      <c r="H51" s="356">
        <v>0.15</v>
      </c>
      <c r="I51" s="356">
        <v>0.16</v>
      </c>
      <c r="J51" s="356">
        <v>0.2</v>
      </c>
      <c r="K51" s="356">
        <v>0.19</v>
      </c>
      <c r="L51" s="356">
        <v>0.2</v>
      </c>
      <c r="M51" s="356">
        <v>0.21</v>
      </c>
      <c r="N51" s="356">
        <v>0.2</v>
      </c>
      <c r="O51" s="445"/>
      <c r="P51" s="445"/>
      <c r="Q51" s="445"/>
      <c r="R51" s="445"/>
      <c r="S51" s="445"/>
      <c r="T51" s="445"/>
      <c r="U51" s="445"/>
      <c r="V51" s="445"/>
      <c r="W51" s="445"/>
    </row>
    <row r="52" spans="1:23" x14ac:dyDescent="0.2">
      <c r="A52" s="278" t="s">
        <v>142</v>
      </c>
      <c r="B52" s="272" t="s">
        <v>143</v>
      </c>
      <c r="C52" s="279" t="s">
        <v>144</v>
      </c>
      <c r="D52" s="345">
        <f t="shared" si="0"/>
        <v>0.13</v>
      </c>
      <c r="E52" s="356">
        <v>0.16</v>
      </c>
      <c r="F52" s="356">
        <v>0.12</v>
      </c>
      <c r="G52" s="356">
        <v>0.15</v>
      </c>
      <c r="H52" s="356">
        <v>0.13</v>
      </c>
      <c r="I52" s="356">
        <v>0.13</v>
      </c>
      <c r="J52" s="356">
        <v>0.16</v>
      </c>
      <c r="K52" s="356">
        <v>0.17</v>
      </c>
      <c r="L52" s="356">
        <v>0.21</v>
      </c>
      <c r="M52" s="356">
        <v>0.18</v>
      </c>
      <c r="N52" s="356">
        <v>0.13</v>
      </c>
      <c r="O52" s="445"/>
      <c r="P52" s="445"/>
      <c r="Q52" s="445"/>
      <c r="R52" s="445"/>
      <c r="S52" s="445"/>
      <c r="T52" s="445"/>
      <c r="U52" s="445"/>
      <c r="V52" s="445"/>
      <c r="W52" s="445"/>
    </row>
    <row r="53" spans="1:23" x14ac:dyDescent="0.2">
      <c r="A53" s="278" t="s">
        <v>145</v>
      </c>
      <c r="B53" s="272" t="s">
        <v>146</v>
      </c>
      <c r="C53" s="279" t="s">
        <v>147</v>
      </c>
      <c r="D53" s="345">
        <f t="shared" si="0"/>
        <v>0.03</v>
      </c>
      <c r="E53" s="356">
        <v>0.1</v>
      </c>
      <c r="F53" s="356">
        <v>0.08</v>
      </c>
      <c r="G53" s="356">
        <v>0.02</v>
      </c>
      <c r="H53" s="356">
        <v>0.08</v>
      </c>
      <c r="I53" s="356">
        <v>0.14000000000000001</v>
      </c>
      <c r="J53" s="356">
        <v>0.09</v>
      </c>
      <c r="K53" s="356">
        <v>0.06</v>
      </c>
      <c r="L53" s="356">
        <v>0.11</v>
      </c>
      <c r="M53" s="356">
        <v>0.11</v>
      </c>
      <c r="N53" s="356">
        <v>0.03</v>
      </c>
      <c r="O53" s="445"/>
      <c r="P53" s="445"/>
      <c r="Q53" s="445"/>
      <c r="R53" s="445"/>
      <c r="S53" s="445"/>
      <c r="T53" s="445"/>
      <c r="U53" s="445"/>
      <c r="V53" s="445"/>
      <c r="W53" s="445"/>
    </row>
    <row r="54" spans="1:23" x14ac:dyDescent="0.2">
      <c r="A54" s="278" t="s">
        <v>148</v>
      </c>
      <c r="B54" s="272" t="s">
        <v>149</v>
      </c>
      <c r="C54" s="279" t="s">
        <v>150</v>
      </c>
      <c r="D54" s="345">
        <f t="shared" si="0"/>
        <v>0.2</v>
      </c>
      <c r="E54" s="356">
        <v>0.13</v>
      </c>
      <c r="F54" s="356">
        <v>0.11</v>
      </c>
      <c r="G54" s="356">
        <v>0.08</v>
      </c>
      <c r="H54" s="356">
        <v>0.11</v>
      </c>
      <c r="I54" s="356">
        <v>0.13</v>
      </c>
      <c r="J54" s="356">
        <v>0.12</v>
      </c>
      <c r="K54" s="356">
        <v>0.18</v>
      </c>
      <c r="L54" s="356">
        <v>0.17</v>
      </c>
      <c r="M54" s="356">
        <v>0.18</v>
      </c>
      <c r="N54" s="356">
        <v>0.2</v>
      </c>
      <c r="O54" s="445"/>
      <c r="P54" s="445"/>
      <c r="Q54" s="445"/>
      <c r="R54" s="445"/>
      <c r="S54" s="445"/>
      <c r="T54" s="445"/>
      <c r="U54" s="445"/>
      <c r="V54" s="445"/>
      <c r="W54" s="445"/>
    </row>
    <row r="55" spans="1:23" x14ac:dyDescent="0.2">
      <c r="A55" s="278" t="s">
        <v>151</v>
      </c>
      <c r="B55" s="272" t="s">
        <v>152</v>
      </c>
      <c r="C55" s="279" t="s">
        <v>153</v>
      </c>
      <c r="D55" s="345">
        <f t="shared" si="0"/>
        <v>0.06</v>
      </c>
      <c r="E55" s="356">
        <v>7.0000000000000007E-2</v>
      </c>
      <c r="F55" s="356">
        <v>0.08</v>
      </c>
      <c r="G55" s="356">
        <v>0.1</v>
      </c>
      <c r="H55" s="356">
        <v>0.09</v>
      </c>
      <c r="I55" s="356">
        <v>0.09</v>
      </c>
      <c r="J55" s="356">
        <v>0.09</v>
      </c>
      <c r="K55" s="356">
        <v>0.08</v>
      </c>
      <c r="L55" s="356">
        <v>0.08</v>
      </c>
      <c r="M55" s="356">
        <v>0.09</v>
      </c>
      <c r="N55" s="356">
        <v>0.06</v>
      </c>
      <c r="O55" s="445"/>
      <c r="P55" s="445"/>
      <c r="Q55" s="445"/>
      <c r="R55" s="445"/>
      <c r="S55" s="445"/>
      <c r="T55" s="445"/>
      <c r="U55" s="445"/>
      <c r="V55" s="445"/>
      <c r="W55" s="445"/>
    </row>
    <row r="56" spans="1:23" x14ac:dyDescent="0.2">
      <c r="A56" s="278" t="s">
        <v>154</v>
      </c>
      <c r="B56" s="272" t="s">
        <v>155</v>
      </c>
      <c r="C56" s="279" t="s">
        <v>156</v>
      </c>
      <c r="D56" s="345">
        <f t="shared" si="0"/>
        <v>0.1</v>
      </c>
      <c r="E56" s="356">
        <v>0.14000000000000001</v>
      </c>
      <c r="F56" s="356">
        <v>0.09</v>
      </c>
      <c r="G56" s="356">
        <v>0.13</v>
      </c>
      <c r="H56" s="356">
        <v>0.13</v>
      </c>
      <c r="I56" s="356">
        <v>0.17</v>
      </c>
      <c r="J56" s="356">
        <v>0.12</v>
      </c>
      <c r="K56" s="356">
        <v>0.2</v>
      </c>
      <c r="L56" s="356">
        <v>0.11</v>
      </c>
      <c r="M56" s="356">
        <v>0.1</v>
      </c>
      <c r="N56" s="356">
        <v>0.1</v>
      </c>
      <c r="O56" s="445"/>
      <c r="P56" s="445"/>
      <c r="Q56" s="445"/>
      <c r="R56" s="445"/>
      <c r="S56" s="445"/>
      <c r="T56" s="445"/>
      <c r="U56" s="445"/>
      <c r="V56" s="445"/>
      <c r="W56" s="445"/>
    </row>
    <row r="57" spans="1:23" x14ac:dyDescent="0.2">
      <c r="A57" s="278" t="s">
        <v>450</v>
      </c>
      <c r="B57" s="272" t="s">
        <v>451</v>
      </c>
      <c r="C57" s="279" t="s">
        <v>452</v>
      </c>
      <c r="D57" s="345" t="str">
        <f t="shared" si="0"/>
        <v>-</v>
      </c>
      <c r="E57" s="356" t="s">
        <v>453</v>
      </c>
      <c r="F57" s="356" t="s">
        <v>453</v>
      </c>
      <c r="G57" s="356" t="s">
        <v>453</v>
      </c>
      <c r="H57" s="356" t="s">
        <v>453</v>
      </c>
      <c r="I57" s="356" t="s">
        <v>453</v>
      </c>
      <c r="J57" s="356" t="s">
        <v>453</v>
      </c>
      <c r="K57" s="356" t="s">
        <v>453</v>
      </c>
      <c r="L57" s="356" t="s">
        <v>453</v>
      </c>
      <c r="M57" s="356" t="s">
        <v>453</v>
      </c>
      <c r="N57" s="356" t="s">
        <v>453</v>
      </c>
      <c r="O57" s="445"/>
      <c r="P57" s="445"/>
      <c r="Q57" s="445"/>
      <c r="R57" s="445"/>
      <c r="S57" s="445"/>
      <c r="T57" s="445"/>
      <c r="U57" s="445"/>
      <c r="V57" s="445"/>
      <c r="W57" s="445"/>
    </row>
    <row r="58" spans="1:23" x14ac:dyDescent="0.2">
      <c r="A58" s="278" t="s">
        <v>157</v>
      </c>
      <c r="B58" s="272" t="s">
        <v>158</v>
      </c>
      <c r="C58" s="279" t="s">
        <v>159</v>
      </c>
      <c r="D58" s="345">
        <f t="shared" si="0"/>
        <v>0.09</v>
      </c>
      <c r="E58" s="356">
        <v>0.1</v>
      </c>
      <c r="F58" s="356">
        <v>7.0000000000000007E-2</v>
      </c>
      <c r="G58" s="356">
        <v>0.08</v>
      </c>
      <c r="H58" s="356">
        <v>0.08</v>
      </c>
      <c r="I58" s="356">
        <v>0.12</v>
      </c>
      <c r="J58" s="356">
        <v>0.12</v>
      </c>
      <c r="K58" s="356">
        <v>0.08</v>
      </c>
      <c r="L58" s="356">
        <v>0.1</v>
      </c>
      <c r="M58" s="356">
        <v>0.08</v>
      </c>
      <c r="N58" s="356">
        <v>0.09</v>
      </c>
      <c r="O58" s="445"/>
      <c r="P58" s="445"/>
      <c r="Q58" s="445"/>
      <c r="R58" s="445"/>
      <c r="S58" s="445"/>
      <c r="T58" s="445"/>
      <c r="U58" s="445"/>
      <c r="V58" s="445"/>
      <c r="W58" s="445"/>
    </row>
    <row r="59" spans="1:23" x14ac:dyDescent="0.2">
      <c r="A59" s="278" t="s">
        <v>160</v>
      </c>
      <c r="B59" s="272" t="s">
        <v>161</v>
      </c>
      <c r="C59" s="279" t="s">
        <v>162</v>
      </c>
      <c r="D59" s="345">
        <f t="shared" si="0"/>
        <v>0.14000000000000001</v>
      </c>
      <c r="E59" s="356">
        <v>0.08</v>
      </c>
      <c r="F59" s="356">
        <v>0.09</v>
      </c>
      <c r="G59" s="356">
        <v>0.11</v>
      </c>
      <c r="H59" s="356">
        <v>0.08</v>
      </c>
      <c r="I59" s="356">
        <v>0.17</v>
      </c>
      <c r="J59" s="356">
        <v>0.13</v>
      </c>
      <c r="K59" s="356">
        <v>0.04</v>
      </c>
      <c r="L59" s="356">
        <v>0.1</v>
      </c>
      <c r="M59" s="356">
        <v>7.0000000000000007E-2</v>
      </c>
      <c r="N59" s="356">
        <v>0.14000000000000001</v>
      </c>
      <c r="O59" s="445"/>
      <c r="P59" s="445"/>
      <c r="Q59" s="445"/>
      <c r="R59" s="445"/>
      <c r="S59" s="445"/>
      <c r="T59" s="445"/>
      <c r="U59" s="445"/>
      <c r="V59" s="445"/>
      <c r="W59" s="445"/>
    </row>
    <row r="60" spans="1:23" x14ac:dyDescent="0.2">
      <c r="A60" s="278" t="s">
        <v>163</v>
      </c>
      <c r="B60" s="272" t="s">
        <v>164</v>
      </c>
      <c r="C60" s="279" t="s">
        <v>165</v>
      </c>
      <c r="D60" s="345">
        <f t="shared" si="0"/>
        <v>0.1</v>
      </c>
      <c r="E60" s="356">
        <v>0.05</v>
      </c>
      <c r="F60" s="356">
        <v>0.14000000000000001</v>
      </c>
      <c r="G60" s="356">
        <v>0.09</v>
      </c>
      <c r="H60" s="356">
        <v>0.09</v>
      </c>
      <c r="I60" s="356">
        <v>0.02</v>
      </c>
      <c r="J60" s="356">
        <v>7.0000000000000007E-2</v>
      </c>
      <c r="K60" s="356">
        <v>7.0000000000000007E-2</v>
      </c>
      <c r="L60" s="356">
        <v>0.1</v>
      </c>
      <c r="M60" s="356">
        <v>0.09</v>
      </c>
      <c r="N60" s="356">
        <v>0.1</v>
      </c>
      <c r="O60" s="445"/>
      <c r="P60" s="445"/>
      <c r="Q60" s="445"/>
      <c r="R60" s="445"/>
      <c r="S60" s="445"/>
      <c r="T60" s="445"/>
      <c r="U60" s="445"/>
      <c r="V60" s="445"/>
      <c r="W60" s="445"/>
    </row>
    <row r="61" spans="1:23" x14ac:dyDescent="0.2">
      <c r="A61" s="278" t="s">
        <v>166</v>
      </c>
      <c r="B61" s="272" t="s">
        <v>167</v>
      </c>
      <c r="C61" s="279" t="s">
        <v>168</v>
      </c>
      <c r="D61" s="345">
        <f t="shared" si="0"/>
        <v>0.2</v>
      </c>
      <c r="E61" s="356">
        <v>0.11</v>
      </c>
      <c r="F61" s="356">
        <v>0.19</v>
      </c>
      <c r="G61" s="356">
        <v>0.16</v>
      </c>
      <c r="H61" s="356">
        <v>0.19</v>
      </c>
      <c r="I61" s="356">
        <v>0.16</v>
      </c>
      <c r="J61" s="356">
        <v>0.19</v>
      </c>
      <c r="K61" s="356">
        <v>0.19</v>
      </c>
      <c r="L61" s="356">
        <v>0.17</v>
      </c>
      <c r="M61" s="356">
        <v>0.23</v>
      </c>
      <c r="N61" s="356">
        <v>0.2</v>
      </c>
      <c r="O61" s="445"/>
      <c r="P61" s="445"/>
      <c r="Q61" s="445"/>
      <c r="R61" s="445"/>
      <c r="S61" s="445"/>
      <c r="T61" s="445"/>
      <c r="U61" s="445"/>
      <c r="V61" s="445"/>
      <c r="W61" s="445"/>
    </row>
    <row r="62" spans="1:23" x14ac:dyDescent="0.2">
      <c r="A62" s="278" t="s">
        <v>169</v>
      </c>
      <c r="B62" s="272" t="s">
        <v>170</v>
      </c>
      <c r="C62" s="279" t="s">
        <v>171</v>
      </c>
      <c r="D62" s="345">
        <f t="shared" si="0"/>
        <v>0.14000000000000001</v>
      </c>
      <c r="E62" s="356">
        <v>0.1</v>
      </c>
      <c r="F62" s="356">
        <v>0.12</v>
      </c>
      <c r="G62" s="356">
        <v>0.16</v>
      </c>
      <c r="H62" s="356">
        <v>0.15</v>
      </c>
      <c r="I62" s="356">
        <v>0.15</v>
      </c>
      <c r="J62" s="356">
        <v>0.19</v>
      </c>
      <c r="K62" s="356">
        <v>0.15</v>
      </c>
      <c r="L62" s="356">
        <v>0.15</v>
      </c>
      <c r="M62" s="356">
        <v>0.21</v>
      </c>
      <c r="N62" s="356">
        <v>0.14000000000000001</v>
      </c>
      <c r="O62" s="445"/>
      <c r="P62" s="445"/>
      <c r="Q62" s="445"/>
      <c r="R62" s="445"/>
      <c r="S62" s="445"/>
      <c r="T62" s="445"/>
      <c r="U62" s="445"/>
      <c r="V62" s="445"/>
      <c r="W62" s="445"/>
    </row>
    <row r="63" spans="1:23" x14ac:dyDescent="0.2">
      <c r="A63" s="278" t="s">
        <v>172</v>
      </c>
      <c r="B63" s="272" t="s">
        <v>173</v>
      </c>
      <c r="C63" s="279" t="s">
        <v>174</v>
      </c>
      <c r="D63" s="345">
        <f t="shared" si="0"/>
        <v>0.26</v>
      </c>
      <c r="E63" s="356">
        <v>0.38</v>
      </c>
      <c r="F63" s="356">
        <v>0.37</v>
      </c>
      <c r="G63" s="356">
        <v>0.36</v>
      </c>
      <c r="H63" s="356">
        <v>0.35</v>
      </c>
      <c r="I63" s="356">
        <v>0.36</v>
      </c>
      <c r="J63" s="356">
        <v>0.38</v>
      </c>
      <c r="K63" s="356">
        <v>0.31</v>
      </c>
      <c r="L63" s="356">
        <v>0.34</v>
      </c>
      <c r="M63" s="356">
        <v>0.28000000000000003</v>
      </c>
      <c r="N63" s="356">
        <v>0.26</v>
      </c>
      <c r="O63" s="445"/>
      <c r="P63" s="445"/>
      <c r="Q63" s="445"/>
      <c r="R63" s="445"/>
      <c r="S63" s="445"/>
      <c r="T63" s="445"/>
      <c r="U63" s="445"/>
      <c r="V63" s="445"/>
      <c r="W63" s="445"/>
    </row>
    <row r="64" spans="1:23" x14ac:dyDescent="0.2">
      <c r="A64" s="278" t="s">
        <v>175</v>
      </c>
      <c r="B64" s="272" t="s">
        <v>176</v>
      </c>
      <c r="C64" s="279" t="s">
        <v>177</v>
      </c>
      <c r="D64" s="345">
        <f t="shared" si="0"/>
        <v>0.14000000000000001</v>
      </c>
      <c r="E64" s="356">
        <v>0.18</v>
      </c>
      <c r="F64" s="356">
        <v>0.17</v>
      </c>
      <c r="G64" s="356">
        <v>0.2</v>
      </c>
      <c r="H64" s="356">
        <v>0.17</v>
      </c>
      <c r="I64" s="356">
        <v>0.23</v>
      </c>
      <c r="J64" s="356">
        <v>0.24</v>
      </c>
      <c r="K64" s="356">
        <v>0.23</v>
      </c>
      <c r="L64" s="356">
        <v>0.24</v>
      </c>
      <c r="M64" s="356">
        <v>0.22</v>
      </c>
      <c r="N64" s="356">
        <v>0.14000000000000001</v>
      </c>
      <c r="O64" s="445"/>
      <c r="P64" s="445"/>
      <c r="Q64" s="445"/>
      <c r="R64" s="445"/>
      <c r="S64" s="445"/>
      <c r="T64" s="445"/>
      <c r="U64" s="445"/>
      <c r="V64" s="445"/>
      <c r="W64" s="445"/>
    </row>
    <row r="65" spans="1:23" x14ac:dyDescent="0.2">
      <c r="A65" s="278" t="s">
        <v>178</v>
      </c>
      <c r="B65" s="272" t="s">
        <v>179</v>
      </c>
      <c r="C65" s="279" t="s">
        <v>180</v>
      </c>
      <c r="D65" s="345">
        <f t="shared" si="0"/>
        <v>0.2</v>
      </c>
      <c r="E65" s="356">
        <v>0.17</v>
      </c>
      <c r="F65" s="356">
        <v>0.18</v>
      </c>
      <c r="G65" s="356">
        <v>0.19</v>
      </c>
      <c r="H65" s="356">
        <v>0.18</v>
      </c>
      <c r="I65" s="356">
        <v>0.21</v>
      </c>
      <c r="J65" s="356">
        <v>0.22</v>
      </c>
      <c r="K65" s="356">
        <v>0.21</v>
      </c>
      <c r="L65" s="356">
        <v>0.22</v>
      </c>
      <c r="M65" s="356">
        <v>0.22</v>
      </c>
      <c r="N65" s="356">
        <v>0.2</v>
      </c>
      <c r="O65" s="445"/>
      <c r="P65" s="445"/>
      <c r="Q65" s="445"/>
      <c r="R65" s="445"/>
      <c r="S65" s="445"/>
      <c r="T65" s="445"/>
      <c r="U65" s="445"/>
      <c r="V65" s="445"/>
      <c r="W65" s="445"/>
    </row>
    <row r="66" spans="1:23" x14ac:dyDescent="0.2">
      <c r="A66" s="278" t="s">
        <v>181</v>
      </c>
      <c r="B66" s="272" t="s">
        <v>182</v>
      </c>
      <c r="C66" s="279" t="s">
        <v>183</v>
      </c>
      <c r="D66" s="345">
        <f t="shared" si="0"/>
        <v>0.28999999999999998</v>
      </c>
      <c r="E66" s="356">
        <v>0.25</v>
      </c>
      <c r="F66" s="356">
        <v>0.27</v>
      </c>
      <c r="G66" s="356">
        <v>0.18</v>
      </c>
      <c r="H66" s="356">
        <v>0.2</v>
      </c>
      <c r="I66" s="356">
        <v>0.25</v>
      </c>
      <c r="J66" s="356">
        <v>0.3</v>
      </c>
      <c r="K66" s="356">
        <v>0.28000000000000003</v>
      </c>
      <c r="L66" s="356">
        <v>0.25</v>
      </c>
      <c r="M66" s="356">
        <v>0.23</v>
      </c>
      <c r="N66" s="356">
        <v>0.28999999999999998</v>
      </c>
      <c r="O66" s="445"/>
      <c r="P66" s="445"/>
      <c r="Q66" s="445"/>
      <c r="R66" s="445"/>
      <c r="S66" s="445"/>
      <c r="T66" s="445"/>
      <c r="U66" s="445"/>
      <c r="V66" s="445"/>
      <c r="W66" s="445"/>
    </row>
    <row r="67" spans="1:23" x14ac:dyDescent="0.2">
      <c r="A67" s="278" t="s">
        <v>184</v>
      </c>
      <c r="B67" s="272" t="s">
        <v>185</v>
      </c>
      <c r="C67" s="279" t="s">
        <v>186</v>
      </c>
      <c r="D67" s="345">
        <f t="shared" si="0"/>
        <v>0.1</v>
      </c>
      <c r="E67" s="356">
        <v>0.06</v>
      </c>
      <c r="F67" s="356">
        <v>0.04</v>
      </c>
      <c r="G67" s="356">
        <v>0.08</v>
      </c>
      <c r="H67" s="356">
        <v>0.11</v>
      </c>
      <c r="I67" s="356">
        <v>0.13</v>
      </c>
      <c r="J67" s="356">
        <v>0.17</v>
      </c>
      <c r="K67" s="356">
        <v>0.1</v>
      </c>
      <c r="L67" s="356">
        <v>0.12</v>
      </c>
      <c r="M67" s="356">
        <v>0.08</v>
      </c>
      <c r="N67" s="356">
        <v>0.1</v>
      </c>
      <c r="O67" s="445"/>
      <c r="P67" s="445"/>
      <c r="Q67" s="445"/>
      <c r="R67" s="445"/>
      <c r="S67" s="445"/>
      <c r="T67" s="445"/>
      <c r="U67" s="445"/>
      <c r="V67" s="445"/>
      <c r="W67" s="445"/>
    </row>
    <row r="68" spans="1:23" x14ac:dyDescent="0.2">
      <c r="A68" s="278" t="s">
        <v>187</v>
      </c>
      <c r="B68" s="272" t="s">
        <v>188</v>
      </c>
      <c r="C68" s="279" t="s">
        <v>189</v>
      </c>
      <c r="D68" s="345">
        <f t="shared" si="0"/>
        <v>0.16</v>
      </c>
      <c r="E68" s="356">
        <v>0.15</v>
      </c>
      <c r="F68" s="356">
        <v>0.24</v>
      </c>
      <c r="G68" s="356">
        <v>0.19</v>
      </c>
      <c r="H68" s="356">
        <v>0.2</v>
      </c>
      <c r="I68" s="356">
        <v>0.21</v>
      </c>
      <c r="J68" s="356">
        <v>0.18</v>
      </c>
      <c r="K68" s="356">
        <v>0.19</v>
      </c>
      <c r="L68" s="356">
        <v>0.19</v>
      </c>
      <c r="M68" s="356">
        <v>0.18</v>
      </c>
      <c r="N68" s="356">
        <v>0.16</v>
      </c>
      <c r="O68" s="445"/>
      <c r="P68" s="445"/>
      <c r="Q68" s="445"/>
      <c r="R68" s="445"/>
      <c r="S68" s="445"/>
      <c r="T68" s="445"/>
      <c r="U68" s="445"/>
      <c r="V68" s="445"/>
      <c r="W68" s="445"/>
    </row>
    <row r="69" spans="1:23" x14ac:dyDescent="0.2">
      <c r="A69" s="278" t="s">
        <v>190</v>
      </c>
      <c r="B69" s="272" t="s">
        <v>191</v>
      </c>
      <c r="C69" s="279" t="s">
        <v>192</v>
      </c>
      <c r="D69" s="345">
        <f t="shared" si="0"/>
        <v>0.1</v>
      </c>
      <c r="E69" s="356">
        <v>0.1</v>
      </c>
      <c r="F69" s="356">
        <v>0.1</v>
      </c>
      <c r="G69" s="356">
        <v>7.0000000000000007E-2</v>
      </c>
      <c r="H69" s="356">
        <v>0.08</v>
      </c>
      <c r="I69" s="356">
        <v>0.12</v>
      </c>
      <c r="J69" s="356">
        <v>0.1</v>
      </c>
      <c r="K69" s="356">
        <v>0.11</v>
      </c>
      <c r="L69" s="356">
        <v>0.09</v>
      </c>
      <c r="M69" s="356">
        <v>0.09</v>
      </c>
      <c r="N69" s="356">
        <v>0.1</v>
      </c>
      <c r="O69" s="445"/>
      <c r="P69" s="445"/>
      <c r="Q69" s="445"/>
      <c r="R69" s="445"/>
      <c r="S69" s="445"/>
      <c r="T69" s="445"/>
      <c r="U69" s="445"/>
      <c r="V69" s="445"/>
      <c r="W69" s="445"/>
    </row>
    <row r="70" spans="1:23" x14ac:dyDescent="0.2">
      <c r="A70" s="278" t="s">
        <v>193</v>
      </c>
      <c r="B70" s="272" t="s">
        <v>194</v>
      </c>
      <c r="C70" s="279" t="s">
        <v>195</v>
      </c>
      <c r="D70" s="345">
        <f t="shared" ref="D70:D133" si="1">N70</f>
        <v>0.22</v>
      </c>
      <c r="E70" s="356">
        <v>0.14000000000000001</v>
      </c>
      <c r="F70" s="356">
        <v>0.15</v>
      </c>
      <c r="G70" s="356">
        <v>0.16</v>
      </c>
      <c r="H70" s="356">
        <v>0.16</v>
      </c>
      <c r="I70" s="356">
        <v>0.16</v>
      </c>
      <c r="J70" s="356">
        <v>0.17</v>
      </c>
      <c r="K70" s="356">
        <v>0.23</v>
      </c>
      <c r="L70" s="356">
        <v>0.17</v>
      </c>
      <c r="M70" s="356">
        <v>0.13</v>
      </c>
      <c r="N70" s="356">
        <v>0.22</v>
      </c>
      <c r="O70" s="445"/>
      <c r="P70" s="445"/>
      <c r="Q70" s="445"/>
      <c r="R70" s="445"/>
      <c r="S70" s="445"/>
      <c r="T70" s="445"/>
      <c r="U70" s="445"/>
      <c r="V70" s="445"/>
      <c r="W70" s="445"/>
    </row>
    <row r="71" spans="1:23" x14ac:dyDescent="0.2">
      <c r="A71" s="278" t="s">
        <v>196</v>
      </c>
      <c r="B71" s="272" t="s">
        <v>197</v>
      </c>
      <c r="C71" s="279" t="s">
        <v>198</v>
      </c>
      <c r="D71" s="345">
        <f t="shared" si="1"/>
        <v>0.21</v>
      </c>
      <c r="E71" s="356">
        <v>0.25</v>
      </c>
      <c r="F71" s="356">
        <v>0.31</v>
      </c>
      <c r="G71" s="356">
        <v>0.27</v>
      </c>
      <c r="H71" s="356">
        <v>0.27</v>
      </c>
      <c r="I71" s="356">
        <v>0.25</v>
      </c>
      <c r="J71" s="356">
        <v>0.24</v>
      </c>
      <c r="K71" s="356">
        <v>0.3</v>
      </c>
      <c r="L71" s="356">
        <v>0.25</v>
      </c>
      <c r="M71" s="356">
        <v>0.23</v>
      </c>
      <c r="N71" s="356">
        <v>0.21</v>
      </c>
      <c r="O71" s="445"/>
      <c r="P71" s="445"/>
      <c r="Q71" s="445"/>
      <c r="R71" s="445"/>
      <c r="S71" s="445"/>
      <c r="T71" s="445"/>
      <c r="U71" s="445"/>
      <c r="V71" s="445"/>
      <c r="W71" s="445"/>
    </row>
    <row r="72" spans="1:23" x14ac:dyDescent="0.2">
      <c r="A72" s="278" t="s">
        <v>199</v>
      </c>
      <c r="B72" s="272" t="s">
        <v>200</v>
      </c>
      <c r="C72" s="279" t="s">
        <v>201</v>
      </c>
      <c r="D72" s="345">
        <f t="shared" si="1"/>
        <v>0.28999999999999998</v>
      </c>
      <c r="E72" s="356">
        <v>0.31</v>
      </c>
      <c r="F72" s="356">
        <v>0.28999999999999998</v>
      </c>
      <c r="G72" s="356">
        <v>0.3</v>
      </c>
      <c r="H72" s="356">
        <v>0.28999999999999998</v>
      </c>
      <c r="I72" s="356">
        <v>0.31</v>
      </c>
      <c r="J72" s="356">
        <v>0.31</v>
      </c>
      <c r="K72" s="356">
        <v>0.28999999999999998</v>
      </c>
      <c r="L72" s="356">
        <v>0.32</v>
      </c>
      <c r="M72" s="356">
        <v>0.27</v>
      </c>
      <c r="N72" s="356">
        <v>0.28999999999999998</v>
      </c>
      <c r="O72" s="445"/>
      <c r="P72" s="445"/>
      <c r="Q72" s="445"/>
      <c r="R72" s="445"/>
      <c r="S72" s="445"/>
      <c r="T72" s="445"/>
      <c r="U72" s="445"/>
      <c r="V72" s="445"/>
      <c r="W72" s="445"/>
    </row>
    <row r="73" spans="1:23" x14ac:dyDescent="0.2">
      <c r="A73" s="278" t="s">
        <v>202</v>
      </c>
      <c r="B73" s="272" t="s">
        <v>203</v>
      </c>
      <c r="C73" s="279" t="s">
        <v>204</v>
      </c>
      <c r="D73" s="345">
        <f t="shared" si="1"/>
        <v>0.16</v>
      </c>
      <c r="E73" s="356">
        <v>0.14000000000000001</v>
      </c>
      <c r="F73" s="356">
        <v>0.21</v>
      </c>
      <c r="G73" s="356">
        <v>0.15</v>
      </c>
      <c r="H73" s="356">
        <v>0.18</v>
      </c>
      <c r="I73" s="356">
        <v>0.23</v>
      </c>
      <c r="J73" s="356">
        <v>0.22</v>
      </c>
      <c r="K73" s="356">
        <v>0.19</v>
      </c>
      <c r="L73" s="356">
        <v>0.23</v>
      </c>
      <c r="M73" s="356">
        <v>0.23</v>
      </c>
      <c r="N73" s="356">
        <v>0.16</v>
      </c>
      <c r="O73" s="445"/>
      <c r="P73" s="445"/>
      <c r="Q73" s="445"/>
      <c r="R73" s="445"/>
      <c r="S73" s="445"/>
      <c r="T73" s="445"/>
      <c r="U73" s="445"/>
      <c r="V73" s="445"/>
      <c r="W73" s="445"/>
    </row>
    <row r="74" spans="1:23" x14ac:dyDescent="0.2">
      <c r="A74" s="278" t="s">
        <v>205</v>
      </c>
      <c r="B74" s="272" t="s">
        <v>206</v>
      </c>
      <c r="C74" s="279" t="s">
        <v>207</v>
      </c>
      <c r="D74" s="345">
        <f t="shared" si="1"/>
        <v>0.15</v>
      </c>
      <c r="E74" s="356">
        <v>0.16</v>
      </c>
      <c r="F74" s="356">
        <v>0.16</v>
      </c>
      <c r="G74" s="356">
        <v>0.22</v>
      </c>
      <c r="H74" s="356">
        <v>0.18</v>
      </c>
      <c r="I74" s="356">
        <v>0.15</v>
      </c>
      <c r="J74" s="356">
        <v>0.15</v>
      </c>
      <c r="K74" s="356">
        <v>0.17</v>
      </c>
      <c r="L74" s="356">
        <v>0.19</v>
      </c>
      <c r="M74" s="356">
        <v>0.21</v>
      </c>
      <c r="N74" s="356">
        <v>0.15</v>
      </c>
      <c r="O74" s="445"/>
      <c r="P74" s="445"/>
      <c r="Q74" s="445"/>
      <c r="R74" s="445"/>
      <c r="S74" s="445"/>
      <c r="T74" s="445"/>
      <c r="U74" s="445"/>
      <c r="V74" s="445"/>
      <c r="W74" s="445"/>
    </row>
    <row r="75" spans="1:23" x14ac:dyDescent="0.2">
      <c r="A75" s="278" t="s">
        <v>208</v>
      </c>
      <c r="B75" s="272" t="s">
        <v>209</v>
      </c>
      <c r="C75" s="279" t="s">
        <v>210</v>
      </c>
      <c r="D75" s="345">
        <f t="shared" si="1"/>
        <v>0.21</v>
      </c>
      <c r="E75" s="356">
        <v>0.18</v>
      </c>
      <c r="F75" s="356">
        <v>0.19</v>
      </c>
      <c r="G75" s="356">
        <v>0.19</v>
      </c>
      <c r="H75" s="356">
        <v>0.16</v>
      </c>
      <c r="I75" s="356">
        <v>0.18</v>
      </c>
      <c r="J75" s="356">
        <v>0.16</v>
      </c>
      <c r="K75" s="356">
        <v>0.26</v>
      </c>
      <c r="L75" s="356">
        <v>0.2</v>
      </c>
      <c r="M75" s="356">
        <v>0.18</v>
      </c>
      <c r="N75" s="356">
        <v>0.21</v>
      </c>
      <c r="O75" s="445"/>
      <c r="P75" s="445"/>
      <c r="Q75" s="445"/>
      <c r="R75" s="445"/>
      <c r="S75" s="445"/>
      <c r="T75" s="445"/>
      <c r="U75" s="445"/>
      <c r="V75" s="445"/>
      <c r="W75" s="445"/>
    </row>
    <row r="76" spans="1:23" x14ac:dyDescent="0.2">
      <c r="A76" s="278" t="s">
        <v>211</v>
      </c>
      <c r="B76" s="272" t="s">
        <v>212</v>
      </c>
      <c r="C76" s="279" t="s">
        <v>213</v>
      </c>
      <c r="D76" s="345">
        <f t="shared" si="1"/>
        <v>0.15</v>
      </c>
      <c r="E76" s="356">
        <v>0.22</v>
      </c>
      <c r="F76" s="356">
        <v>0.23</v>
      </c>
      <c r="G76" s="356">
        <v>0.21</v>
      </c>
      <c r="H76" s="356">
        <v>0.2</v>
      </c>
      <c r="I76" s="356">
        <v>0.21</v>
      </c>
      <c r="J76" s="356">
        <v>0.19</v>
      </c>
      <c r="K76" s="356">
        <v>0.23</v>
      </c>
      <c r="L76" s="356">
        <v>0.2</v>
      </c>
      <c r="M76" s="356">
        <v>0.19</v>
      </c>
      <c r="N76" s="356">
        <v>0.15</v>
      </c>
      <c r="O76" s="445"/>
      <c r="P76" s="445"/>
      <c r="Q76" s="445"/>
      <c r="R76" s="445"/>
      <c r="S76" s="445"/>
      <c r="T76" s="445"/>
      <c r="U76" s="445"/>
      <c r="V76" s="445"/>
      <c r="W76" s="445"/>
    </row>
    <row r="77" spans="1:23" x14ac:dyDescent="0.2">
      <c r="A77" s="278" t="s">
        <v>214</v>
      </c>
      <c r="B77" s="272" t="s">
        <v>215</v>
      </c>
      <c r="C77" s="279" t="s">
        <v>216</v>
      </c>
      <c r="D77" s="345">
        <f t="shared" si="1"/>
        <v>0.21</v>
      </c>
      <c r="E77" s="356">
        <v>0.22</v>
      </c>
      <c r="F77" s="356">
        <v>0.19</v>
      </c>
      <c r="G77" s="356">
        <v>0.16</v>
      </c>
      <c r="H77" s="356">
        <v>0.13</v>
      </c>
      <c r="I77" s="356">
        <v>0.17</v>
      </c>
      <c r="J77" s="356">
        <v>0.24</v>
      </c>
      <c r="K77" s="356">
        <v>0.2</v>
      </c>
      <c r="L77" s="356">
        <v>0.22</v>
      </c>
      <c r="M77" s="356">
        <v>0.23</v>
      </c>
      <c r="N77" s="356">
        <v>0.21</v>
      </c>
      <c r="O77" s="445"/>
      <c r="P77" s="445"/>
      <c r="Q77" s="445"/>
      <c r="R77" s="445"/>
      <c r="S77" s="445"/>
      <c r="T77" s="445"/>
      <c r="U77" s="445"/>
      <c r="V77" s="445"/>
      <c r="W77" s="445"/>
    </row>
    <row r="78" spans="1:23" x14ac:dyDescent="0.2">
      <c r="A78" s="278" t="s">
        <v>217</v>
      </c>
      <c r="B78" s="272" t="s">
        <v>218</v>
      </c>
      <c r="C78" s="279" t="s">
        <v>219</v>
      </c>
      <c r="D78" s="345">
        <f t="shared" si="1"/>
        <v>0.2</v>
      </c>
      <c r="E78" s="356">
        <v>0.16</v>
      </c>
      <c r="F78" s="356">
        <v>0.17</v>
      </c>
      <c r="G78" s="356">
        <v>0.12</v>
      </c>
      <c r="H78" s="356">
        <v>0.2</v>
      </c>
      <c r="I78" s="356">
        <v>0.2</v>
      </c>
      <c r="J78" s="356">
        <v>0.17</v>
      </c>
      <c r="K78" s="356">
        <v>0.17</v>
      </c>
      <c r="L78" s="356">
        <v>0.19</v>
      </c>
      <c r="M78" s="356">
        <v>0.15</v>
      </c>
      <c r="N78" s="356">
        <v>0.2</v>
      </c>
      <c r="O78" s="445"/>
      <c r="P78" s="445"/>
      <c r="Q78" s="445"/>
      <c r="R78" s="445"/>
      <c r="S78" s="445"/>
      <c r="T78" s="445"/>
      <c r="U78" s="445"/>
      <c r="V78" s="445"/>
      <c r="W78" s="445"/>
    </row>
    <row r="79" spans="1:23" x14ac:dyDescent="0.2">
      <c r="A79" s="278" t="s">
        <v>220</v>
      </c>
      <c r="B79" s="272" t="s">
        <v>221</v>
      </c>
      <c r="C79" s="279" t="s">
        <v>222</v>
      </c>
      <c r="D79" s="345">
        <f t="shared" si="1"/>
        <v>0.13</v>
      </c>
      <c r="E79" s="356">
        <v>0.24</v>
      </c>
      <c r="F79" s="356">
        <v>0.25</v>
      </c>
      <c r="G79" s="356">
        <v>0.27</v>
      </c>
      <c r="H79" s="356">
        <v>0.19</v>
      </c>
      <c r="I79" s="356">
        <v>0.19</v>
      </c>
      <c r="J79" s="356">
        <v>0.21</v>
      </c>
      <c r="K79" s="356">
        <v>0.26</v>
      </c>
      <c r="L79" s="356">
        <v>0.19</v>
      </c>
      <c r="M79" s="356">
        <v>0.21</v>
      </c>
      <c r="N79" s="356">
        <v>0.13</v>
      </c>
      <c r="O79" s="445"/>
      <c r="P79" s="445"/>
      <c r="Q79" s="445"/>
      <c r="R79" s="445"/>
      <c r="S79" s="445"/>
      <c r="T79" s="445"/>
      <c r="U79" s="445"/>
      <c r="V79" s="445"/>
      <c r="W79" s="445"/>
    </row>
    <row r="80" spans="1:23" x14ac:dyDescent="0.2">
      <c r="A80" s="278" t="s">
        <v>223</v>
      </c>
      <c r="B80" s="272" t="s">
        <v>224</v>
      </c>
      <c r="C80" s="279" t="s">
        <v>225</v>
      </c>
      <c r="D80" s="345">
        <f t="shared" si="1"/>
        <v>0.15</v>
      </c>
      <c r="E80" s="356">
        <v>0.18</v>
      </c>
      <c r="F80" s="356">
        <v>0.2</v>
      </c>
      <c r="G80" s="356">
        <v>0.26</v>
      </c>
      <c r="H80" s="356">
        <v>0.21</v>
      </c>
      <c r="I80" s="356">
        <v>0.17</v>
      </c>
      <c r="J80" s="356">
        <v>0.23</v>
      </c>
      <c r="K80" s="356">
        <v>0.16</v>
      </c>
      <c r="L80" s="356">
        <v>0.16</v>
      </c>
      <c r="M80" s="356">
        <v>0.2</v>
      </c>
      <c r="N80" s="356">
        <v>0.15</v>
      </c>
      <c r="O80" s="445"/>
      <c r="P80" s="445"/>
      <c r="Q80" s="445"/>
      <c r="R80" s="445"/>
      <c r="S80" s="445"/>
      <c r="T80" s="445"/>
      <c r="U80" s="445"/>
      <c r="V80" s="445"/>
      <c r="W80" s="445"/>
    </row>
    <row r="81" spans="1:23" x14ac:dyDescent="0.2">
      <c r="A81" s="278" t="s">
        <v>226</v>
      </c>
      <c r="B81" s="272" t="s">
        <v>227</v>
      </c>
      <c r="C81" s="279" t="s">
        <v>228</v>
      </c>
      <c r="D81" s="345">
        <f t="shared" si="1"/>
        <v>0.18</v>
      </c>
      <c r="E81" s="356">
        <v>0.25</v>
      </c>
      <c r="F81" s="356">
        <v>0.27</v>
      </c>
      <c r="G81" s="356">
        <v>0.3</v>
      </c>
      <c r="H81" s="356">
        <v>0.22</v>
      </c>
      <c r="I81" s="356">
        <v>0.26</v>
      </c>
      <c r="J81" s="356">
        <v>0.28000000000000003</v>
      </c>
      <c r="K81" s="356">
        <v>0.23</v>
      </c>
      <c r="L81" s="356">
        <v>0.24</v>
      </c>
      <c r="M81" s="356">
        <v>0.24</v>
      </c>
      <c r="N81" s="356">
        <v>0.18</v>
      </c>
      <c r="O81" s="445"/>
      <c r="P81" s="445"/>
      <c r="Q81" s="445"/>
      <c r="R81" s="445"/>
      <c r="S81" s="445"/>
      <c r="T81" s="445"/>
      <c r="U81" s="445"/>
      <c r="V81" s="445"/>
      <c r="W81" s="445"/>
    </row>
    <row r="82" spans="1:23" x14ac:dyDescent="0.2">
      <c r="A82" s="278" t="s">
        <v>229</v>
      </c>
      <c r="B82" s="272" t="s">
        <v>230</v>
      </c>
      <c r="C82" s="279" t="s">
        <v>231</v>
      </c>
      <c r="D82" s="345">
        <f t="shared" si="1"/>
        <v>0.15</v>
      </c>
      <c r="E82" s="356">
        <v>0.14000000000000001</v>
      </c>
      <c r="F82" s="356">
        <v>0.15</v>
      </c>
      <c r="G82" s="356">
        <v>0.13</v>
      </c>
      <c r="H82" s="356">
        <v>0.18</v>
      </c>
      <c r="I82" s="356">
        <v>0.21</v>
      </c>
      <c r="J82" s="356">
        <v>0.16</v>
      </c>
      <c r="K82" s="356">
        <v>0.17</v>
      </c>
      <c r="L82" s="356">
        <v>0.18</v>
      </c>
      <c r="M82" s="356">
        <v>0.15</v>
      </c>
      <c r="N82" s="356">
        <v>0.15</v>
      </c>
      <c r="O82" s="445"/>
      <c r="P82" s="445"/>
      <c r="Q82" s="445"/>
      <c r="R82" s="445"/>
      <c r="S82" s="445"/>
      <c r="T82" s="445"/>
      <c r="U82" s="445"/>
      <c r="V82" s="445"/>
      <c r="W82" s="445"/>
    </row>
    <row r="83" spans="1:23" x14ac:dyDescent="0.2">
      <c r="A83" s="278" t="s">
        <v>232</v>
      </c>
      <c r="B83" s="272" t="s">
        <v>233</v>
      </c>
      <c r="C83" s="279" t="s">
        <v>234</v>
      </c>
      <c r="D83" s="345">
        <f t="shared" si="1"/>
        <v>0.17</v>
      </c>
      <c r="E83" s="356">
        <v>0.27</v>
      </c>
      <c r="F83" s="356">
        <v>0.24</v>
      </c>
      <c r="G83" s="356">
        <v>0.25</v>
      </c>
      <c r="H83" s="356">
        <v>0.25</v>
      </c>
      <c r="I83" s="356">
        <v>0.22</v>
      </c>
      <c r="J83" s="356">
        <v>0.24</v>
      </c>
      <c r="K83" s="356">
        <v>0.17</v>
      </c>
      <c r="L83" s="356">
        <v>0.2</v>
      </c>
      <c r="M83" s="356">
        <v>0.17</v>
      </c>
      <c r="N83" s="356">
        <v>0.17</v>
      </c>
      <c r="O83" s="445"/>
      <c r="P83" s="445"/>
      <c r="Q83" s="445"/>
      <c r="R83" s="445"/>
      <c r="S83" s="445"/>
      <c r="T83" s="445"/>
      <c r="U83" s="445"/>
      <c r="V83" s="445"/>
      <c r="W83" s="445"/>
    </row>
    <row r="84" spans="1:23" x14ac:dyDescent="0.2">
      <c r="A84" s="278" t="s">
        <v>235</v>
      </c>
      <c r="B84" s="272" t="s">
        <v>236</v>
      </c>
      <c r="C84" s="279" t="s">
        <v>237</v>
      </c>
      <c r="D84" s="345">
        <f t="shared" si="1"/>
        <v>0.19</v>
      </c>
      <c r="E84" s="356">
        <v>0.18</v>
      </c>
      <c r="F84" s="356">
        <v>0.16</v>
      </c>
      <c r="G84" s="356">
        <v>0.19</v>
      </c>
      <c r="H84" s="356">
        <v>0.22</v>
      </c>
      <c r="I84" s="356">
        <v>0.22</v>
      </c>
      <c r="J84" s="356">
        <v>0.27</v>
      </c>
      <c r="K84" s="356">
        <v>0.22</v>
      </c>
      <c r="L84" s="356">
        <v>0.2</v>
      </c>
      <c r="M84" s="356">
        <v>0.17</v>
      </c>
      <c r="N84" s="356">
        <v>0.19</v>
      </c>
      <c r="O84" s="445"/>
      <c r="P84" s="445"/>
      <c r="Q84" s="445"/>
      <c r="R84" s="445"/>
      <c r="S84" s="445"/>
      <c r="T84" s="445"/>
      <c r="U84" s="445"/>
      <c r="V84" s="445"/>
      <c r="W84" s="445"/>
    </row>
    <row r="85" spans="1:23" x14ac:dyDescent="0.2">
      <c r="A85" s="278" t="s">
        <v>238</v>
      </c>
      <c r="B85" s="272" t="s">
        <v>239</v>
      </c>
      <c r="C85" s="279" t="s">
        <v>240</v>
      </c>
      <c r="D85" s="345">
        <f t="shared" si="1"/>
        <v>0.25</v>
      </c>
      <c r="E85" s="356">
        <v>0.27</v>
      </c>
      <c r="F85" s="356">
        <v>0.26</v>
      </c>
      <c r="G85" s="356">
        <v>0.21</v>
      </c>
      <c r="H85" s="356">
        <v>0.27</v>
      </c>
      <c r="I85" s="356">
        <v>0.28000000000000003</v>
      </c>
      <c r="J85" s="356">
        <v>0.3</v>
      </c>
      <c r="K85" s="356">
        <v>0.3</v>
      </c>
      <c r="L85" s="356">
        <v>0.27</v>
      </c>
      <c r="M85" s="356">
        <v>0.27</v>
      </c>
      <c r="N85" s="356">
        <v>0.25</v>
      </c>
      <c r="O85" s="445"/>
      <c r="P85" s="445"/>
      <c r="Q85" s="445"/>
      <c r="R85" s="445"/>
      <c r="S85" s="445"/>
      <c r="T85" s="445"/>
      <c r="U85" s="445"/>
      <c r="V85" s="445"/>
      <c r="W85" s="445"/>
    </row>
    <row r="86" spans="1:23" x14ac:dyDescent="0.2">
      <c r="A86" s="278" t="s">
        <v>241</v>
      </c>
      <c r="B86" s="272" t="s">
        <v>242</v>
      </c>
      <c r="C86" s="279" t="s">
        <v>243</v>
      </c>
      <c r="D86" s="345">
        <f t="shared" si="1"/>
        <v>0.27</v>
      </c>
      <c r="E86" s="356">
        <v>0.19</v>
      </c>
      <c r="F86" s="356">
        <v>0.19</v>
      </c>
      <c r="G86" s="356">
        <v>0.17</v>
      </c>
      <c r="H86" s="356">
        <v>0.16</v>
      </c>
      <c r="I86" s="356">
        <v>0.21</v>
      </c>
      <c r="J86" s="356">
        <v>0.16</v>
      </c>
      <c r="K86" s="356">
        <v>0.2</v>
      </c>
      <c r="L86" s="356">
        <v>0.25</v>
      </c>
      <c r="M86" s="356">
        <v>0.23</v>
      </c>
      <c r="N86" s="356">
        <v>0.27</v>
      </c>
      <c r="O86" s="445"/>
      <c r="P86" s="445"/>
      <c r="Q86" s="445"/>
      <c r="R86" s="445"/>
      <c r="S86" s="445"/>
      <c r="T86" s="445"/>
      <c r="U86" s="445"/>
      <c r="V86" s="445"/>
      <c r="W86" s="445"/>
    </row>
    <row r="87" spans="1:23" x14ac:dyDescent="0.2">
      <c r="A87" s="278" t="s">
        <v>244</v>
      </c>
      <c r="B87" s="272" t="s">
        <v>245</v>
      </c>
      <c r="C87" s="279" t="s">
        <v>246</v>
      </c>
      <c r="D87" s="345">
        <f t="shared" si="1"/>
        <v>0.16</v>
      </c>
      <c r="E87" s="356">
        <v>0.14000000000000001</v>
      </c>
      <c r="F87" s="356">
        <v>0.14000000000000001</v>
      </c>
      <c r="G87" s="356">
        <v>0.2</v>
      </c>
      <c r="H87" s="356">
        <v>0.17</v>
      </c>
      <c r="I87" s="356">
        <v>0.17</v>
      </c>
      <c r="J87" s="356">
        <v>0.26</v>
      </c>
      <c r="K87" s="356">
        <v>0.17</v>
      </c>
      <c r="L87" s="356">
        <v>0.17</v>
      </c>
      <c r="M87" s="356">
        <v>0.16</v>
      </c>
      <c r="N87" s="356">
        <v>0.16</v>
      </c>
      <c r="O87" s="445"/>
      <c r="P87" s="445"/>
      <c r="Q87" s="445"/>
      <c r="R87" s="445"/>
      <c r="S87" s="445"/>
      <c r="T87" s="445"/>
      <c r="U87" s="445"/>
      <c r="V87" s="445"/>
      <c r="W87" s="445"/>
    </row>
    <row r="88" spans="1:23" x14ac:dyDescent="0.2">
      <c r="A88" s="278" t="s">
        <v>247</v>
      </c>
      <c r="B88" s="272" t="s">
        <v>248</v>
      </c>
      <c r="C88" s="279" t="s">
        <v>249</v>
      </c>
      <c r="D88" s="345">
        <f t="shared" si="1"/>
        <v>0.26</v>
      </c>
      <c r="E88" s="356">
        <v>0.23</v>
      </c>
      <c r="F88" s="356">
        <v>0.21</v>
      </c>
      <c r="G88" s="356">
        <v>0.26</v>
      </c>
      <c r="H88" s="356">
        <v>0.28999999999999998</v>
      </c>
      <c r="I88" s="356">
        <v>0.26</v>
      </c>
      <c r="J88" s="356">
        <v>0.28999999999999998</v>
      </c>
      <c r="K88" s="356">
        <v>0.28000000000000003</v>
      </c>
      <c r="L88" s="356">
        <v>0.23</v>
      </c>
      <c r="M88" s="356">
        <v>0.2</v>
      </c>
      <c r="N88" s="356">
        <v>0.26</v>
      </c>
      <c r="O88" s="445"/>
      <c r="P88" s="445"/>
      <c r="Q88" s="445"/>
      <c r="R88" s="445"/>
      <c r="S88" s="445"/>
      <c r="T88" s="445"/>
      <c r="U88" s="445"/>
      <c r="V88" s="445"/>
      <c r="W88" s="445"/>
    </row>
    <row r="89" spans="1:23" x14ac:dyDescent="0.2">
      <c r="A89" s="278" t="s">
        <v>250</v>
      </c>
      <c r="B89" s="272" t="s">
        <v>251</v>
      </c>
      <c r="C89" s="279" t="s">
        <v>252</v>
      </c>
      <c r="D89" s="345">
        <f t="shared" si="1"/>
        <v>7.0000000000000007E-2</v>
      </c>
      <c r="E89" s="356">
        <v>0.12</v>
      </c>
      <c r="F89" s="356">
        <v>0.06</v>
      </c>
      <c r="G89" s="356">
        <v>0.08</v>
      </c>
      <c r="H89" s="356">
        <v>0.13</v>
      </c>
      <c r="I89" s="356">
        <v>0.16</v>
      </c>
      <c r="J89" s="356">
        <v>0.15</v>
      </c>
      <c r="K89" s="356">
        <v>0.16</v>
      </c>
      <c r="L89" s="356">
        <v>0.08</v>
      </c>
      <c r="M89" s="356">
        <v>0.11</v>
      </c>
      <c r="N89" s="356">
        <v>7.0000000000000007E-2</v>
      </c>
      <c r="O89" s="445"/>
      <c r="P89" s="445"/>
      <c r="Q89" s="445"/>
      <c r="R89" s="445"/>
      <c r="S89" s="445"/>
      <c r="T89" s="445"/>
      <c r="U89" s="445"/>
      <c r="V89" s="445"/>
      <c r="W89" s="445"/>
    </row>
    <row r="90" spans="1:23" x14ac:dyDescent="0.2">
      <c r="A90" s="278" t="s">
        <v>253</v>
      </c>
      <c r="B90" s="272" t="s">
        <v>254</v>
      </c>
      <c r="C90" s="279" t="s">
        <v>255</v>
      </c>
      <c r="D90" s="345">
        <f t="shared" si="1"/>
        <v>0.23</v>
      </c>
      <c r="E90" s="356">
        <v>0.17</v>
      </c>
      <c r="F90" s="356">
        <v>0.21</v>
      </c>
      <c r="G90" s="356">
        <v>0.26</v>
      </c>
      <c r="H90" s="356">
        <v>0.19</v>
      </c>
      <c r="I90" s="356">
        <v>0.24</v>
      </c>
      <c r="J90" s="356">
        <v>0.28000000000000003</v>
      </c>
      <c r="K90" s="356">
        <v>0.33</v>
      </c>
      <c r="L90" s="356">
        <v>0.25</v>
      </c>
      <c r="M90" s="356">
        <v>0.21</v>
      </c>
      <c r="N90" s="356">
        <v>0.23</v>
      </c>
      <c r="O90" s="445"/>
      <c r="P90" s="445"/>
      <c r="Q90" s="445"/>
      <c r="R90" s="445"/>
      <c r="S90" s="445"/>
      <c r="T90" s="445"/>
      <c r="U90" s="445"/>
      <c r="V90" s="445"/>
      <c r="W90" s="445"/>
    </row>
    <row r="91" spans="1:23" x14ac:dyDescent="0.2">
      <c r="A91" s="278" t="s">
        <v>256</v>
      </c>
      <c r="B91" s="272" t="s">
        <v>257</v>
      </c>
      <c r="C91" s="279" t="s">
        <v>258</v>
      </c>
      <c r="D91" s="345">
        <f t="shared" si="1"/>
        <v>0.25</v>
      </c>
      <c r="E91" s="356">
        <v>0.18</v>
      </c>
      <c r="F91" s="356">
        <v>0.2</v>
      </c>
      <c r="G91" s="356">
        <v>0.22</v>
      </c>
      <c r="H91" s="356">
        <v>0.25</v>
      </c>
      <c r="I91" s="356">
        <v>0.31</v>
      </c>
      <c r="J91" s="356">
        <v>0.24</v>
      </c>
      <c r="K91" s="356">
        <v>0.27</v>
      </c>
      <c r="L91" s="356">
        <v>0.23</v>
      </c>
      <c r="M91" s="356">
        <v>0.22</v>
      </c>
      <c r="N91" s="356">
        <v>0.25</v>
      </c>
      <c r="O91" s="445"/>
      <c r="P91" s="445"/>
      <c r="Q91" s="445"/>
      <c r="R91" s="445"/>
      <c r="S91" s="445"/>
      <c r="T91" s="445"/>
      <c r="U91" s="445"/>
      <c r="V91" s="445"/>
      <c r="W91" s="445"/>
    </row>
    <row r="92" spans="1:23" x14ac:dyDescent="0.2">
      <c r="A92" s="278" t="s">
        <v>259</v>
      </c>
      <c r="B92" s="272" t="s">
        <v>260</v>
      </c>
      <c r="C92" s="279" t="s">
        <v>261</v>
      </c>
      <c r="D92" s="345">
        <f t="shared" si="1"/>
        <v>0.19</v>
      </c>
      <c r="E92" s="356">
        <v>0.18</v>
      </c>
      <c r="F92" s="356">
        <v>0.14000000000000001</v>
      </c>
      <c r="G92" s="356">
        <v>0.21</v>
      </c>
      <c r="H92" s="356">
        <v>0.19</v>
      </c>
      <c r="I92" s="356">
        <v>0.2</v>
      </c>
      <c r="J92" s="356">
        <v>0.27</v>
      </c>
      <c r="K92" s="356">
        <v>0.23</v>
      </c>
      <c r="L92" s="356">
        <v>0.2</v>
      </c>
      <c r="M92" s="356">
        <v>0.2</v>
      </c>
      <c r="N92" s="356">
        <v>0.19</v>
      </c>
      <c r="O92" s="445"/>
      <c r="P92" s="445"/>
      <c r="Q92" s="445"/>
      <c r="R92" s="445"/>
      <c r="S92" s="445"/>
      <c r="T92" s="445"/>
      <c r="U92" s="445"/>
      <c r="V92" s="445"/>
      <c r="W92" s="445"/>
    </row>
    <row r="93" spans="1:23" x14ac:dyDescent="0.2">
      <c r="A93" s="278" t="s">
        <v>262</v>
      </c>
      <c r="B93" s="272" t="s">
        <v>263</v>
      </c>
      <c r="C93" s="279" t="s">
        <v>264</v>
      </c>
      <c r="D93" s="345">
        <f t="shared" si="1"/>
        <v>0.21</v>
      </c>
      <c r="E93" s="356">
        <v>0.2</v>
      </c>
      <c r="F93" s="356">
        <v>0.17</v>
      </c>
      <c r="G93" s="356">
        <v>0.18</v>
      </c>
      <c r="H93" s="356">
        <v>0.18</v>
      </c>
      <c r="I93" s="356">
        <v>0.14000000000000001</v>
      </c>
      <c r="J93" s="356">
        <v>0.14000000000000001</v>
      </c>
      <c r="K93" s="356">
        <v>0.18</v>
      </c>
      <c r="L93" s="356">
        <v>0.14000000000000001</v>
      </c>
      <c r="M93" s="356">
        <v>0.14000000000000001</v>
      </c>
      <c r="N93" s="356">
        <v>0.21</v>
      </c>
      <c r="O93" s="445"/>
      <c r="P93" s="445"/>
      <c r="Q93" s="445"/>
      <c r="R93" s="445"/>
      <c r="S93" s="445"/>
      <c r="T93" s="445"/>
      <c r="U93" s="445"/>
      <c r="V93" s="445"/>
      <c r="W93" s="445"/>
    </row>
    <row r="94" spans="1:23" x14ac:dyDescent="0.2">
      <c r="A94" s="278" t="s">
        <v>265</v>
      </c>
      <c r="B94" s="272" t="s">
        <v>266</v>
      </c>
      <c r="C94" s="279" t="s">
        <v>267</v>
      </c>
      <c r="D94" s="345">
        <f t="shared" si="1"/>
        <v>0.14000000000000001</v>
      </c>
      <c r="E94" s="356">
        <v>0.14000000000000001</v>
      </c>
      <c r="F94" s="356">
        <v>0.12</v>
      </c>
      <c r="G94" s="356">
        <v>0.09</v>
      </c>
      <c r="H94" s="356">
        <v>0.08</v>
      </c>
      <c r="I94" s="356">
        <v>0.13</v>
      </c>
      <c r="J94" s="356">
        <v>0.16</v>
      </c>
      <c r="K94" s="356">
        <v>0.16</v>
      </c>
      <c r="L94" s="356">
        <v>0.17</v>
      </c>
      <c r="M94" s="356">
        <v>0.16</v>
      </c>
      <c r="N94" s="356">
        <v>0.14000000000000001</v>
      </c>
      <c r="O94" s="445"/>
      <c r="P94" s="445"/>
      <c r="Q94" s="445"/>
      <c r="R94" s="445"/>
      <c r="S94" s="445"/>
      <c r="T94" s="445"/>
      <c r="U94" s="445"/>
      <c r="V94" s="445"/>
      <c r="W94" s="445"/>
    </row>
    <row r="95" spans="1:23" x14ac:dyDescent="0.2">
      <c r="A95" s="278" t="s">
        <v>268</v>
      </c>
      <c r="B95" s="272" t="s">
        <v>269</v>
      </c>
      <c r="C95" s="279" t="s">
        <v>270</v>
      </c>
      <c r="D95" s="345">
        <f t="shared" si="1"/>
        <v>0.16</v>
      </c>
      <c r="E95" s="356">
        <v>0.18</v>
      </c>
      <c r="F95" s="356">
        <v>0.17</v>
      </c>
      <c r="G95" s="356">
        <v>0.16</v>
      </c>
      <c r="H95" s="356">
        <v>0.18</v>
      </c>
      <c r="I95" s="356">
        <v>0.15</v>
      </c>
      <c r="J95" s="356">
        <v>0.2</v>
      </c>
      <c r="K95" s="356">
        <v>0.2</v>
      </c>
      <c r="L95" s="356">
        <v>0.19</v>
      </c>
      <c r="M95" s="356">
        <v>0.15</v>
      </c>
      <c r="N95" s="356">
        <v>0.16</v>
      </c>
      <c r="O95" s="445"/>
      <c r="P95" s="445"/>
      <c r="Q95" s="445"/>
      <c r="R95" s="445"/>
      <c r="S95" s="445"/>
      <c r="T95" s="445"/>
      <c r="U95" s="445"/>
      <c r="V95" s="445"/>
      <c r="W95" s="445"/>
    </row>
    <row r="96" spans="1:23" x14ac:dyDescent="0.2">
      <c r="A96" s="278" t="s">
        <v>271</v>
      </c>
      <c r="B96" s="272" t="s">
        <v>272</v>
      </c>
      <c r="C96" s="279" t="s">
        <v>273</v>
      </c>
      <c r="D96" s="345">
        <f t="shared" si="1"/>
        <v>0.16</v>
      </c>
      <c r="E96" s="356">
        <v>0.14000000000000001</v>
      </c>
      <c r="F96" s="356">
        <v>0.13</v>
      </c>
      <c r="G96" s="356">
        <v>0.13</v>
      </c>
      <c r="H96" s="356">
        <v>0.12</v>
      </c>
      <c r="I96" s="356">
        <v>0.13</v>
      </c>
      <c r="J96" s="356">
        <v>0.19</v>
      </c>
      <c r="K96" s="356">
        <v>0.17</v>
      </c>
      <c r="L96" s="356">
        <v>0.21</v>
      </c>
      <c r="M96" s="356">
        <v>0.23</v>
      </c>
      <c r="N96" s="356">
        <v>0.16</v>
      </c>
      <c r="O96" s="445"/>
      <c r="P96" s="445"/>
      <c r="Q96" s="445"/>
      <c r="R96" s="445"/>
      <c r="S96" s="445"/>
      <c r="T96" s="445"/>
      <c r="U96" s="445"/>
      <c r="V96" s="445"/>
      <c r="W96" s="445"/>
    </row>
    <row r="97" spans="1:23" x14ac:dyDescent="0.2">
      <c r="A97" s="278" t="s">
        <v>444</v>
      </c>
      <c r="B97" s="272" t="s">
        <v>275</v>
      </c>
      <c r="C97" s="279" t="s">
        <v>446</v>
      </c>
      <c r="D97" s="345" t="str">
        <f t="shared" si="1"/>
        <v>-</v>
      </c>
      <c r="E97" s="356" t="s">
        <v>453</v>
      </c>
      <c r="F97" s="356" t="s">
        <v>453</v>
      </c>
      <c r="G97" s="356" t="s">
        <v>453</v>
      </c>
      <c r="H97" s="356" t="s">
        <v>453</v>
      </c>
      <c r="I97" s="356" t="s">
        <v>453</v>
      </c>
      <c r="J97" s="356" t="s">
        <v>453</v>
      </c>
      <c r="K97" s="356" t="s">
        <v>453</v>
      </c>
      <c r="L97" s="356" t="s">
        <v>453</v>
      </c>
      <c r="M97" s="356" t="s">
        <v>453</v>
      </c>
      <c r="N97" s="356" t="s">
        <v>453</v>
      </c>
      <c r="O97" s="445"/>
      <c r="P97" s="445"/>
      <c r="Q97" s="445"/>
      <c r="R97" s="445"/>
      <c r="S97" s="445"/>
      <c r="T97" s="445"/>
      <c r="U97" s="445"/>
      <c r="V97" s="445"/>
      <c r="W97" s="445"/>
    </row>
    <row r="98" spans="1:23" x14ac:dyDescent="0.2">
      <c r="A98" s="278" t="s">
        <v>274</v>
      </c>
      <c r="B98" s="272" t="s">
        <v>278</v>
      </c>
      <c r="C98" s="279" t="s">
        <v>276</v>
      </c>
      <c r="D98" s="345">
        <f t="shared" si="1"/>
        <v>0.24</v>
      </c>
      <c r="E98" s="356">
        <v>0.35</v>
      </c>
      <c r="F98" s="356">
        <v>0.34</v>
      </c>
      <c r="G98" s="356">
        <v>0.27</v>
      </c>
      <c r="H98" s="356">
        <v>0.28000000000000003</v>
      </c>
      <c r="I98" s="356">
        <v>0.26</v>
      </c>
      <c r="J98" s="356">
        <v>0.33</v>
      </c>
      <c r="K98" s="356">
        <v>0.34</v>
      </c>
      <c r="L98" s="356">
        <v>0.33</v>
      </c>
      <c r="M98" s="356">
        <v>0.32</v>
      </c>
      <c r="N98" s="356">
        <v>0.24</v>
      </c>
      <c r="O98" s="445"/>
      <c r="P98" s="445"/>
      <c r="Q98" s="445"/>
      <c r="R98" s="445"/>
      <c r="S98" s="445"/>
      <c r="T98" s="445"/>
      <c r="U98" s="445"/>
      <c r="V98" s="445"/>
      <c r="W98" s="445"/>
    </row>
    <row r="99" spans="1:23" x14ac:dyDescent="0.2">
      <c r="A99" s="278" t="s">
        <v>277</v>
      </c>
      <c r="B99" s="272" t="s">
        <v>281</v>
      </c>
      <c r="C99" s="279" t="s">
        <v>279</v>
      </c>
      <c r="D99" s="345">
        <f t="shared" si="1"/>
        <v>0.13</v>
      </c>
      <c r="E99" s="356">
        <v>0.18</v>
      </c>
      <c r="F99" s="356">
        <v>0.15</v>
      </c>
      <c r="G99" s="356">
        <v>0.15</v>
      </c>
      <c r="H99" s="356">
        <v>0.19</v>
      </c>
      <c r="I99" s="356">
        <v>0.15</v>
      </c>
      <c r="J99" s="356">
        <v>0.21</v>
      </c>
      <c r="K99" s="356">
        <v>0.09</v>
      </c>
      <c r="L99" s="356">
        <v>0.16</v>
      </c>
      <c r="M99" s="356">
        <v>0.19</v>
      </c>
      <c r="N99" s="356">
        <v>0.13</v>
      </c>
      <c r="O99" s="445"/>
      <c r="P99" s="445"/>
      <c r="Q99" s="445"/>
      <c r="R99" s="445"/>
      <c r="S99" s="445"/>
      <c r="T99" s="445"/>
      <c r="U99" s="445"/>
      <c r="V99" s="445"/>
      <c r="W99" s="445"/>
    </row>
    <row r="100" spans="1:23" x14ac:dyDescent="0.2">
      <c r="A100" s="278" t="s">
        <v>280</v>
      </c>
      <c r="B100" s="272" t="s">
        <v>284</v>
      </c>
      <c r="C100" s="279" t="s">
        <v>282</v>
      </c>
      <c r="D100" s="345">
        <f t="shared" si="1"/>
        <v>0.14000000000000001</v>
      </c>
      <c r="E100" s="356">
        <v>0.1</v>
      </c>
      <c r="F100" s="356">
        <v>0.06</v>
      </c>
      <c r="G100" s="356">
        <v>0.09</v>
      </c>
      <c r="H100" s="356">
        <v>0.05</v>
      </c>
      <c r="I100" s="356">
        <v>0.15</v>
      </c>
      <c r="J100" s="356">
        <v>0.24</v>
      </c>
      <c r="K100" s="356">
        <v>0.18</v>
      </c>
      <c r="L100" s="356">
        <v>0.15</v>
      </c>
      <c r="M100" s="356">
        <v>0.15</v>
      </c>
      <c r="N100" s="356">
        <v>0.14000000000000001</v>
      </c>
      <c r="O100" s="445"/>
      <c r="P100" s="445"/>
      <c r="Q100" s="445"/>
      <c r="R100" s="445"/>
      <c r="S100" s="445"/>
      <c r="T100" s="445"/>
      <c r="U100" s="445"/>
      <c r="V100" s="445"/>
      <c r="W100" s="445"/>
    </row>
    <row r="101" spans="1:23" x14ac:dyDescent="0.2">
      <c r="A101" s="278" t="s">
        <v>283</v>
      </c>
      <c r="B101" s="272" t="s">
        <v>287</v>
      </c>
      <c r="C101" s="279" t="s">
        <v>285</v>
      </c>
      <c r="D101" s="345">
        <f t="shared" si="1"/>
        <v>0.14000000000000001</v>
      </c>
      <c r="E101" s="356">
        <v>0.37</v>
      </c>
      <c r="F101" s="356">
        <v>0.23</v>
      </c>
      <c r="G101" s="356">
        <v>0.27</v>
      </c>
      <c r="H101" s="356">
        <v>0.22</v>
      </c>
      <c r="I101" s="356">
        <v>0.15</v>
      </c>
      <c r="J101" s="356">
        <v>0.19</v>
      </c>
      <c r="K101" s="356">
        <v>0.25</v>
      </c>
      <c r="L101" s="356">
        <v>0.27</v>
      </c>
      <c r="M101" s="356">
        <v>0.16</v>
      </c>
      <c r="N101" s="356">
        <v>0.14000000000000001</v>
      </c>
      <c r="O101" s="445"/>
      <c r="P101" s="445"/>
      <c r="Q101" s="445"/>
      <c r="R101" s="445"/>
      <c r="S101" s="445"/>
      <c r="T101" s="445"/>
      <c r="U101" s="445"/>
      <c r="V101" s="445"/>
      <c r="W101" s="445"/>
    </row>
    <row r="102" spans="1:23" x14ac:dyDescent="0.2">
      <c r="A102" s="278" t="s">
        <v>286</v>
      </c>
      <c r="B102" s="272" t="s">
        <v>290</v>
      </c>
      <c r="C102" s="279" t="s">
        <v>288</v>
      </c>
      <c r="D102" s="345">
        <f t="shared" si="1"/>
        <v>0.09</v>
      </c>
      <c r="E102" s="356">
        <v>0.15</v>
      </c>
      <c r="F102" s="356">
        <v>0.08</v>
      </c>
      <c r="G102" s="356">
        <v>7.0000000000000007E-2</v>
      </c>
      <c r="H102" s="356">
        <v>0.15</v>
      </c>
      <c r="I102" s="356">
        <v>0.16</v>
      </c>
      <c r="J102" s="356">
        <v>0.16</v>
      </c>
      <c r="K102" s="356">
        <v>0.18</v>
      </c>
      <c r="L102" s="356">
        <v>0.09</v>
      </c>
      <c r="M102" s="356">
        <v>0.08</v>
      </c>
      <c r="N102" s="356">
        <v>0.09</v>
      </c>
      <c r="O102" s="445"/>
      <c r="P102" s="445"/>
      <c r="Q102" s="445"/>
      <c r="R102" s="445"/>
      <c r="S102" s="445"/>
      <c r="T102" s="445"/>
      <c r="U102" s="445"/>
      <c r="V102" s="445"/>
      <c r="W102" s="445"/>
    </row>
    <row r="103" spans="1:23" x14ac:dyDescent="0.2">
      <c r="A103" s="278" t="s">
        <v>289</v>
      </c>
      <c r="B103" s="272" t="s">
        <v>445</v>
      </c>
      <c r="C103" s="279" t="s">
        <v>291</v>
      </c>
      <c r="D103" s="345">
        <f t="shared" si="1"/>
        <v>0.2</v>
      </c>
      <c r="E103" s="356">
        <v>0.28999999999999998</v>
      </c>
      <c r="F103" s="356">
        <v>0.3</v>
      </c>
      <c r="G103" s="356">
        <v>0.31</v>
      </c>
      <c r="H103" s="356">
        <v>0.19</v>
      </c>
      <c r="I103" s="356">
        <v>0.23</v>
      </c>
      <c r="J103" s="356">
        <v>0.18</v>
      </c>
      <c r="K103" s="356">
        <v>0.21</v>
      </c>
      <c r="L103" s="356">
        <v>0.33</v>
      </c>
      <c r="M103" s="356">
        <v>0.17</v>
      </c>
      <c r="N103" s="356">
        <v>0.2</v>
      </c>
      <c r="O103" s="445"/>
      <c r="P103" s="445"/>
      <c r="Q103" s="445"/>
      <c r="R103" s="445"/>
      <c r="S103" s="445"/>
      <c r="T103" s="445"/>
      <c r="U103" s="445"/>
      <c r="V103" s="445"/>
      <c r="W103" s="445"/>
    </row>
    <row r="104" spans="1:23" x14ac:dyDescent="0.2">
      <c r="A104" s="278" t="s">
        <v>292</v>
      </c>
      <c r="B104" s="272" t="s">
        <v>293</v>
      </c>
      <c r="C104" s="279" t="s">
        <v>294</v>
      </c>
      <c r="D104" s="345">
        <f t="shared" si="1"/>
        <v>0.09</v>
      </c>
      <c r="E104" s="356">
        <v>0.2</v>
      </c>
      <c r="F104" s="356">
        <v>0.18</v>
      </c>
      <c r="G104" s="356">
        <v>0.19</v>
      </c>
      <c r="H104" s="356">
        <v>0.23</v>
      </c>
      <c r="I104" s="356">
        <v>0.22</v>
      </c>
      <c r="J104" s="356">
        <v>0.18</v>
      </c>
      <c r="K104" s="356">
        <v>0.19</v>
      </c>
      <c r="L104" s="356">
        <v>0.19</v>
      </c>
      <c r="M104" s="356">
        <v>0.12</v>
      </c>
      <c r="N104" s="356">
        <v>0.09</v>
      </c>
      <c r="O104" s="445"/>
      <c r="P104" s="445"/>
      <c r="Q104" s="445"/>
      <c r="R104" s="445"/>
      <c r="S104" s="445"/>
      <c r="T104" s="445"/>
      <c r="U104" s="445"/>
      <c r="V104" s="445"/>
      <c r="W104" s="445"/>
    </row>
    <row r="105" spans="1:23" x14ac:dyDescent="0.2">
      <c r="A105" s="278" t="s">
        <v>295</v>
      </c>
      <c r="B105" s="272" t="s">
        <v>296</v>
      </c>
      <c r="C105" s="279" t="s">
        <v>297</v>
      </c>
      <c r="D105" s="345">
        <f t="shared" si="1"/>
        <v>0.17</v>
      </c>
      <c r="E105" s="356">
        <v>0.23</v>
      </c>
      <c r="F105" s="356">
        <v>0.26</v>
      </c>
      <c r="G105" s="356">
        <v>0.21</v>
      </c>
      <c r="H105" s="356">
        <v>0.23</v>
      </c>
      <c r="I105" s="356">
        <v>0.13</v>
      </c>
      <c r="J105" s="356">
        <v>0.16</v>
      </c>
      <c r="K105" s="356">
        <v>0.18</v>
      </c>
      <c r="L105" s="356">
        <v>0.23</v>
      </c>
      <c r="M105" s="356">
        <v>0.11</v>
      </c>
      <c r="N105" s="356">
        <v>0.17</v>
      </c>
      <c r="O105" s="445"/>
      <c r="P105" s="445"/>
      <c r="Q105" s="445"/>
      <c r="R105" s="445"/>
      <c r="S105" s="445"/>
      <c r="T105" s="445"/>
      <c r="U105" s="445"/>
      <c r="V105" s="445"/>
      <c r="W105" s="445"/>
    </row>
    <row r="106" spans="1:23" x14ac:dyDescent="0.2">
      <c r="A106" s="278" t="s">
        <v>298</v>
      </c>
      <c r="B106" s="272" t="s">
        <v>299</v>
      </c>
      <c r="C106" s="279" t="s">
        <v>300</v>
      </c>
      <c r="D106" s="345">
        <f t="shared" si="1"/>
        <v>0.28000000000000003</v>
      </c>
      <c r="E106" s="356">
        <v>0.22</v>
      </c>
      <c r="F106" s="356">
        <v>0.25</v>
      </c>
      <c r="G106" s="356">
        <v>0.26</v>
      </c>
      <c r="H106" s="356">
        <v>0.28000000000000003</v>
      </c>
      <c r="I106" s="356">
        <v>0.32</v>
      </c>
      <c r="J106" s="356">
        <v>0.3</v>
      </c>
      <c r="K106" s="356">
        <v>0.28999999999999998</v>
      </c>
      <c r="L106" s="356">
        <v>0.27</v>
      </c>
      <c r="M106" s="356">
        <v>0.23</v>
      </c>
      <c r="N106" s="356">
        <v>0.28000000000000003</v>
      </c>
      <c r="O106" s="445"/>
      <c r="P106" s="445"/>
      <c r="Q106" s="445"/>
      <c r="R106" s="445"/>
      <c r="S106" s="445"/>
      <c r="T106" s="445"/>
      <c r="U106" s="445"/>
      <c r="V106" s="445"/>
      <c r="W106" s="445"/>
    </row>
    <row r="107" spans="1:23" x14ac:dyDescent="0.2">
      <c r="A107" s="278" t="s">
        <v>301</v>
      </c>
      <c r="B107" s="272" t="s">
        <v>302</v>
      </c>
      <c r="C107" s="279" t="s">
        <v>303</v>
      </c>
      <c r="D107" s="345">
        <f t="shared" si="1"/>
        <v>0.16</v>
      </c>
      <c r="E107" s="356">
        <v>0.28000000000000003</v>
      </c>
      <c r="F107" s="356">
        <v>0.33</v>
      </c>
      <c r="G107" s="356">
        <v>0.32</v>
      </c>
      <c r="H107" s="356">
        <v>0.3</v>
      </c>
      <c r="I107" s="356">
        <v>0.2</v>
      </c>
      <c r="J107" s="356">
        <v>0.26</v>
      </c>
      <c r="K107" s="356">
        <v>0.24</v>
      </c>
      <c r="L107" s="356">
        <v>0.2</v>
      </c>
      <c r="M107" s="356">
        <v>0.09</v>
      </c>
      <c r="N107" s="356">
        <v>0.16</v>
      </c>
      <c r="O107" s="445"/>
      <c r="P107" s="445"/>
      <c r="Q107" s="445"/>
      <c r="R107" s="445"/>
      <c r="S107" s="445"/>
      <c r="T107" s="445"/>
      <c r="U107" s="445"/>
      <c r="V107" s="445"/>
      <c r="W107" s="445"/>
    </row>
    <row r="108" spans="1:23" x14ac:dyDescent="0.2">
      <c r="A108" s="278" t="s">
        <v>304</v>
      </c>
      <c r="B108" s="272" t="s">
        <v>305</v>
      </c>
      <c r="C108" s="279" t="s">
        <v>306</v>
      </c>
      <c r="D108" s="345">
        <f t="shared" si="1"/>
        <v>0.31</v>
      </c>
      <c r="E108" s="356">
        <v>0.4</v>
      </c>
      <c r="F108" s="356">
        <v>0.45</v>
      </c>
      <c r="G108" s="356">
        <v>0.45</v>
      </c>
      <c r="H108" s="356">
        <v>0.4</v>
      </c>
      <c r="I108" s="356">
        <v>0.27</v>
      </c>
      <c r="J108" s="356">
        <v>0.21</v>
      </c>
      <c r="K108" s="356">
        <v>0.18</v>
      </c>
      <c r="L108" s="356">
        <v>0.25</v>
      </c>
      <c r="M108" s="356">
        <v>0.31</v>
      </c>
      <c r="N108" s="356">
        <v>0.31</v>
      </c>
      <c r="O108" s="445"/>
      <c r="P108" s="445"/>
      <c r="Q108" s="445"/>
      <c r="R108" s="445"/>
      <c r="S108" s="445"/>
      <c r="T108" s="445"/>
      <c r="U108" s="445"/>
      <c r="V108" s="445"/>
      <c r="W108" s="445"/>
    </row>
    <row r="109" spans="1:23" x14ac:dyDescent="0.2">
      <c r="A109" s="278" t="s">
        <v>307</v>
      </c>
      <c r="B109" s="272" t="s">
        <v>308</v>
      </c>
      <c r="C109" s="279" t="s">
        <v>309</v>
      </c>
      <c r="D109" s="345">
        <f t="shared" si="1"/>
        <v>0.22</v>
      </c>
      <c r="E109" s="356">
        <v>0.31</v>
      </c>
      <c r="F109" s="356">
        <v>0.32</v>
      </c>
      <c r="G109" s="356">
        <v>0.32</v>
      </c>
      <c r="H109" s="356">
        <v>0.25</v>
      </c>
      <c r="I109" s="356">
        <v>0.27</v>
      </c>
      <c r="J109" s="356">
        <v>0.25</v>
      </c>
      <c r="K109" s="356">
        <v>0.28999999999999998</v>
      </c>
      <c r="L109" s="356">
        <v>0.23</v>
      </c>
      <c r="M109" s="356">
        <v>0.22</v>
      </c>
      <c r="N109" s="356">
        <v>0.22</v>
      </c>
      <c r="O109" s="445"/>
      <c r="P109" s="445"/>
      <c r="Q109" s="445"/>
      <c r="R109" s="445"/>
      <c r="S109" s="445"/>
      <c r="T109" s="445"/>
      <c r="U109" s="445"/>
      <c r="V109" s="445"/>
      <c r="W109" s="445"/>
    </row>
    <row r="110" spans="1:23" x14ac:dyDescent="0.2">
      <c r="A110" s="278" t="s">
        <v>310</v>
      </c>
      <c r="B110" s="272" t="s">
        <v>311</v>
      </c>
      <c r="C110" s="279" t="s">
        <v>312</v>
      </c>
      <c r="D110" s="345">
        <f t="shared" si="1"/>
        <v>0.19</v>
      </c>
      <c r="E110" s="356">
        <v>0.44</v>
      </c>
      <c r="F110" s="356">
        <v>0.33</v>
      </c>
      <c r="G110" s="356">
        <v>0.28000000000000003</v>
      </c>
      <c r="H110" s="356">
        <v>0.27</v>
      </c>
      <c r="I110" s="356">
        <v>0.26</v>
      </c>
      <c r="J110" s="356">
        <v>0.28999999999999998</v>
      </c>
      <c r="K110" s="356">
        <v>0.27</v>
      </c>
      <c r="L110" s="356">
        <v>0.28999999999999998</v>
      </c>
      <c r="M110" s="356">
        <v>0.25</v>
      </c>
      <c r="N110" s="356">
        <v>0.19</v>
      </c>
      <c r="O110" s="445"/>
      <c r="P110" s="445"/>
      <c r="Q110" s="445"/>
      <c r="R110" s="445"/>
      <c r="S110" s="445"/>
      <c r="T110" s="445"/>
      <c r="U110" s="445"/>
      <c r="V110" s="445"/>
      <c r="W110" s="445"/>
    </row>
    <row r="111" spans="1:23" x14ac:dyDescent="0.2">
      <c r="A111" s="278" t="s">
        <v>313</v>
      </c>
      <c r="B111" s="272" t="s">
        <v>314</v>
      </c>
      <c r="C111" s="279" t="s">
        <v>315</v>
      </c>
      <c r="D111" s="345">
        <f t="shared" si="1"/>
        <v>0.14000000000000001</v>
      </c>
      <c r="E111" s="356">
        <v>0.12</v>
      </c>
      <c r="F111" s="356">
        <v>0.17</v>
      </c>
      <c r="G111" s="356">
        <v>0.14000000000000001</v>
      </c>
      <c r="H111" s="356">
        <v>0.12</v>
      </c>
      <c r="I111" s="356">
        <v>0.2</v>
      </c>
      <c r="J111" s="356">
        <v>0.11</v>
      </c>
      <c r="K111" s="356">
        <v>0.23</v>
      </c>
      <c r="L111" s="356">
        <v>0.16</v>
      </c>
      <c r="M111" s="356">
        <v>0.1</v>
      </c>
      <c r="N111" s="356">
        <v>0.14000000000000001</v>
      </c>
      <c r="O111" s="445"/>
      <c r="P111" s="445"/>
      <c r="Q111" s="445"/>
      <c r="R111" s="445"/>
      <c r="S111" s="445"/>
      <c r="T111" s="445"/>
      <c r="U111" s="445"/>
      <c r="V111" s="445"/>
      <c r="W111" s="445"/>
    </row>
    <row r="112" spans="1:23" x14ac:dyDescent="0.2">
      <c r="A112" s="278" t="s">
        <v>316</v>
      </c>
      <c r="B112" s="272" t="s">
        <v>317</v>
      </c>
      <c r="C112" s="279" t="s">
        <v>318</v>
      </c>
      <c r="D112" s="345">
        <f t="shared" si="1"/>
        <v>0.1</v>
      </c>
      <c r="E112" s="356">
        <v>7.0000000000000007E-2</v>
      </c>
      <c r="F112" s="356">
        <v>0.08</v>
      </c>
      <c r="G112" s="356">
        <v>0.14000000000000001</v>
      </c>
      <c r="H112" s="356">
        <v>0.14000000000000001</v>
      </c>
      <c r="I112" s="356">
        <v>0.15</v>
      </c>
      <c r="J112" s="356">
        <v>0.16</v>
      </c>
      <c r="K112" s="356">
        <v>0.22</v>
      </c>
      <c r="L112" s="356">
        <v>0.13</v>
      </c>
      <c r="M112" s="356">
        <v>0.12</v>
      </c>
      <c r="N112" s="356">
        <v>0.1</v>
      </c>
      <c r="O112" s="445"/>
      <c r="P112" s="445"/>
      <c r="Q112" s="445"/>
      <c r="R112" s="445"/>
      <c r="S112" s="445"/>
      <c r="T112" s="445"/>
      <c r="U112" s="445"/>
      <c r="V112" s="445"/>
      <c r="W112" s="445"/>
    </row>
    <row r="113" spans="1:23" x14ac:dyDescent="0.2">
      <c r="A113" s="278" t="s">
        <v>319</v>
      </c>
      <c r="B113" s="272" t="s">
        <v>320</v>
      </c>
      <c r="C113" s="279" t="s">
        <v>321</v>
      </c>
      <c r="D113" s="345">
        <f t="shared" si="1"/>
        <v>0.12</v>
      </c>
      <c r="E113" s="356">
        <v>0.21</v>
      </c>
      <c r="F113" s="356">
        <v>0.27</v>
      </c>
      <c r="G113" s="356">
        <v>0.21</v>
      </c>
      <c r="H113" s="356">
        <v>0.23</v>
      </c>
      <c r="I113" s="356">
        <v>0.16</v>
      </c>
      <c r="J113" s="356">
        <v>0.14000000000000001</v>
      </c>
      <c r="K113" s="356">
        <v>0.19</v>
      </c>
      <c r="L113" s="356">
        <v>0.13</v>
      </c>
      <c r="M113" s="356">
        <v>0.18</v>
      </c>
      <c r="N113" s="356">
        <v>0.12</v>
      </c>
      <c r="O113" s="445"/>
      <c r="P113" s="445"/>
      <c r="Q113" s="445"/>
      <c r="R113" s="445"/>
      <c r="S113" s="445"/>
      <c r="T113" s="445"/>
      <c r="U113" s="445"/>
      <c r="V113" s="445"/>
      <c r="W113" s="445"/>
    </row>
    <row r="114" spans="1:23" x14ac:dyDescent="0.2">
      <c r="A114" s="278" t="s">
        <v>322</v>
      </c>
      <c r="B114" s="272" t="s">
        <v>323</v>
      </c>
      <c r="C114" s="279" t="s">
        <v>324</v>
      </c>
      <c r="D114" s="345">
        <f t="shared" si="1"/>
        <v>7.0000000000000007E-2</v>
      </c>
      <c r="E114" s="356">
        <v>0.22</v>
      </c>
      <c r="F114" s="356">
        <v>0.2</v>
      </c>
      <c r="G114" s="356">
        <v>0.15</v>
      </c>
      <c r="H114" s="356">
        <v>0.2</v>
      </c>
      <c r="I114" s="356">
        <v>0.3</v>
      </c>
      <c r="J114" s="356">
        <v>0.2</v>
      </c>
      <c r="K114" s="356">
        <v>0.17</v>
      </c>
      <c r="L114" s="356">
        <v>0.14000000000000001</v>
      </c>
      <c r="M114" s="356">
        <v>0.1</v>
      </c>
      <c r="N114" s="356">
        <v>7.0000000000000007E-2</v>
      </c>
      <c r="O114" s="445"/>
      <c r="P114" s="445"/>
      <c r="Q114" s="445"/>
      <c r="R114" s="445"/>
      <c r="S114" s="445"/>
      <c r="T114" s="445"/>
      <c r="U114" s="445"/>
      <c r="V114" s="445"/>
      <c r="W114" s="445"/>
    </row>
    <row r="115" spans="1:23" x14ac:dyDescent="0.2">
      <c r="A115" s="278" t="s">
        <v>325</v>
      </c>
      <c r="B115" s="272" t="s">
        <v>326</v>
      </c>
      <c r="C115" s="279" t="s">
        <v>327</v>
      </c>
      <c r="D115" s="345">
        <f t="shared" si="1"/>
        <v>0.22</v>
      </c>
      <c r="E115" s="356">
        <v>0.36</v>
      </c>
      <c r="F115" s="356">
        <v>0.34</v>
      </c>
      <c r="G115" s="356">
        <v>0.39</v>
      </c>
      <c r="H115" s="356">
        <v>0.28000000000000003</v>
      </c>
      <c r="I115" s="356">
        <v>0.3</v>
      </c>
      <c r="J115" s="356">
        <v>0.28999999999999998</v>
      </c>
      <c r="K115" s="356">
        <v>0.3</v>
      </c>
      <c r="L115" s="356">
        <v>0.26</v>
      </c>
      <c r="M115" s="356">
        <v>0.28000000000000003</v>
      </c>
      <c r="N115" s="356">
        <v>0.22</v>
      </c>
      <c r="O115" s="445"/>
      <c r="P115" s="445"/>
      <c r="Q115" s="445"/>
      <c r="R115" s="445"/>
      <c r="S115" s="445"/>
      <c r="T115" s="445"/>
      <c r="U115" s="445"/>
      <c r="V115" s="445"/>
      <c r="W115" s="445"/>
    </row>
    <row r="116" spans="1:23" x14ac:dyDescent="0.2">
      <c r="A116" s="278" t="s">
        <v>328</v>
      </c>
      <c r="B116" s="272" t="s">
        <v>329</v>
      </c>
      <c r="C116" s="279" t="s">
        <v>330</v>
      </c>
      <c r="D116" s="345">
        <f t="shared" si="1"/>
        <v>0.13</v>
      </c>
      <c r="E116" s="356">
        <v>0.21</v>
      </c>
      <c r="F116" s="356">
        <v>0.23</v>
      </c>
      <c r="G116" s="356">
        <v>0.22</v>
      </c>
      <c r="H116" s="356">
        <v>0.19</v>
      </c>
      <c r="I116" s="356">
        <v>0.21</v>
      </c>
      <c r="J116" s="356">
        <v>0.2</v>
      </c>
      <c r="K116" s="356">
        <v>0.2</v>
      </c>
      <c r="L116" s="356">
        <v>0.19</v>
      </c>
      <c r="M116" s="356">
        <v>0.15</v>
      </c>
      <c r="N116" s="356">
        <v>0.13</v>
      </c>
      <c r="O116" s="445"/>
      <c r="P116" s="445"/>
      <c r="Q116" s="445"/>
      <c r="R116" s="445"/>
      <c r="S116" s="445"/>
      <c r="T116" s="445"/>
      <c r="U116" s="445"/>
      <c r="V116" s="445"/>
      <c r="W116" s="445"/>
    </row>
    <row r="117" spans="1:23" x14ac:dyDescent="0.2">
      <c r="A117" s="278" t="s">
        <v>331</v>
      </c>
      <c r="B117" s="272" t="s">
        <v>332</v>
      </c>
      <c r="C117" s="279" t="s">
        <v>333</v>
      </c>
      <c r="D117" s="345">
        <f t="shared" si="1"/>
        <v>0.03</v>
      </c>
      <c r="E117" s="356">
        <v>0.1</v>
      </c>
      <c r="F117" s="356">
        <v>0.09</v>
      </c>
      <c r="G117" s="356">
        <v>0.16</v>
      </c>
      <c r="H117" s="356">
        <v>0.09</v>
      </c>
      <c r="I117" s="356">
        <v>0.1</v>
      </c>
      <c r="J117" s="356">
        <v>0.05</v>
      </c>
      <c r="K117" s="356">
        <v>0.14000000000000001</v>
      </c>
      <c r="L117" s="356">
        <v>0.12</v>
      </c>
      <c r="M117" s="356">
        <v>0.04</v>
      </c>
      <c r="N117" s="356">
        <v>0.03</v>
      </c>
      <c r="O117" s="445"/>
      <c r="P117" s="445"/>
      <c r="Q117" s="445"/>
      <c r="R117" s="445"/>
      <c r="S117" s="445"/>
      <c r="T117" s="445"/>
      <c r="U117" s="445"/>
      <c r="V117" s="445"/>
      <c r="W117" s="445"/>
    </row>
    <row r="118" spans="1:23" x14ac:dyDescent="0.2">
      <c r="A118" s="278" t="s">
        <v>334</v>
      </c>
      <c r="B118" s="272" t="s">
        <v>335</v>
      </c>
      <c r="C118" s="279" t="s">
        <v>336</v>
      </c>
      <c r="D118" s="345">
        <f t="shared" si="1"/>
        <v>0.17</v>
      </c>
      <c r="E118" s="356">
        <v>0.37</v>
      </c>
      <c r="F118" s="356">
        <v>0.33</v>
      </c>
      <c r="G118" s="356">
        <v>0.33</v>
      </c>
      <c r="H118" s="356">
        <v>0.34</v>
      </c>
      <c r="I118" s="356">
        <v>0.26</v>
      </c>
      <c r="J118" s="356">
        <v>0.24</v>
      </c>
      <c r="K118" s="356">
        <v>0.25</v>
      </c>
      <c r="L118" s="356">
        <v>0.28999999999999998</v>
      </c>
      <c r="M118" s="356">
        <v>0.3</v>
      </c>
      <c r="N118" s="356">
        <v>0.17</v>
      </c>
      <c r="O118" s="445"/>
      <c r="P118" s="445"/>
      <c r="Q118" s="445"/>
      <c r="R118" s="445"/>
      <c r="S118" s="445"/>
      <c r="T118" s="445"/>
      <c r="U118" s="445"/>
      <c r="V118" s="445"/>
      <c r="W118" s="445"/>
    </row>
    <row r="119" spans="1:23" x14ac:dyDescent="0.2">
      <c r="A119" s="278" t="s">
        <v>337</v>
      </c>
      <c r="B119" s="272" t="s">
        <v>338</v>
      </c>
      <c r="C119" s="279" t="s">
        <v>339</v>
      </c>
      <c r="D119" s="345">
        <f t="shared" si="1"/>
        <v>0.21</v>
      </c>
      <c r="E119" s="356">
        <v>0.33</v>
      </c>
      <c r="F119" s="356">
        <v>0.33</v>
      </c>
      <c r="G119" s="356">
        <v>0.33</v>
      </c>
      <c r="H119" s="356">
        <v>0.28999999999999998</v>
      </c>
      <c r="I119" s="356">
        <v>0.26</v>
      </c>
      <c r="J119" s="356">
        <v>0.26</v>
      </c>
      <c r="K119" s="356">
        <v>0.33</v>
      </c>
      <c r="L119" s="356">
        <v>0.25</v>
      </c>
      <c r="M119" s="356">
        <v>0.28999999999999998</v>
      </c>
      <c r="N119" s="356">
        <v>0.21</v>
      </c>
      <c r="O119" s="445"/>
      <c r="P119" s="445"/>
      <c r="Q119" s="445"/>
      <c r="R119" s="445"/>
      <c r="S119" s="445"/>
      <c r="T119" s="445"/>
      <c r="U119" s="445"/>
      <c r="V119" s="445"/>
      <c r="W119" s="445"/>
    </row>
    <row r="120" spans="1:23" x14ac:dyDescent="0.2">
      <c r="A120" s="278" t="s">
        <v>340</v>
      </c>
      <c r="B120" s="272" t="s">
        <v>341</v>
      </c>
      <c r="C120" s="279" t="s">
        <v>342</v>
      </c>
      <c r="D120" s="345">
        <f t="shared" si="1"/>
        <v>7.0000000000000007E-2</v>
      </c>
      <c r="E120" s="356">
        <v>0.13</v>
      </c>
      <c r="F120" s="356">
        <v>0.19</v>
      </c>
      <c r="G120" s="356">
        <v>0.17</v>
      </c>
      <c r="H120" s="356">
        <v>0.08</v>
      </c>
      <c r="I120" s="356">
        <v>0.08</v>
      </c>
      <c r="J120" s="356">
        <v>0.13</v>
      </c>
      <c r="K120" s="356">
        <v>0.16</v>
      </c>
      <c r="L120" s="356">
        <v>0.1</v>
      </c>
      <c r="M120" s="356">
        <v>0.11</v>
      </c>
      <c r="N120" s="356">
        <v>7.0000000000000007E-2</v>
      </c>
      <c r="O120" s="445"/>
      <c r="P120" s="445"/>
      <c r="Q120" s="445"/>
      <c r="R120" s="445"/>
      <c r="S120" s="445"/>
      <c r="T120" s="445"/>
      <c r="U120" s="445"/>
      <c r="V120" s="445"/>
      <c r="W120" s="445"/>
    </row>
    <row r="121" spans="1:23" x14ac:dyDescent="0.2">
      <c r="A121" s="278" t="s">
        <v>343</v>
      </c>
      <c r="B121" s="272" t="s">
        <v>344</v>
      </c>
      <c r="C121" s="279" t="s">
        <v>345</v>
      </c>
      <c r="D121" s="345">
        <f t="shared" si="1"/>
        <v>0.28999999999999998</v>
      </c>
      <c r="E121" s="356">
        <v>0.4</v>
      </c>
      <c r="F121" s="356">
        <v>0.36</v>
      </c>
      <c r="G121" s="356">
        <v>0.28999999999999998</v>
      </c>
      <c r="H121" s="356">
        <v>0.36</v>
      </c>
      <c r="I121" s="356">
        <v>0.41</v>
      </c>
      <c r="J121" s="356">
        <v>0.28999999999999998</v>
      </c>
      <c r="K121" s="356">
        <v>0.31</v>
      </c>
      <c r="L121" s="356">
        <v>0.25</v>
      </c>
      <c r="M121" s="356">
        <v>0.24</v>
      </c>
      <c r="N121" s="356">
        <v>0.28999999999999998</v>
      </c>
      <c r="O121" s="445"/>
      <c r="P121" s="445"/>
      <c r="Q121" s="445"/>
      <c r="R121" s="445"/>
      <c r="S121" s="445"/>
      <c r="T121" s="445"/>
      <c r="U121" s="445"/>
      <c r="V121" s="445"/>
      <c r="W121" s="445"/>
    </row>
    <row r="122" spans="1:23" x14ac:dyDescent="0.2">
      <c r="A122" s="278" t="s">
        <v>346</v>
      </c>
      <c r="B122" s="272" t="s">
        <v>347</v>
      </c>
      <c r="C122" s="279" t="s">
        <v>348</v>
      </c>
      <c r="D122" s="345">
        <f t="shared" si="1"/>
        <v>0.13</v>
      </c>
      <c r="E122" s="356">
        <v>0.15</v>
      </c>
      <c r="F122" s="356">
        <v>0.19</v>
      </c>
      <c r="G122" s="356">
        <v>0.28000000000000003</v>
      </c>
      <c r="H122" s="356">
        <v>0.26</v>
      </c>
      <c r="I122" s="356">
        <v>0.21</v>
      </c>
      <c r="J122" s="356">
        <v>0.19</v>
      </c>
      <c r="K122" s="356">
        <v>0.21</v>
      </c>
      <c r="L122" s="356">
        <v>0.19</v>
      </c>
      <c r="M122" s="356">
        <v>0.09</v>
      </c>
      <c r="N122" s="356">
        <v>0.13</v>
      </c>
      <c r="O122" s="445"/>
      <c r="P122" s="445"/>
      <c r="Q122" s="445"/>
      <c r="R122" s="445"/>
      <c r="S122" s="445"/>
      <c r="T122" s="445"/>
      <c r="U122" s="445"/>
      <c r="V122" s="445"/>
      <c r="W122" s="445"/>
    </row>
    <row r="123" spans="1:23" x14ac:dyDescent="0.2">
      <c r="A123" s="278" t="s">
        <v>349</v>
      </c>
      <c r="B123" s="272" t="s">
        <v>350</v>
      </c>
      <c r="C123" s="279" t="s">
        <v>351</v>
      </c>
      <c r="D123" s="345">
        <f t="shared" si="1"/>
        <v>0.06</v>
      </c>
      <c r="E123" s="356">
        <v>0.13</v>
      </c>
      <c r="F123" s="356">
        <v>0.04</v>
      </c>
      <c r="G123" s="356">
        <v>0.1</v>
      </c>
      <c r="H123" s="356">
        <v>0.06</v>
      </c>
      <c r="I123" s="356">
        <v>7.0000000000000007E-2</v>
      </c>
      <c r="J123" s="356">
        <v>0.06</v>
      </c>
      <c r="K123" s="356">
        <v>7.0000000000000007E-2</v>
      </c>
      <c r="L123" s="356">
        <v>0.09</v>
      </c>
      <c r="M123" s="356">
        <v>0.06</v>
      </c>
      <c r="N123" s="356">
        <v>0.06</v>
      </c>
      <c r="O123" s="445"/>
      <c r="P123" s="445"/>
      <c r="Q123" s="445"/>
      <c r="R123" s="445"/>
      <c r="S123" s="445"/>
      <c r="T123" s="445"/>
      <c r="U123" s="445"/>
      <c r="V123" s="445"/>
      <c r="W123" s="445"/>
    </row>
    <row r="124" spans="1:23" x14ac:dyDescent="0.2">
      <c r="A124" s="278" t="s">
        <v>352</v>
      </c>
      <c r="B124" s="272" t="s">
        <v>353</v>
      </c>
      <c r="C124" s="279" t="s">
        <v>354</v>
      </c>
      <c r="D124" s="345">
        <f t="shared" si="1"/>
        <v>0.23</v>
      </c>
      <c r="E124" s="356">
        <v>0.28000000000000003</v>
      </c>
      <c r="F124" s="356">
        <v>0.24</v>
      </c>
      <c r="G124" s="356">
        <v>0.28000000000000003</v>
      </c>
      <c r="H124" s="356">
        <v>0.28000000000000003</v>
      </c>
      <c r="I124" s="356">
        <v>0.34</v>
      </c>
      <c r="J124" s="356">
        <v>0.26</v>
      </c>
      <c r="K124" s="356">
        <v>0.24</v>
      </c>
      <c r="L124" s="356">
        <v>0.28999999999999998</v>
      </c>
      <c r="M124" s="356">
        <v>0.3</v>
      </c>
      <c r="N124" s="356">
        <v>0.23</v>
      </c>
      <c r="O124" s="445"/>
      <c r="P124" s="445"/>
      <c r="Q124" s="445"/>
      <c r="R124" s="445"/>
      <c r="S124" s="445"/>
      <c r="T124" s="445"/>
      <c r="U124" s="445"/>
      <c r="V124" s="445"/>
      <c r="W124" s="445"/>
    </row>
    <row r="125" spans="1:23" x14ac:dyDescent="0.2">
      <c r="A125" s="278" t="s">
        <v>355</v>
      </c>
      <c r="B125" s="272" t="s">
        <v>356</v>
      </c>
      <c r="C125" s="279" t="s">
        <v>357</v>
      </c>
      <c r="D125" s="345">
        <f t="shared" si="1"/>
        <v>0.08</v>
      </c>
      <c r="E125" s="356">
        <v>0.14000000000000001</v>
      </c>
      <c r="F125" s="356">
        <v>0.08</v>
      </c>
      <c r="G125" s="356">
        <v>0.15</v>
      </c>
      <c r="H125" s="356">
        <v>0.18</v>
      </c>
      <c r="I125" s="356">
        <v>0.09</v>
      </c>
      <c r="J125" s="356">
        <v>0.13</v>
      </c>
      <c r="K125" s="356">
        <v>0.15</v>
      </c>
      <c r="L125" s="356">
        <v>0.12</v>
      </c>
      <c r="M125" s="356">
        <v>0.06</v>
      </c>
      <c r="N125" s="356">
        <v>0.08</v>
      </c>
      <c r="O125" s="445"/>
      <c r="P125" s="445"/>
      <c r="Q125" s="445"/>
      <c r="R125" s="445"/>
      <c r="S125" s="445"/>
      <c r="T125" s="445"/>
      <c r="U125" s="445"/>
      <c r="V125" s="445"/>
      <c r="W125" s="445"/>
    </row>
    <row r="126" spans="1:23" x14ac:dyDescent="0.2">
      <c r="A126" s="278" t="s">
        <v>358</v>
      </c>
      <c r="B126" s="272" t="s">
        <v>359</v>
      </c>
      <c r="C126" s="279" t="s">
        <v>360</v>
      </c>
      <c r="D126" s="345">
        <f t="shared" si="1"/>
        <v>0.26</v>
      </c>
      <c r="E126" s="356">
        <v>0.38</v>
      </c>
      <c r="F126" s="356">
        <v>0.45</v>
      </c>
      <c r="G126" s="356">
        <v>0.42</v>
      </c>
      <c r="H126" s="356">
        <v>0.33</v>
      </c>
      <c r="I126" s="356">
        <v>0.45</v>
      </c>
      <c r="J126" s="356">
        <v>0.36</v>
      </c>
      <c r="K126" s="356">
        <v>0.3</v>
      </c>
      <c r="L126" s="356">
        <v>0.35</v>
      </c>
      <c r="M126" s="356">
        <v>0.28000000000000003</v>
      </c>
      <c r="N126" s="356">
        <v>0.26</v>
      </c>
      <c r="O126" s="445"/>
      <c r="P126" s="445"/>
      <c r="Q126" s="445"/>
      <c r="R126" s="445"/>
      <c r="S126" s="445"/>
      <c r="T126" s="445"/>
      <c r="U126" s="445"/>
      <c r="V126" s="445"/>
      <c r="W126" s="445"/>
    </row>
    <row r="127" spans="1:23" x14ac:dyDescent="0.2">
      <c r="A127" s="278" t="s">
        <v>361</v>
      </c>
      <c r="B127" s="272" t="s">
        <v>362</v>
      </c>
      <c r="C127" s="279" t="s">
        <v>363</v>
      </c>
      <c r="D127" s="345">
        <f t="shared" si="1"/>
        <v>0.19</v>
      </c>
      <c r="E127" s="356">
        <v>0.27</v>
      </c>
      <c r="F127" s="356">
        <v>0.28000000000000003</v>
      </c>
      <c r="G127" s="356">
        <v>0.27</v>
      </c>
      <c r="H127" s="356">
        <v>0.23</v>
      </c>
      <c r="I127" s="356">
        <v>0.28999999999999998</v>
      </c>
      <c r="J127" s="356">
        <v>0.33</v>
      </c>
      <c r="K127" s="356">
        <v>0.22</v>
      </c>
      <c r="L127" s="356">
        <v>0.16</v>
      </c>
      <c r="M127" s="356">
        <v>0.21</v>
      </c>
      <c r="N127" s="356">
        <v>0.19</v>
      </c>
      <c r="O127" s="445"/>
      <c r="P127" s="445"/>
      <c r="Q127" s="445"/>
      <c r="R127" s="445"/>
      <c r="S127" s="445"/>
      <c r="T127" s="445"/>
      <c r="U127" s="445"/>
      <c r="V127" s="445"/>
      <c r="W127" s="445"/>
    </row>
    <row r="128" spans="1:23" x14ac:dyDescent="0.2">
      <c r="A128" s="278" t="s">
        <v>364</v>
      </c>
      <c r="B128" s="272" t="s">
        <v>365</v>
      </c>
      <c r="C128" s="279" t="s">
        <v>366</v>
      </c>
      <c r="D128" s="345">
        <f t="shared" si="1"/>
        <v>0.17</v>
      </c>
      <c r="E128" s="356">
        <v>0.2</v>
      </c>
      <c r="F128" s="356">
        <v>0.27</v>
      </c>
      <c r="G128" s="356">
        <v>0.22</v>
      </c>
      <c r="H128" s="356">
        <v>0.16</v>
      </c>
      <c r="I128" s="356">
        <v>0.17</v>
      </c>
      <c r="J128" s="356">
        <v>0.12</v>
      </c>
      <c r="K128" s="356">
        <v>0.16</v>
      </c>
      <c r="L128" s="356">
        <v>0.14000000000000001</v>
      </c>
      <c r="M128" s="356">
        <v>0.12</v>
      </c>
      <c r="N128" s="356">
        <v>0.17</v>
      </c>
      <c r="O128" s="445"/>
      <c r="P128" s="445"/>
      <c r="Q128" s="445"/>
      <c r="R128" s="445"/>
      <c r="S128" s="445"/>
      <c r="T128" s="445"/>
      <c r="U128" s="445"/>
      <c r="V128" s="445"/>
      <c r="W128" s="445"/>
    </row>
    <row r="129" spans="1:23" x14ac:dyDescent="0.2">
      <c r="A129" s="278" t="s">
        <v>367</v>
      </c>
      <c r="B129" s="272" t="s">
        <v>368</v>
      </c>
      <c r="C129" s="279" t="s">
        <v>369</v>
      </c>
      <c r="D129" s="345">
        <f t="shared" si="1"/>
        <v>0.28000000000000003</v>
      </c>
      <c r="E129" s="356">
        <v>0.34</v>
      </c>
      <c r="F129" s="356">
        <v>0.33</v>
      </c>
      <c r="G129" s="356">
        <v>0.43</v>
      </c>
      <c r="H129" s="356">
        <v>0.32</v>
      </c>
      <c r="I129" s="356">
        <v>0.3</v>
      </c>
      <c r="J129" s="356">
        <v>0.33</v>
      </c>
      <c r="K129" s="356">
        <v>0.36</v>
      </c>
      <c r="L129" s="356">
        <v>0.23</v>
      </c>
      <c r="M129" s="356">
        <v>0.28000000000000003</v>
      </c>
      <c r="N129" s="356">
        <v>0.28000000000000003</v>
      </c>
      <c r="O129" s="445"/>
      <c r="P129" s="445"/>
      <c r="Q129" s="445"/>
      <c r="R129" s="445"/>
      <c r="S129" s="445"/>
      <c r="T129" s="445"/>
      <c r="U129" s="445"/>
      <c r="V129" s="445"/>
      <c r="W129" s="445"/>
    </row>
    <row r="130" spans="1:23" x14ac:dyDescent="0.2">
      <c r="A130" s="278" t="s">
        <v>370</v>
      </c>
      <c r="B130" s="272">
        <v>11</v>
      </c>
      <c r="C130" s="279" t="s">
        <v>371</v>
      </c>
      <c r="D130" s="345">
        <f t="shared" si="1"/>
        <v>0.06</v>
      </c>
      <c r="E130" s="356">
        <v>0.06</v>
      </c>
      <c r="F130" s="356">
        <v>0.08</v>
      </c>
      <c r="G130" s="356">
        <v>0.09</v>
      </c>
      <c r="H130" s="356">
        <v>0.06</v>
      </c>
      <c r="I130" s="356">
        <v>0.1</v>
      </c>
      <c r="J130" s="356">
        <v>7.0000000000000007E-2</v>
      </c>
      <c r="K130" s="356">
        <v>0.06</v>
      </c>
      <c r="L130" s="356">
        <v>0.1</v>
      </c>
      <c r="M130" s="356">
        <v>0.06</v>
      </c>
      <c r="N130" s="356">
        <v>0.06</v>
      </c>
      <c r="O130" s="445"/>
      <c r="P130" s="445"/>
      <c r="Q130" s="445"/>
      <c r="R130" s="445"/>
      <c r="S130" s="445"/>
      <c r="T130" s="445"/>
      <c r="U130" s="445"/>
      <c r="V130" s="445"/>
      <c r="W130" s="445"/>
    </row>
    <row r="131" spans="1:23" x14ac:dyDescent="0.2">
      <c r="A131" s="278" t="s">
        <v>372</v>
      </c>
      <c r="B131" s="272">
        <v>12</v>
      </c>
      <c r="C131" s="279" t="s">
        <v>373</v>
      </c>
      <c r="D131" s="345">
        <f t="shared" si="1"/>
        <v>0.08</v>
      </c>
      <c r="E131" s="356">
        <v>0.09</v>
      </c>
      <c r="F131" s="356">
        <v>7.0000000000000007E-2</v>
      </c>
      <c r="G131" s="356">
        <v>7.0000000000000007E-2</v>
      </c>
      <c r="H131" s="356">
        <v>0.09</v>
      </c>
      <c r="I131" s="356">
        <v>0.12</v>
      </c>
      <c r="J131" s="356">
        <v>0.05</v>
      </c>
      <c r="K131" s="356">
        <v>0.06</v>
      </c>
      <c r="L131" s="356">
        <v>0.08</v>
      </c>
      <c r="M131" s="356">
        <v>0.11</v>
      </c>
      <c r="N131" s="356">
        <v>0.08</v>
      </c>
      <c r="O131" s="445"/>
      <c r="P131" s="445"/>
      <c r="Q131" s="445"/>
      <c r="R131" s="445"/>
      <c r="S131" s="445"/>
      <c r="T131" s="445"/>
      <c r="U131" s="445"/>
      <c r="V131" s="445"/>
      <c r="W131" s="445"/>
    </row>
    <row r="132" spans="1:23" x14ac:dyDescent="0.2">
      <c r="A132" s="278" t="s">
        <v>374</v>
      </c>
      <c r="B132" s="272">
        <v>16</v>
      </c>
      <c r="C132" s="279" t="s">
        <v>375</v>
      </c>
      <c r="D132" s="345">
        <f t="shared" si="1"/>
        <v>0.09</v>
      </c>
      <c r="E132" s="356">
        <v>0.05</v>
      </c>
      <c r="F132" s="356">
        <v>0.1</v>
      </c>
      <c r="G132" s="356">
        <v>0.1</v>
      </c>
      <c r="H132" s="356">
        <v>0.16</v>
      </c>
      <c r="I132" s="356">
        <v>0.08</v>
      </c>
      <c r="J132" s="356">
        <v>0.11</v>
      </c>
      <c r="K132" s="356">
        <v>0.09</v>
      </c>
      <c r="L132" s="356">
        <v>0.15</v>
      </c>
      <c r="M132" s="356">
        <v>0.1</v>
      </c>
      <c r="N132" s="356">
        <v>0.09</v>
      </c>
      <c r="O132" s="445"/>
      <c r="P132" s="445"/>
      <c r="Q132" s="445"/>
      <c r="R132" s="445"/>
      <c r="S132" s="445"/>
      <c r="T132" s="445"/>
      <c r="U132" s="445"/>
      <c r="V132" s="445"/>
      <c r="W132" s="445"/>
    </row>
    <row r="133" spans="1:23" x14ac:dyDescent="0.2">
      <c r="A133" s="278" t="s">
        <v>376</v>
      </c>
      <c r="B133" s="272">
        <v>17</v>
      </c>
      <c r="C133" s="279" t="s">
        <v>377</v>
      </c>
      <c r="D133" s="345" t="str">
        <f t="shared" si="1"/>
        <v>-</v>
      </c>
      <c r="E133" s="356" t="s">
        <v>453</v>
      </c>
      <c r="F133" s="356" t="s">
        <v>453</v>
      </c>
      <c r="G133" s="356" t="s">
        <v>453</v>
      </c>
      <c r="H133" s="356" t="s">
        <v>453</v>
      </c>
      <c r="I133" s="356" t="s">
        <v>453</v>
      </c>
      <c r="J133" s="356" t="s">
        <v>453</v>
      </c>
      <c r="K133" s="356" t="s">
        <v>453</v>
      </c>
      <c r="L133" s="356" t="s">
        <v>453</v>
      </c>
      <c r="M133" s="356" t="s">
        <v>453</v>
      </c>
      <c r="N133" s="356" t="s">
        <v>453</v>
      </c>
      <c r="O133" s="445"/>
      <c r="P133" s="445"/>
      <c r="Q133" s="445"/>
      <c r="R133" s="445"/>
      <c r="S133" s="445"/>
      <c r="T133" s="445"/>
      <c r="U133" s="445"/>
      <c r="V133" s="445"/>
      <c r="W133" s="445"/>
    </row>
    <row r="134" spans="1:23" x14ac:dyDescent="0.2">
      <c r="A134" s="278" t="s">
        <v>378</v>
      </c>
      <c r="B134" s="272">
        <v>18</v>
      </c>
      <c r="C134" s="279" t="s">
        <v>379</v>
      </c>
      <c r="D134" s="345">
        <f t="shared" ref="D134:D166" si="2">N134</f>
        <v>0.1</v>
      </c>
      <c r="E134" s="356">
        <v>0.14000000000000001</v>
      </c>
      <c r="F134" s="356">
        <v>0.11</v>
      </c>
      <c r="G134" s="356">
        <v>0.12</v>
      </c>
      <c r="H134" s="356">
        <v>0.09</v>
      </c>
      <c r="I134" s="356">
        <v>0.1</v>
      </c>
      <c r="J134" s="356">
        <v>0.11</v>
      </c>
      <c r="K134" s="356">
        <v>0.11</v>
      </c>
      <c r="L134" s="356">
        <v>0.1</v>
      </c>
      <c r="M134" s="356">
        <v>0.12</v>
      </c>
      <c r="N134" s="356">
        <v>0.1</v>
      </c>
      <c r="O134" s="445"/>
      <c r="P134" s="445"/>
      <c r="Q134" s="445"/>
      <c r="R134" s="445"/>
      <c r="S134" s="445"/>
      <c r="T134" s="445"/>
      <c r="U134" s="445"/>
      <c r="V134" s="445"/>
      <c r="W134" s="445"/>
    </row>
    <row r="135" spans="1:23" x14ac:dyDescent="0.2">
      <c r="A135" s="278" t="s">
        <v>380</v>
      </c>
      <c r="B135" s="272">
        <v>19</v>
      </c>
      <c r="C135" s="279" t="s">
        <v>381</v>
      </c>
      <c r="D135" s="345">
        <f t="shared" si="2"/>
        <v>0.02</v>
      </c>
      <c r="E135" s="356">
        <v>0.08</v>
      </c>
      <c r="F135" s="356">
        <v>0.1</v>
      </c>
      <c r="G135" s="356">
        <v>7.0000000000000007E-2</v>
      </c>
      <c r="H135" s="356">
        <v>0.12</v>
      </c>
      <c r="I135" s="356">
        <v>0.11</v>
      </c>
      <c r="J135" s="356">
        <v>0.09</v>
      </c>
      <c r="K135" s="356">
        <v>0.13</v>
      </c>
      <c r="L135" s="356">
        <v>0.13</v>
      </c>
      <c r="M135" s="356">
        <v>7.0000000000000007E-2</v>
      </c>
      <c r="N135" s="356">
        <v>0.02</v>
      </c>
      <c r="O135" s="445"/>
      <c r="P135" s="445"/>
      <c r="Q135" s="445"/>
      <c r="R135" s="445"/>
      <c r="S135" s="445"/>
      <c r="T135" s="445"/>
      <c r="U135" s="445"/>
      <c r="V135" s="445"/>
      <c r="W135" s="445"/>
    </row>
    <row r="136" spans="1:23" x14ac:dyDescent="0.2">
      <c r="A136" s="278" t="s">
        <v>382</v>
      </c>
      <c r="B136" s="272">
        <v>21</v>
      </c>
      <c r="C136" s="279" t="s">
        <v>383</v>
      </c>
      <c r="D136" s="345">
        <f t="shared" si="2"/>
        <v>0.11</v>
      </c>
      <c r="E136" s="356">
        <v>0.12</v>
      </c>
      <c r="F136" s="356">
        <v>0.11</v>
      </c>
      <c r="G136" s="356">
        <v>0.11</v>
      </c>
      <c r="H136" s="356">
        <v>0.11</v>
      </c>
      <c r="I136" s="356">
        <v>0.11</v>
      </c>
      <c r="J136" s="356">
        <v>0.08</v>
      </c>
      <c r="K136" s="356">
        <v>0.14000000000000001</v>
      </c>
      <c r="L136" s="356">
        <v>0.17</v>
      </c>
      <c r="M136" s="356">
        <v>0.16</v>
      </c>
      <c r="N136" s="356">
        <v>0.11</v>
      </c>
      <c r="O136" s="445"/>
      <c r="P136" s="445"/>
      <c r="Q136" s="445"/>
      <c r="R136" s="445"/>
      <c r="S136" s="445"/>
      <c r="T136" s="445"/>
      <c r="U136" s="445"/>
      <c r="V136" s="445"/>
      <c r="W136" s="445"/>
    </row>
    <row r="137" spans="1:23" x14ac:dyDescent="0.2">
      <c r="A137" s="278" t="s">
        <v>384</v>
      </c>
      <c r="B137" s="272">
        <v>22</v>
      </c>
      <c r="C137" s="279" t="s">
        <v>385</v>
      </c>
      <c r="D137" s="345">
        <f t="shared" si="2"/>
        <v>0.11</v>
      </c>
      <c r="E137" s="356">
        <v>0.12</v>
      </c>
      <c r="F137" s="356">
        <v>0.09</v>
      </c>
      <c r="G137" s="356">
        <v>0.1</v>
      </c>
      <c r="H137" s="356">
        <v>0.13</v>
      </c>
      <c r="I137" s="356">
        <v>0.13</v>
      </c>
      <c r="J137" s="356">
        <v>0.13</v>
      </c>
      <c r="K137" s="356">
        <v>0.14000000000000001</v>
      </c>
      <c r="L137" s="356">
        <v>0.13</v>
      </c>
      <c r="M137" s="356">
        <v>0.13</v>
      </c>
      <c r="N137" s="356">
        <v>0.11</v>
      </c>
      <c r="O137" s="445"/>
      <c r="P137" s="445"/>
      <c r="Q137" s="445"/>
      <c r="R137" s="445"/>
      <c r="S137" s="445"/>
      <c r="T137" s="445"/>
      <c r="U137" s="445"/>
      <c r="V137" s="445"/>
      <c r="W137" s="445"/>
    </row>
    <row r="138" spans="1:23" x14ac:dyDescent="0.2">
      <c r="A138" s="278" t="s">
        <v>386</v>
      </c>
      <c r="B138" s="272">
        <v>23</v>
      </c>
      <c r="C138" s="279" t="s">
        <v>387</v>
      </c>
      <c r="D138" s="345">
        <f t="shared" si="2"/>
        <v>0.1</v>
      </c>
      <c r="E138" s="356">
        <v>7.0000000000000007E-2</v>
      </c>
      <c r="F138" s="356">
        <v>0.13</v>
      </c>
      <c r="G138" s="356">
        <v>0.12</v>
      </c>
      <c r="H138" s="356">
        <v>0.09</v>
      </c>
      <c r="I138" s="356">
        <v>7.0000000000000007E-2</v>
      </c>
      <c r="J138" s="356">
        <v>7.0000000000000007E-2</v>
      </c>
      <c r="K138" s="356">
        <v>0.06</v>
      </c>
      <c r="L138" s="356">
        <v>0.06</v>
      </c>
      <c r="M138" s="356">
        <v>0.08</v>
      </c>
      <c r="N138" s="356">
        <v>0.1</v>
      </c>
      <c r="O138" s="445"/>
      <c r="P138" s="445"/>
      <c r="Q138" s="445"/>
      <c r="R138" s="445"/>
      <c r="S138" s="445"/>
      <c r="T138" s="445"/>
      <c r="U138" s="445"/>
      <c r="V138" s="445"/>
      <c r="W138" s="445"/>
    </row>
    <row r="139" spans="1:23" x14ac:dyDescent="0.2">
      <c r="A139" s="278" t="s">
        <v>388</v>
      </c>
      <c r="B139" s="272">
        <v>24</v>
      </c>
      <c r="C139" s="279" t="s">
        <v>389</v>
      </c>
      <c r="D139" s="345">
        <f t="shared" si="2"/>
        <v>0.09</v>
      </c>
      <c r="E139" s="356">
        <v>7.0000000000000007E-2</v>
      </c>
      <c r="F139" s="356">
        <v>0.08</v>
      </c>
      <c r="G139" s="356">
        <v>0.08</v>
      </c>
      <c r="H139" s="356">
        <v>0.05</v>
      </c>
      <c r="I139" s="356">
        <v>7.0000000000000007E-2</v>
      </c>
      <c r="J139" s="356">
        <v>7.0000000000000007E-2</v>
      </c>
      <c r="K139" s="356">
        <v>0.08</v>
      </c>
      <c r="L139" s="356">
        <v>0.11</v>
      </c>
      <c r="M139" s="356">
        <v>0.1</v>
      </c>
      <c r="N139" s="356">
        <v>0.09</v>
      </c>
      <c r="O139" s="445"/>
      <c r="P139" s="445"/>
      <c r="Q139" s="445"/>
      <c r="R139" s="445"/>
      <c r="S139" s="445"/>
      <c r="T139" s="445"/>
      <c r="U139" s="445"/>
      <c r="V139" s="445"/>
      <c r="W139" s="445"/>
    </row>
    <row r="140" spans="1:23" x14ac:dyDescent="0.2">
      <c r="A140" s="278" t="s">
        <v>390</v>
      </c>
      <c r="B140" s="272">
        <v>26</v>
      </c>
      <c r="C140" s="279" t="s">
        <v>391</v>
      </c>
      <c r="D140" s="345">
        <f t="shared" si="2"/>
        <v>0.08</v>
      </c>
      <c r="E140" s="356">
        <v>0.1</v>
      </c>
      <c r="F140" s="356">
        <v>0.1</v>
      </c>
      <c r="G140" s="356">
        <v>0.11</v>
      </c>
      <c r="H140" s="356">
        <v>0.11</v>
      </c>
      <c r="I140" s="356">
        <v>0.09</v>
      </c>
      <c r="J140" s="356">
        <v>0.1</v>
      </c>
      <c r="K140" s="356">
        <v>0.1</v>
      </c>
      <c r="L140" s="356">
        <v>0.11</v>
      </c>
      <c r="M140" s="356">
        <v>0.09</v>
      </c>
      <c r="N140" s="356">
        <v>0.08</v>
      </c>
      <c r="O140" s="445"/>
      <c r="P140" s="445"/>
      <c r="Q140" s="445"/>
      <c r="R140" s="445"/>
      <c r="S140" s="445"/>
      <c r="T140" s="445"/>
      <c r="U140" s="445"/>
      <c r="V140" s="445"/>
      <c r="W140" s="445"/>
    </row>
    <row r="141" spans="1:23" x14ac:dyDescent="0.2">
      <c r="A141" s="278" t="s">
        <v>392</v>
      </c>
      <c r="B141" s="272">
        <v>29</v>
      </c>
      <c r="C141" s="279" t="s">
        <v>393</v>
      </c>
      <c r="D141" s="345">
        <f t="shared" si="2"/>
        <v>0.12</v>
      </c>
      <c r="E141" s="356">
        <v>0.13</v>
      </c>
      <c r="F141" s="356">
        <v>0.12</v>
      </c>
      <c r="G141" s="356">
        <v>0.13</v>
      </c>
      <c r="H141" s="356">
        <v>0.12</v>
      </c>
      <c r="I141" s="356">
        <v>0.13</v>
      </c>
      <c r="J141" s="356">
        <v>0.13</v>
      </c>
      <c r="K141" s="356">
        <v>0.14000000000000001</v>
      </c>
      <c r="L141" s="356">
        <v>0.12</v>
      </c>
      <c r="M141" s="356">
        <v>0.14000000000000001</v>
      </c>
      <c r="N141" s="356">
        <v>0.12</v>
      </c>
      <c r="O141" s="445"/>
      <c r="P141" s="445"/>
      <c r="Q141" s="445"/>
      <c r="R141" s="445"/>
      <c r="S141" s="445"/>
      <c r="T141" s="445"/>
      <c r="U141" s="445"/>
      <c r="V141" s="445"/>
      <c r="W141" s="445"/>
    </row>
    <row r="142" spans="1:23" x14ac:dyDescent="0.2">
      <c r="A142" s="278" t="s">
        <v>394</v>
      </c>
      <c r="B142" s="272">
        <v>30</v>
      </c>
      <c r="C142" s="279" t="s">
        <v>395</v>
      </c>
      <c r="D142" s="345">
        <f t="shared" si="2"/>
        <v>0.18</v>
      </c>
      <c r="E142" s="356">
        <v>0.15</v>
      </c>
      <c r="F142" s="356">
        <v>0.16</v>
      </c>
      <c r="G142" s="356">
        <v>0.16</v>
      </c>
      <c r="H142" s="356">
        <v>0.17</v>
      </c>
      <c r="I142" s="356">
        <v>0.16</v>
      </c>
      <c r="J142" s="356">
        <v>0.15</v>
      </c>
      <c r="K142" s="356">
        <v>0.14000000000000001</v>
      </c>
      <c r="L142" s="356">
        <v>0.13</v>
      </c>
      <c r="M142" s="356">
        <v>0.15</v>
      </c>
      <c r="N142" s="356">
        <v>0.18</v>
      </c>
      <c r="O142" s="445"/>
      <c r="P142" s="445"/>
      <c r="Q142" s="445"/>
      <c r="R142" s="445"/>
      <c r="S142" s="445"/>
      <c r="T142" s="445"/>
      <c r="U142" s="445"/>
      <c r="V142" s="445"/>
      <c r="W142" s="445"/>
    </row>
    <row r="143" spans="1:23" x14ac:dyDescent="0.2">
      <c r="A143" s="278" t="s">
        <v>396</v>
      </c>
      <c r="B143" s="272">
        <v>31</v>
      </c>
      <c r="C143" s="279" t="s">
        <v>397</v>
      </c>
      <c r="D143" s="345" t="str">
        <f t="shared" si="2"/>
        <v>-</v>
      </c>
      <c r="E143" s="356" t="s">
        <v>453</v>
      </c>
      <c r="F143" s="356" t="s">
        <v>453</v>
      </c>
      <c r="G143" s="356" t="s">
        <v>453</v>
      </c>
      <c r="H143" s="356" t="s">
        <v>453</v>
      </c>
      <c r="I143" s="356" t="s">
        <v>453</v>
      </c>
      <c r="J143" s="356" t="s">
        <v>453</v>
      </c>
      <c r="K143" s="356" t="s">
        <v>453</v>
      </c>
      <c r="L143" s="356" t="s">
        <v>453</v>
      </c>
      <c r="M143" s="356" t="s">
        <v>453</v>
      </c>
      <c r="N143" s="356" t="s">
        <v>453</v>
      </c>
      <c r="O143" s="445"/>
      <c r="P143" s="445"/>
      <c r="Q143" s="445"/>
      <c r="R143" s="445"/>
      <c r="S143" s="445"/>
      <c r="T143" s="445"/>
      <c r="U143" s="445"/>
      <c r="V143" s="445"/>
      <c r="W143" s="445"/>
    </row>
    <row r="144" spans="1:23" x14ac:dyDescent="0.2">
      <c r="A144" s="278" t="s">
        <v>398</v>
      </c>
      <c r="B144" s="272">
        <v>32</v>
      </c>
      <c r="C144" s="279" t="s">
        <v>399</v>
      </c>
      <c r="D144" s="345">
        <f t="shared" si="2"/>
        <v>0.14000000000000001</v>
      </c>
      <c r="E144" s="356">
        <v>0.11</v>
      </c>
      <c r="F144" s="356">
        <v>0.12</v>
      </c>
      <c r="G144" s="356">
        <v>0.09</v>
      </c>
      <c r="H144" s="356">
        <v>0.12</v>
      </c>
      <c r="I144" s="356">
        <v>0.08</v>
      </c>
      <c r="J144" s="356">
        <v>0.1</v>
      </c>
      <c r="K144" s="356">
        <v>0.1</v>
      </c>
      <c r="L144" s="356">
        <v>0.13</v>
      </c>
      <c r="M144" s="356">
        <v>0.1</v>
      </c>
      <c r="N144" s="356">
        <v>0.14000000000000001</v>
      </c>
      <c r="O144" s="445"/>
      <c r="P144" s="445"/>
      <c r="Q144" s="445"/>
      <c r="R144" s="445"/>
      <c r="S144" s="445"/>
      <c r="T144" s="445"/>
      <c r="U144" s="445"/>
      <c r="V144" s="445"/>
      <c r="W144" s="445"/>
    </row>
    <row r="145" spans="1:23" x14ac:dyDescent="0.2">
      <c r="A145" s="278" t="s">
        <v>400</v>
      </c>
      <c r="B145" s="272">
        <v>33</v>
      </c>
      <c r="C145" s="279" t="s">
        <v>401</v>
      </c>
      <c r="D145" s="345">
        <f t="shared" si="2"/>
        <v>0.1</v>
      </c>
      <c r="E145" s="356">
        <v>0.12</v>
      </c>
      <c r="F145" s="356">
        <v>0.16</v>
      </c>
      <c r="G145" s="356">
        <v>0.14000000000000001</v>
      </c>
      <c r="H145" s="356">
        <v>0.1</v>
      </c>
      <c r="I145" s="356">
        <v>0.14000000000000001</v>
      </c>
      <c r="J145" s="356">
        <v>0.15</v>
      </c>
      <c r="K145" s="356">
        <v>0.13</v>
      </c>
      <c r="L145" s="356">
        <v>0.13</v>
      </c>
      <c r="M145" s="356">
        <v>0.11</v>
      </c>
      <c r="N145" s="356">
        <v>0.1</v>
      </c>
      <c r="O145" s="445"/>
      <c r="P145" s="445"/>
      <c r="Q145" s="445"/>
      <c r="R145" s="445"/>
      <c r="S145" s="445"/>
      <c r="T145" s="445"/>
      <c r="U145" s="445"/>
      <c r="V145" s="445"/>
      <c r="W145" s="445"/>
    </row>
    <row r="146" spans="1:23" x14ac:dyDescent="0.2">
      <c r="A146" s="278" t="s">
        <v>402</v>
      </c>
      <c r="B146" s="272">
        <v>34</v>
      </c>
      <c r="C146" s="279" t="s">
        <v>403</v>
      </c>
      <c r="D146" s="345" t="str">
        <f t="shared" si="2"/>
        <v>-</v>
      </c>
      <c r="E146" s="356" t="s">
        <v>453</v>
      </c>
      <c r="F146" s="356" t="s">
        <v>453</v>
      </c>
      <c r="G146" s="356" t="s">
        <v>453</v>
      </c>
      <c r="H146" s="356" t="s">
        <v>453</v>
      </c>
      <c r="I146" s="356" t="s">
        <v>453</v>
      </c>
      <c r="J146" s="356" t="s">
        <v>453</v>
      </c>
      <c r="K146" s="356" t="s">
        <v>453</v>
      </c>
      <c r="L146" s="356" t="s">
        <v>453</v>
      </c>
      <c r="M146" s="356" t="s">
        <v>453</v>
      </c>
      <c r="N146" s="356" t="s">
        <v>453</v>
      </c>
      <c r="O146" s="445"/>
      <c r="P146" s="445"/>
      <c r="Q146" s="445"/>
      <c r="R146" s="445"/>
      <c r="S146" s="445"/>
      <c r="T146" s="445"/>
      <c r="U146" s="445"/>
      <c r="V146" s="445"/>
      <c r="W146" s="445"/>
    </row>
    <row r="147" spans="1:23" x14ac:dyDescent="0.2">
      <c r="A147" s="278" t="s">
        <v>404</v>
      </c>
      <c r="B147" s="272">
        <v>36</v>
      </c>
      <c r="C147" s="279" t="s">
        <v>405</v>
      </c>
      <c r="D147" s="345">
        <f t="shared" si="2"/>
        <v>0.09</v>
      </c>
      <c r="E147" s="356">
        <v>7.0000000000000007E-2</v>
      </c>
      <c r="F147" s="356">
        <v>0.09</v>
      </c>
      <c r="G147" s="356">
        <v>0.1</v>
      </c>
      <c r="H147" s="356">
        <v>0.11</v>
      </c>
      <c r="I147" s="356">
        <v>0.08</v>
      </c>
      <c r="J147" s="356">
        <v>0.1</v>
      </c>
      <c r="K147" s="356">
        <v>0.11</v>
      </c>
      <c r="L147" s="356">
        <v>0.1</v>
      </c>
      <c r="M147" s="356">
        <v>0.09</v>
      </c>
      <c r="N147" s="356">
        <v>0.09</v>
      </c>
      <c r="O147" s="445"/>
      <c r="P147" s="445"/>
      <c r="Q147" s="445"/>
      <c r="R147" s="445"/>
      <c r="S147" s="445"/>
      <c r="T147" s="445"/>
      <c r="U147" s="445"/>
      <c r="V147" s="445"/>
      <c r="W147" s="445"/>
    </row>
    <row r="148" spans="1:23" x14ac:dyDescent="0.2">
      <c r="A148" s="278" t="s">
        <v>406</v>
      </c>
      <c r="B148" s="272">
        <v>37</v>
      </c>
      <c r="C148" s="279" t="s">
        <v>407</v>
      </c>
      <c r="D148" s="345" t="str">
        <f t="shared" si="2"/>
        <v>-</v>
      </c>
      <c r="E148" s="356" t="s">
        <v>453</v>
      </c>
      <c r="F148" s="356" t="s">
        <v>453</v>
      </c>
      <c r="G148" s="356" t="s">
        <v>453</v>
      </c>
      <c r="H148" s="356" t="s">
        <v>453</v>
      </c>
      <c r="I148" s="356" t="s">
        <v>453</v>
      </c>
      <c r="J148" s="356" t="s">
        <v>453</v>
      </c>
      <c r="K148" s="356" t="s">
        <v>453</v>
      </c>
      <c r="L148" s="356" t="s">
        <v>453</v>
      </c>
      <c r="M148" s="356" t="s">
        <v>453</v>
      </c>
      <c r="N148" s="356" t="s">
        <v>453</v>
      </c>
      <c r="O148" s="445"/>
      <c r="P148" s="445"/>
      <c r="Q148" s="445"/>
      <c r="R148" s="445"/>
      <c r="S148" s="445"/>
      <c r="T148" s="445"/>
      <c r="U148" s="445"/>
      <c r="V148" s="445"/>
      <c r="W148" s="445"/>
    </row>
    <row r="149" spans="1:23" x14ac:dyDescent="0.2">
      <c r="A149" s="278" t="s">
        <v>408</v>
      </c>
      <c r="B149" s="272">
        <v>38</v>
      </c>
      <c r="C149" s="279" t="s">
        <v>409</v>
      </c>
      <c r="D149" s="345">
        <f t="shared" si="2"/>
        <v>7.0000000000000007E-2</v>
      </c>
      <c r="E149" s="356">
        <v>0.12</v>
      </c>
      <c r="F149" s="356">
        <v>0.05</v>
      </c>
      <c r="G149" s="356">
        <v>7.0000000000000007E-2</v>
      </c>
      <c r="H149" s="356">
        <v>0.09</v>
      </c>
      <c r="I149" s="356">
        <v>0.09</v>
      </c>
      <c r="J149" s="356">
        <v>0.06</v>
      </c>
      <c r="K149" s="356">
        <v>0.09</v>
      </c>
      <c r="L149" s="356">
        <v>0.04</v>
      </c>
      <c r="M149" s="356">
        <v>0.1</v>
      </c>
      <c r="N149" s="356">
        <v>7.0000000000000007E-2</v>
      </c>
      <c r="O149" s="445"/>
      <c r="P149" s="445"/>
      <c r="Q149" s="445"/>
      <c r="R149" s="445"/>
      <c r="S149" s="445"/>
      <c r="T149" s="445"/>
      <c r="U149" s="445"/>
      <c r="V149" s="445"/>
      <c r="W149" s="445"/>
    </row>
    <row r="150" spans="1:23" x14ac:dyDescent="0.2">
      <c r="A150" s="278" t="s">
        <v>410</v>
      </c>
      <c r="B150" s="272">
        <v>40</v>
      </c>
      <c r="C150" s="279" t="s">
        <v>411</v>
      </c>
      <c r="D150" s="345">
        <f t="shared" si="2"/>
        <v>0.1</v>
      </c>
      <c r="E150" s="356">
        <v>0.06</v>
      </c>
      <c r="F150" s="356">
        <v>7.0000000000000007E-2</v>
      </c>
      <c r="G150" s="356">
        <v>0.12</v>
      </c>
      <c r="H150" s="356">
        <v>0.13</v>
      </c>
      <c r="I150" s="356">
        <v>7.0000000000000007E-2</v>
      </c>
      <c r="J150" s="356">
        <v>0.1</v>
      </c>
      <c r="K150" s="356">
        <v>0.12</v>
      </c>
      <c r="L150" s="356">
        <v>0.14000000000000001</v>
      </c>
      <c r="M150" s="356">
        <v>0.11</v>
      </c>
      <c r="N150" s="356">
        <v>0.1</v>
      </c>
      <c r="O150" s="445"/>
      <c r="P150" s="445"/>
      <c r="Q150" s="445"/>
      <c r="R150" s="445"/>
      <c r="S150" s="445"/>
      <c r="T150" s="445"/>
      <c r="U150" s="445"/>
      <c r="V150" s="445"/>
      <c r="W150" s="445"/>
    </row>
    <row r="151" spans="1:23" x14ac:dyDescent="0.2">
      <c r="A151" s="278" t="s">
        <v>412</v>
      </c>
      <c r="B151" s="272">
        <v>41</v>
      </c>
      <c r="C151" s="279" t="s">
        <v>413</v>
      </c>
      <c r="D151" s="345">
        <f t="shared" si="2"/>
        <v>0.13</v>
      </c>
      <c r="E151" s="356">
        <v>0.09</v>
      </c>
      <c r="F151" s="356">
        <v>0.1</v>
      </c>
      <c r="G151" s="356">
        <v>0.08</v>
      </c>
      <c r="H151" s="356">
        <v>0.11</v>
      </c>
      <c r="I151" s="356">
        <v>0.15</v>
      </c>
      <c r="J151" s="356">
        <v>0.12</v>
      </c>
      <c r="K151" s="356">
        <v>0.12</v>
      </c>
      <c r="L151" s="356">
        <v>0.1</v>
      </c>
      <c r="M151" s="356">
        <v>0.09</v>
      </c>
      <c r="N151" s="356">
        <v>0.13</v>
      </c>
      <c r="O151" s="445"/>
      <c r="P151" s="445"/>
      <c r="Q151" s="445"/>
      <c r="R151" s="445"/>
      <c r="S151" s="445"/>
      <c r="T151" s="445"/>
      <c r="U151" s="445"/>
      <c r="V151" s="445"/>
      <c r="W151" s="445"/>
    </row>
    <row r="152" spans="1:23" x14ac:dyDescent="0.2">
      <c r="A152" s="278" t="s">
        <v>414</v>
      </c>
      <c r="B152" s="272">
        <v>42</v>
      </c>
      <c r="C152" s="279" t="s">
        <v>415</v>
      </c>
      <c r="D152" s="345">
        <f t="shared" si="2"/>
        <v>0.12</v>
      </c>
      <c r="E152" s="356">
        <v>0.09</v>
      </c>
      <c r="F152" s="356">
        <v>0.08</v>
      </c>
      <c r="G152" s="356">
        <v>0.09</v>
      </c>
      <c r="H152" s="356">
        <v>0.09</v>
      </c>
      <c r="I152" s="356">
        <v>0.11</v>
      </c>
      <c r="J152" s="356">
        <v>0.12</v>
      </c>
      <c r="K152" s="356">
        <v>0.12</v>
      </c>
      <c r="L152" s="356">
        <v>0.14000000000000001</v>
      </c>
      <c r="M152" s="356">
        <v>0.11</v>
      </c>
      <c r="N152" s="356">
        <v>0.12</v>
      </c>
      <c r="O152" s="445"/>
      <c r="P152" s="445"/>
      <c r="Q152" s="445"/>
      <c r="R152" s="445"/>
      <c r="S152" s="445"/>
      <c r="T152" s="445"/>
      <c r="U152" s="445"/>
      <c r="V152" s="445"/>
      <c r="W152" s="445"/>
    </row>
    <row r="153" spans="1:23" x14ac:dyDescent="0.2">
      <c r="A153" s="278" t="s">
        <v>416</v>
      </c>
      <c r="B153" s="272">
        <v>43</v>
      </c>
      <c r="C153" s="279" t="s">
        <v>417</v>
      </c>
      <c r="D153" s="345">
        <f t="shared" si="2"/>
        <v>0.05</v>
      </c>
      <c r="E153" s="356">
        <v>0.06</v>
      </c>
      <c r="F153" s="356">
        <v>7.0000000000000007E-2</v>
      </c>
      <c r="G153" s="356">
        <v>7.0000000000000007E-2</v>
      </c>
      <c r="H153" s="356">
        <v>0.08</v>
      </c>
      <c r="I153" s="356">
        <v>0.09</v>
      </c>
      <c r="J153" s="356">
        <v>0.1</v>
      </c>
      <c r="K153" s="356">
        <v>0.09</v>
      </c>
      <c r="L153" s="356">
        <v>7.0000000000000007E-2</v>
      </c>
      <c r="M153" s="356">
        <v>0.06</v>
      </c>
      <c r="N153" s="356">
        <v>0.05</v>
      </c>
      <c r="O153" s="445"/>
      <c r="P153" s="445"/>
      <c r="Q153" s="445"/>
      <c r="R153" s="445"/>
      <c r="S153" s="445"/>
      <c r="T153" s="445"/>
      <c r="U153" s="445"/>
      <c r="V153" s="445"/>
      <c r="W153" s="445"/>
    </row>
    <row r="154" spans="1:23" x14ac:dyDescent="0.2">
      <c r="A154" s="278" t="s">
        <v>418</v>
      </c>
      <c r="B154" s="272">
        <v>44</v>
      </c>
      <c r="C154" s="279" t="s">
        <v>419</v>
      </c>
      <c r="D154" s="345">
        <f t="shared" si="2"/>
        <v>0.1</v>
      </c>
      <c r="E154" s="356">
        <v>7.0000000000000007E-2</v>
      </c>
      <c r="F154" s="356">
        <v>0.09</v>
      </c>
      <c r="G154" s="356">
        <v>7.0000000000000007E-2</v>
      </c>
      <c r="H154" s="356">
        <v>0.08</v>
      </c>
      <c r="I154" s="356">
        <v>0.1</v>
      </c>
      <c r="J154" s="356">
        <v>0.15</v>
      </c>
      <c r="K154" s="356">
        <v>0.12</v>
      </c>
      <c r="L154" s="356">
        <v>0.15</v>
      </c>
      <c r="M154" s="356">
        <v>0.11</v>
      </c>
      <c r="N154" s="356">
        <v>0.1</v>
      </c>
      <c r="O154" s="445"/>
      <c r="P154" s="445"/>
      <c r="Q154" s="445"/>
      <c r="R154" s="445"/>
      <c r="S154" s="445"/>
      <c r="T154" s="445"/>
      <c r="U154" s="445"/>
      <c r="V154" s="445"/>
      <c r="W154" s="445"/>
    </row>
    <row r="155" spans="1:23" x14ac:dyDescent="0.2">
      <c r="A155" s="278" t="s">
        <v>420</v>
      </c>
      <c r="B155" s="272">
        <v>45</v>
      </c>
      <c r="C155" s="279" t="s">
        <v>421</v>
      </c>
      <c r="D155" s="345">
        <f t="shared" si="2"/>
        <v>0.09</v>
      </c>
      <c r="E155" s="356">
        <v>0.08</v>
      </c>
      <c r="F155" s="356">
        <v>0.11</v>
      </c>
      <c r="G155" s="356">
        <v>0.09</v>
      </c>
      <c r="H155" s="356">
        <v>0.08</v>
      </c>
      <c r="I155" s="356">
        <v>0.1</v>
      </c>
      <c r="J155" s="356">
        <v>0.14000000000000001</v>
      </c>
      <c r="K155" s="356">
        <v>0.09</v>
      </c>
      <c r="L155" s="356">
        <v>0.08</v>
      </c>
      <c r="M155" s="356">
        <v>7.0000000000000007E-2</v>
      </c>
      <c r="N155" s="356">
        <v>0.09</v>
      </c>
      <c r="O155" s="445"/>
      <c r="P155" s="445"/>
      <c r="Q155" s="445"/>
      <c r="R155" s="445"/>
      <c r="S155" s="445"/>
      <c r="T155" s="445"/>
      <c r="U155" s="445"/>
      <c r="V155" s="445"/>
      <c r="W155" s="445"/>
    </row>
    <row r="156" spans="1:23" x14ac:dyDescent="0.2">
      <c r="A156" s="278" t="s">
        <v>422</v>
      </c>
      <c r="B156" s="272">
        <v>47</v>
      </c>
      <c r="C156" s="279" t="s">
        <v>423</v>
      </c>
      <c r="D156" s="345">
        <f t="shared" si="2"/>
        <v>0.1</v>
      </c>
      <c r="E156" s="356">
        <v>0.09</v>
      </c>
      <c r="F156" s="356">
        <v>0.1</v>
      </c>
      <c r="G156" s="356">
        <v>0.1</v>
      </c>
      <c r="H156" s="356">
        <v>0.14000000000000001</v>
      </c>
      <c r="I156" s="356">
        <v>0.09</v>
      </c>
      <c r="J156" s="356">
        <v>0.11</v>
      </c>
      <c r="K156" s="356">
        <v>7.0000000000000007E-2</v>
      </c>
      <c r="L156" s="356">
        <v>0.08</v>
      </c>
      <c r="M156" s="356">
        <v>0.08</v>
      </c>
      <c r="N156" s="356">
        <v>0.1</v>
      </c>
      <c r="O156" s="445"/>
      <c r="P156" s="445"/>
      <c r="Q156" s="445"/>
      <c r="R156" s="445"/>
      <c r="S156" s="445"/>
      <c r="T156" s="445"/>
      <c r="U156" s="445"/>
      <c r="V156" s="445"/>
      <c r="W156" s="445"/>
    </row>
    <row r="157" spans="1:23" x14ac:dyDescent="0.2">
      <c r="A157" s="278" t="s">
        <v>489</v>
      </c>
      <c r="B157" s="278"/>
      <c r="C157" s="279" t="s">
        <v>428</v>
      </c>
      <c r="D157" s="345">
        <f t="shared" si="2"/>
        <v>0.18</v>
      </c>
      <c r="E157" s="356">
        <v>0.19</v>
      </c>
      <c r="F157" s="356">
        <v>0.18</v>
      </c>
      <c r="G157" s="356">
        <v>0.2</v>
      </c>
      <c r="H157" s="356">
        <v>0.18</v>
      </c>
      <c r="I157" s="356">
        <v>0.19</v>
      </c>
      <c r="J157" s="356">
        <v>0.21</v>
      </c>
      <c r="K157" s="356">
        <v>0.2</v>
      </c>
      <c r="L157" s="356">
        <v>0.21</v>
      </c>
      <c r="M157" s="356">
        <v>0.2</v>
      </c>
      <c r="N157" s="356">
        <v>0.18</v>
      </c>
      <c r="O157" s="445"/>
      <c r="P157" s="445"/>
      <c r="Q157" s="445"/>
      <c r="R157" s="445"/>
      <c r="S157" s="445"/>
      <c r="T157" s="445"/>
      <c r="U157" s="445"/>
      <c r="V157" s="445"/>
      <c r="W157" s="445"/>
    </row>
    <row r="158" spans="1:23" x14ac:dyDescent="0.2">
      <c r="A158" s="278" t="s">
        <v>490</v>
      </c>
      <c r="B158" s="278"/>
      <c r="C158" s="279" t="s">
        <v>429</v>
      </c>
      <c r="D158" s="345">
        <f t="shared" si="2"/>
        <v>0.18</v>
      </c>
      <c r="E158" s="356">
        <v>0.17</v>
      </c>
      <c r="F158" s="356">
        <v>0.18</v>
      </c>
      <c r="G158" s="356">
        <v>0.17</v>
      </c>
      <c r="H158" s="356">
        <v>0.18</v>
      </c>
      <c r="I158" s="356">
        <v>0.19</v>
      </c>
      <c r="J158" s="356">
        <v>0.19</v>
      </c>
      <c r="K158" s="356">
        <v>0.18</v>
      </c>
      <c r="L158" s="356">
        <v>0.19</v>
      </c>
      <c r="M158" s="356">
        <v>0.18</v>
      </c>
      <c r="N158" s="356">
        <v>0.18</v>
      </c>
      <c r="O158" s="445"/>
      <c r="P158" s="445"/>
      <c r="Q158" s="445"/>
      <c r="R158" s="445"/>
      <c r="S158" s="445"/>
      <c r="T158" s="445"/>
      <c r="U158" s="445"/>
      <c r="V158" s="445"/>
      <c r="W158" s="445"/>
    </row>
    <row r="159" spans="1:23" x14ac:dyDescent="0.2">
      <c r="A159" s="278" t="s">
        <v>491</v>
      </c>
      <c r="B159" s="278"/>
      <c r="C159" s="279" t="s">
        <v>734</v>
      </c>
      <c r="D159" s="345">
        <f t="shared" si="2"/>
        <v>0.16</v>
      </c>
      <c r="E159" s="356">
        <v>0.17</v>
      </c>
      <c r="F159" s="356">
        <v>0.16</v>
      </c>
      <c r="G159" s="356">
        <v>0.17</v>
      </c>
      <c r="H159" s="356">
        <v>0.16</v>
      </c>
      <c r="I159" s="356">
        <v>0.16</v>
      </c>
      <c r="J159" s="356">
        <v>0.18</v>
      </c>
      <c r="K159" s="356">
        <v>0.19</v>
      </c>
      <c r="L159" s="356">
        <v>0.18</v>
      </c>
      <c r="M159" s="356">
        <v>0.17</v>
      </c>
      <c r="N159" s="356">
        <v>0.16</v>
      </c>
      <c r="O159" s="445"/>
      <c r="P159" s="445"/>
      <c r="Q159" s="445"/>
      <c r="R159" s="445"/>
      <c r="S159" s="445"/>
      <c r="T159" s="445"/>
      <c r="U159" s="445"/>
      <c r="V159" s="445"/>
      <c r="W159" s="445"/>
    </row>
    <row r="160" spans="1:23" x14ac:dyDescent="0.2">
      <c r="A160" s="278" t="s">
        <v>492</v>
      </c>
      <c r="B160" s="278"/>
      <c r="C160" s="279" t="s">
        <v>431</v>
      </c>
      <c r="D160" s="345">
        <f t="shared" si="2"/>
        <v>0.12</v>
      </c>
      <c r="E160" s="356">
        <v>0.13</v>
      </c>
      <c r="F160" s="356">
        <v>0.14000000000000001</v>
      </c>
      <c r="G160" s="356">
        <v>0.13</v>
      </c>
      <c r="H160" s="356">
        <v>0.12</v>
      </c>
      <c r="I160" s="356">
        <v>0.13</v>
      </c>
      <c r="J160" s="356">
        <v>0.15</v>
      </c>
      <c r="K160" s="356">
        <v>0.16</v>
      </c>
      <c r="L160" s="356">
        <v>0.16</v>
      </c>
      <c r="M160" s="356">
        <v>0.13</v>
      </c>
      <c r="N160" s="356">
        <v>0.12</v>
      </c>
      <c r="O160" s="445"/>
      <c r="P160" s="445"/>
      <c r="Q160" s="445"/>
      <c r="R160" s="445"/>
      <c r="S160" s="445"/>
      <c r="T160" s="445"/>
      <c r="U160" s="445"/>
      <c r="V160" s="445"/>
      <c r="W160" s="445"/>
    </row>
    <row r="161" spans="1:23" x14ac:dyDescent="0.2">
      <c r="A161" s="278" t="s">
        <v>493</v>
      </c>
      <c r="B161" s="278"/>
      <c r="C161" s="279" t="s">
        <v>432</v>
      </c>
      <c r="D161" s="345">
        <f t="shared" si="2"/>
        <v>0.18</v>
      </c>
      <c r="E161" s="356">
        <v>0.16</v>
      </c>
      <c r="F161" s="356">
        <v>0.16</v>
      </c>
      <c r="G161" s="356">
        <v>0.21</v>
      </c>
      <c r="H161" s="356">
        <v>0.23</v>
      </c>
      <c r="I161" s="356">
        <v>0.25</v>
      </c>
      <c r="J161" s="356">
        <v>0.2</v>
      </c>
      <c r="K161" s="356">
        <v>0.2</v>
      </c>
      <c r="L161" s="356">
        <v>0.23</v>
      </c>
      <c r="M161" s="356">
        <v>0.22</v>
      </c>
      <c r="N161" s="356">
        <v>0.18</v>
      </c>
      <c r="O161" s="445"/>
      <c r="P161" s="445"/>
      <c r="Q161" s="445"/>
      <c r="R161" s="445"/>
      <c r="S161" s="445"/>
      <c r="T161" s="445"/>
      <c r="U161" s="445"/>
      <c r="V161" s="445"/>
      <c r="W161" s="445"/>
    </row>
    <row r="162" spans="1:23" x14ac:dyDescent="0.2">
      <c r="A162" s="278" t="s">
        <v>494</v>
      </c>
      <c r="B162" s="278"/>
      <c r="C162" s="279" t="s">
        <v>735</v>
      </c>
      <c r="D162" s="345">
        <f t="shared" si="2"/>
        <v>0.1</v>
      </c>
      <c r="E162" s="356">
        <v>0.11</v>
      </c>
      <c r="F162" s="356">
        <v>0.11</v>
      </c>
      <c r="G162" s="356">
        <v>0.11</v>
      </c>
      <c r="H162" s="356">
        <v>0.12</v>
      </c>
      <c r="I162" s="356">
        <v>0.12</v>
      </c>
      <c r="J162" s="356">
        <v>0.12</v>
      </c>
      <c r="K162" s="356">
        <v>0.12</v>
      </c>
      <c r="L162" s="356">
        <v>0.12</v>
      </c>
      <c r="M162" s="356">
        <v>0.12</v>
      </c>
      <c r="N162" s="356">
        <v>0.1</v>
      </c>
      <c r="O162" s="445"/>
      <c r="P162" s="445"/>
      <c r="Q162" s="445"/>
      <c r="R162" s="445"/>
      <c r="S162" s="445"/>
      <c r="T162" s="445"/>
      <c r="U162" s="445"/>
      <c r="V162" s="445"/>
      <c r="W162" s="445"/>
    </row>
    <row r="163" spans="1:23" x14ac:dyDescent="0.2">
      <c r="A163" s="278" t="s">
        <v>495</v>
      </c>
      <c r="B163" s="278"/>
      <c r="C163" s="279" t="s">
        <v>427</v>
      </c>
      <c r="D163" s="345">
        <f t="shared" si="2"/>
        <v>0.17</v>
      </c>
      <c r="E163" s="356">
        <v>0.25</v>
      </c>
      <c r="F163" s="356">
        <v>0.24</v>
      </c>
      <c r="G163" s="356">
        <v>0.25</v>
      </c>
      <c r="H163" s="356">
        <v>0.23</v>
      </c>
      <c r="I163" s="356">
        <v>0.23</v>
      </c>
      <c r="J163" s="356">
        <v>0.22</v>
      </c>
      <c r="K163" s="356">
        <v>0.22</v>
      </c>
      <c r="L163" s="356">
        <v>0.2</v>
      </c>
      <c r="M163" s="356">
        <v>0.18</v>
      </c>
      <c r="N163" s="356">
        <v>0.17</v>
      </c>
      <c r="O163" s="445"/>
      <c r="P163" s="445"/>
      <c r="Q163" s="445"/>
      <c r="R163" s="445"/>
      <c r="S163" s="445"/>
      <c r="T163" s="445"/>
      <c r="U163" s="445"/>
      <c r="V163" s="445"/>
      <c r="W163" s="445"/>
    </row>
    <row r="164" spans="1:23" x14ac:dyDescent="0.2">
      <c r="A164" s="278" t="s">
        <v>496</v>
      </c>
      <c r="B164" s="278"/>
      <c r="C164" s="279" t="s">
        <v>426</v>
      </c>
      <c r="D164" s="345">
        <f t="shared" si="2"/>
        <v>0.09</v>
      </c>
      <c r="E164" s="356">
        <v>0.1</v>
      </c>
      <c r="F164" s="356">
        <v>0.1</v>
      </c>
      <c r="G164" s="356">
        <v>0.1</v>
      </c>
      <c r="H164" s="356">
        <v>0.1</v>
      </c>
      <c r="I164" s="356">
        <v>0.11</v>
      </c>
      <c r="J164" s="356">
        <v>0.11</v>
      </c>
      <c r="K164" s="356">
        <v>0.11</v>
      </c>
      <c r="L164" s="356">
        <v>0.1</v>
      </c>
      <c r="M164" s="356">
        <v>0.11</v>
      </c>
      <c r="N164" s="356">
        <v>0.09</v>
      </c>
      <c r="O164" s="445"/>
      <c r="P164" s="445"/>
      <c r="Q164" s="445"/>
      <c r="R164" s="445"/>
      <c r="S164" s="445"/>
      <c r="T164" s="445"/>
      <c r="U164" s="445"/>
      <c r="V164" s="445"/>
      <c r="W164" s="445"/>
    </row>
    <row r="165" spans="1:23" x14ac:dyDescent="0.2">
      <c r="A165" s="278" t="s">
        <v>497</v>
      </c>
      <c r="B165" s="278"/>
      <c r="C165" s="279" t="s">
        <v>433</v>
      </c>
      <c r="D165" s="345">
        <f t="shared" si="2"/>
        <v>0.1</v>
      </c>
      <c r="E165" s="356">
        <v>0.11</v>
      </c>
      <c r="F165" s="356">
        <v>0.1</v>
      </c>
      <c r="G165" s="356">
        <v>0.11</v>
      </c>
      <c r="H165" s="356">
        <v>0.11</v>
      </c>
      <c r="I165" s="356">
        <v>0.12</v>
      </c>
      <c r="J165" s="356">
        <v>0.12</v>
      </c>
      <c r="K165" s="356">
        <v>0.12</v>
      </c>
      <c r="L165" s="356">
        <v>0.11</v>
      </c>
      <c r="M165" s="356">
        <v>0.11</v>
      </c>
      <c r="N165" s="356">
        <v>0.1</v>
      </c>
      <c r="O165" s="445"/>
      <c r="P165" s="445"/>
      <c r="Q165" s="445"/>
      <c r="R165" s="445"/>
      <c r="S165" s="445"/>
      <c r="T165" s="445"/>
      <c r="U165" s="445"/>
      <c r="V165" s="445"/>
      <c r="W165" s="445"/>
    </row>
    <row r="166" spans="1:23" x14ac:dyDescent="0.2">
      <c r="A166" s="280" t="s">
        <v>498</v>
      </c>
      <c r="B166" s="280"/>
      <c r="C166" s="281" t="s">
        <v>424</v>
      </c>
      <c r="D166" s="345">
        <f t="shared" si="2"/>
        <v>0.14000000000000001</v>
      </c>
      <c r="E166" s="356">
        <v>0.15</v>
      </c>
      <c r="F166" s="356">
        <v>0.15</v>
      </c>
      <c r="G166" s="356">
        <v>0.16</v>
      </c>
      <c r="H166" s="356">
        <v>0.15</v>
      </c>
      <c r="I166" s="356">
        <v>0.16</v>
      </c>
      <c r="J166" s="356">
        <v>0.16</v>
      </c>
      <c r="K166" s="356">
        <v>0.16</v>
      </c>
      <c r="L166" s="356">
        <v>0.16</v>
      </c>
      <c r="M166" s="356">
        <v>0.15</v>
      </c>
      <c r="N166" s="356">
        <v>0.14000000000000001</v>
      </c>
      <c r="O166" s="445"/>
      <c r="P166" s="445"/>
      <c r="Q166" s="445"/>
      <c r="R166" s="445"/>
      <c r="S166" s="445"/>
      <c r="T166" s="445"/>
      <c r="U166" s="445"/>
      <c r="V166" s="445"/>
      <c r="W166" s="445"/>
    </row>
    <row r="168" spans="1:23" x14ac:dyDescent="0.2">
      <c r="A168" s="9" t="s">
        <v>834</v>
      </c>
    </row>
    <row r="169" spans="1:23" x14ac:dyDescent="0.2">
      <c r="A169" s="9" t="s">
        <v>836</v>
      </c>
    </row>
    <row r="170" spans="1:23" x14ac:dyDescent="0.2">
      <c r="A170" s="9" t="s">
        <v>837</v>
      </c>
    </row>
    <row r="172" spans="1:23" x14ac:dyDescent="0.2">
      <c r="A172" s="334" t="s">
        <v>826</v>
      </c>
    </row>
  </sheetData>
  <mergeCells count="1">
    <mergeCell ref="E3:N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olicy briefing" ma:contentTypeID="0x0101007F645D6FBA204A029FECB8BFC6578C39005279853530254253B886E13194843F8A003AA4A7828D8545A79A9356801381234800349A96CEEF08AE4A87A56337AA587025" ma:contentTypeVersion="9" ma:contentTypeDescription="For departmental policy briefings. Records retained for 10 years." ma:contentTypeScope="" ma:versionID="fe2157167d9ad5b518a65518705d25a0">
  <xsd:schema xmlns:xsd="http://www.w3.org/2001/XMLSchema" xmlns:xs="http://www.w3.org/2001/XMLSchema" xmlns:p="http://schemas.microsoft.com/office/2006/metadata/properties" xmlns:ns1="http://schemas.microsoft.com/sharepoint/v3" xmlns:ns2="b8cb3cbd-ce5c-4a72-9da4-9013f91c5903" xmlns:ns3="13f35dd0-2f5e-4a1c-9c6c-3a94223874b4" targetNamespace="http://schemas.microsoft.com/office/2006/metadata/properties" ma:root="true" ma:fieldsID="3c8c2aab2c904bc607560ac530e3ae11" ns1:_="" ns2:_="" ns3:_="">
    <xsd:import namespace="http://schemas.microsoft.com/sharepoint/v3"/>
    <xsd:import namespace="b8cb3cbd-ce5c-4a72-9da4-9013f91c5903"/>
    <xsd:import namespace="13f35dd0-2f5e-4a1c-9c6c-3a94223874b4"/>
    <xsd:element name="properties">
      <xsd:complexType>
        <xsd:sequence>
          <xsd:element name="documentManagement">
            <xsd:complexType>
              <xsd:all>
                <xsd:element ref="ns2:_dlc_DocId" minOccurs="0"/>
                <xsd:element ref="ns2:_dlc_DocIdUrl" minOccurs="0"/>
                <xsd:element ref="ns2:_dlc_DocIdPersistId" minOccurs="0"/>
                <xsd:element ref="ns1:Comments" minOccurs="0"/>
                <xsd:element ref="ns3:IWPContributor" minOccurs="0"/>
                <xsd:element ref="ns3:IWPFunctionTaxHTField0" minOccurs="0"/>
                <xsd:element ref="ns3:IWPOwnerTaxHTField0" minOccurs="0"/>
                <xsd:element ref="ns3:IWPRightsProtectiveMarkingTaxHTField0" minOccurs="0"/>
                <xsd:element ref="ns3:IWPSubjectTaxHTField0" minOccurs="0"/>
                <xsd:element ref="ns3:IWPSiteTypeTaxHTField0" minOccurs="0"/>
                <xsd:element ref="ns2:TaxCatchAll" minOccurs="0"/>
                <xsd:element ref="ns2:TaxCatchAllLabel" minOccurs="0"/>
                <xsd:element ref="ns3:IWPOrganisationalUnitTaxHTField0" minOccurs="0"/>
                <xsd:element ref="ns1:_vti_ItemDeclaredRecor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11" nillable="true" ma:displayName="Description" ma:hidden="true" ma:internalName="Comments">
      <xsd:simpleType>
        <xsd:restriction base="dms:Note">
          <xsd:maxLength value="255"/>
        </xsd:restriction>
      </xsd:simpleType>
    </xsd:element>
    <xsd:element name="_vti_ItemDeclaredRecord" ma:index="27"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8cb3cbd-ce5c-4a72-9da4-9013f91c590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3" nillable="true" ma:displayName="Taxonomy Catch All Column" ma:description="" ma:hidden="true" ma:list="{4e82677e-6041-483b-bb53-580093e6a7a7}" ma:internalName="TaxCatchAll" ma:showField="CatchAllData" ma:web="13f35dd0-2f5e-4a1c-9c6c-3a94223874b4">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description="" ma:hidden="true" ma:list="{4e82677e-6041-483b-bb53-580093e6a7a7}" ma:internalName="TaxCatchAllLabel" ma:readOnly="true" ma:showField="CatchAllDataLabel" ma:web="13f35dd0-2f5e-4a1c-9c6c-3a94223874b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3f35dd0-2f5e-4a1c-9c6c-3a94223874b4" elementFormDefault="qualified">
    <xsd:import namespace="http://schemas.microsoft.com/office/2006/documentManagement/types"/>
    <xsd:import namespace="http://schemas.microsoft.com/office/infopath/2007/PartnerControls"/>
    <xsd:element name="IWPContributor" ma:index="12" nillable="true" ma:displayName="Contributor" ma:hidden="true" ma:list="UserInfo" ma:SharePointGroup="0" ma:internalName="IWPContributor"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WPFunctionTaxHTField0" ma:index="13" nillable="true" ma:taxonomy="true" ma:internalName="IWPFunctionTaxHTField0" ma:taxonomyFieldName="IWPFunction" ma:displayName="Function" ma:readOnly="false" ma:fieldId="{15181134-8839-47a9-9a38-d116ffff0106}" ma:taxonomyMulti="true" ma:sspId="fcff89b5-5d6d-4e65-a829-6f4a98dd03af" ma:termSetId="d25a8a8b-cc76-477b-9c8b-292b0e01012c" ma:anchorId="00000000-0000-0000-0000-000000000000" ma:open="false" ma:isKeyword="false">
      <xsd:complexType>
        <xsd:sequence>
          <xsd:element ref="pc:Terms" minOccurs="0" maxOccurs="1"/>
        </xsd:sequence>
      </xsd:complexType>
    </xsd:element>
    <xsd:element name="IWPOwnerTaxHTField0" ma:index="15" ma:taxonomy="true" ma:internalName="IWPOwnerTaxHTField0" ma:taxonomyFieldName="IWPOwner" ma:displayName="Owner" ma:default="1;#DfE|a484111e-5b24-4ad9-9778-c536c8c88985" ma:fieldId="{15181134-8839-47a9-9a38-d116ffff0102}" ma:sspId="fcff89b5-5d6d-4e65-a829-6f4a98dd03af" ma:termSetId="12161dbb-b36f-4439-aef1-21e7cc922807" ma:anchorId="00000000-0000-0000-0000-000000000000" ma:open="false" ma:isKeyword="false">
      <xsd:complexType>
        <xsd:sequence>
          <xsd:element ref="pc:Terms" minOccurs="0" maxOccurs="1"/>
        </xsd:sequence>
      </xsd:complexType>
    </xsd:element>
    <xsd:element name="IWPRightsProtectiveMarkingTaxHTField0" ma:index="17" ma:taxonomy="true" ma:internalName="IWPRightsProtectiveMarkingTaxHTField0" ma:taxonomyFieldName="IWPRightsProtectiveMarking" ma:displayName="Rights: Protective Marking" ma:default="2;#Unclassified|0884c477-2e62-47ea-b19c-5af6e91124c5" ma:fieldId="{15181134-8839-47a9-9a38-d116ffff0005}" ma:sspId="fcff89b5-5d6d-4e65-a829-6f4a98dd03af" ma:termSetId="7870c18b-dc34-46a1-adf5-a571f0cac88b" ma:anchorId="00000000-0000-0000-0000-000000000000" ma:open="false" ma:isKeyword="false">
      <xsd:complexType>
        <xsd:sequence>
          <xsd:element ref="pc:Terms" minOccurs="0" maxOccurs="1"/>
        </xsd:sequence>
      </xsd:complexType>
    </xsd:element>
    <xsd:element name="IWPSubjectTaxHTField0" ma:index="19" nillable="true" ma:taxonomy="true" ma:internalName="IWPSubjectTaxHTField0" ma:taxonomyFieldName="IWPSubject" ma:displayName="Subject" ma:fieldId="{15181134-8839-47a9-9a38-d116ffff0006}" ma:sspId="fcff89b5-5d6d-4e65-a829-6f4a98dd03af" ma:termSetId="33432453-e88c-4baa-94a6-467fc4fc06f9" ma:anchorId="00000000-0000-0000-0000-000000000000" ma:open="false" ma:isKeyword="false">
      <xsd:complexType>
        <xsd:sequence>
          <xsd:element ref="pc:Terms" minOccurs="0" maxOccurs="1"/>
        </xsd:sequence>
      </xsd:complexType>
    </xsd:element>
    <xsd:element name="IWPSiteTypeTaxHTField0" ma:index="21" nillable="true" ma:taxonomy="true" ma:internalName="IWPSiteTypeTaxHTField0" ma:taxonomyFieldName="IWPSiteType" ma:displayName="Site Type" ma:fieldId="{15181134-8839-47a9-9a38-d116ffff0103}" ma:sspId="fcff89b5-5d6d-4e65-a829-6f4a98dd03af" ma:termSetId="68f3bd98-4d9d-4839-831a-d4827606df7e" ma:anchorId="00000000-0000-0000-0000-000000000000" ma:open="false" ma:isKeyword="false">
      <xsd:complexType>
        <xsd:sequence>
          <xsd:element ref="pc:Terms" minOccurs="0" maxOccurs="1"/>
        </xsd:sequence>
      </xsd:complexType>
    </xsd:element>
    <xsd:element name="IWPOrganisationalUnitTaxHTField0" ma:index="25" ma:taxonomy="true" ma:internalName="IWPOrganisationalUnitTaxHTField0" ma:taxonomyFieldName="IWPOrganisationalUnit" ma:displayName="Organisational Unit" ma:default="6;#DfE|cc08a6d4-dfde-4d0f-bd85-069ebcef80d5" ma:fieldId="{15181134-8839-47a9-9a38-d116ffff0201}" ma:sspId="fcff89b5-5d6d-4e65-a829-6f4a98dd03af" ma:termSetId="b3e263f6-0ab6-425a-b3de-0e67f2faf769"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SharedContentType xmlns="Microsoft.SharePoint.Taxonomy.ContentTypeSync" SourceId="fcff89b5-5d6d-4e65-a829-6f4a98dd03af" ContentTypeId="0x0101007F645D6FBA204A029FECB8BFC6578C39005279853530254253B886E13194843F8A003AA4A7828D8545A79A93568013812348" PreviousValue="false"/>
</file>

<file path=customXml/item5.xml><?xml version="1.0" encoding="utf-8"?>
<p:properties xmlns:p="http://schemas.microsoft.com/office/2006/metadata/properties" xmlns:xsi="http://www.w3.org/2001/XMLSchema-instance" xmlns:pc="http://schemas.microsoft.com/office/infopath/2007/PartnerControls">
  <documentManagement>
    <IWPContributor xmlns="13f35dd0-2f5e-4a1c-9c6c-3a94223874b4">
      <UserInfo>
        <DisplayName/>
        <AccountId xsi:nil="true"/>
        <AccountType/>
      </UserInfo>
    </IWPContributor>
    <IWPFunctionTaxHTField0 xmlns="13f35dd0-2f5e-4a1c-9c6c-3a94223874b4">
      <Terms xmlns="http://schemas.microsoft.com/office/infopath/2007/PartnerControls"/>
    </IWPFunctionTaxHTField0>
    <IWPSiteTypeTaxHTField0 xmlns="13f35dd0-2f5e-4a1c-9c6c-3a94223874b4">
      <Terms xmlns="http://schemas.microsoft.com/office/infopath/2007/PartnerControls"/>
    </IWPSiteTypeTaxHTField0>
    <IWPOwnerTaxHTField0 xmlns="13f35dd0-2f5e-4a1c-9c6c-3a94223874b4">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a484111e-5b24-4ad9-9778-c536c8c88985</TermId>
        </TermInfo>
      </Terms>
    </IWPOwnerTaxHTField0>
    <IWPSubjectTaxHTField0 xmlns="13f35dd0-2f5e-4a1c-9c6c-3a94223874b4">
      <Terms xmlns="http://schemas.microsoft.com/office/infopath/2007/PartnerControls"/>
    </IWPSubjectTaxHTField0>
    <IWPOrganisationalUnitTaxHTField0 xmlns="13f35dd0-2f5e-4a1c-9c6c-3a94223874b4">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cc08a6d4-dfde-4d0f-bd85-069ebcef80d5</TermId>
        </TermInfo>
      </Terms>
    </IWPOrganisationalUnitTaxHTField0>
    <_dlc_DocId xmlns="b8cb3cbd-ce5c-4a72-9da4-9013f91c5903">RRK4XFURFY2Q-11-30320</_dlc_DocId>
    <TaxCatchAll xmlns="b8cb3cbd-ce5c-4a72-9da4-9013f91c5903">
      <Value>6</Value>
      <Value>2</Value>
      <Value>1</Value>
    </TaxCatchAll>
    <_dlc_DocIdUrl xmlns="b8cb3cbd-ce5c-4a72-9da4-9013f91c5903">
      <Url>http://workplaces/sites/fg/g/_layouts/DocIdRedir.aspx?ID=RRK4XFURFY2Q-11-30320</Url>
      <Description>RRK4XFURFY2Q-11-30320</Description>
    </_dlc_DocIdUrl>
    <Comments xmlns="http://schemas.microsoft.com/sharepoint/v3" xsi:nil="true"/>
    <IWPRightsProtectiveMarkingTaxHTField0 xmlns="13f35dd0-2f5e-4a1c-9c6c-3a94223874b4">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0884c477-2e62-47ea-b19c-5af6e91124c5</TermId>
        </TermInfo>
      </Terms>
    </IWPRightsProtectiveMarkingTaxHTField0>
  </documentManagement>
</p:properties>
</file>

<file path=customXml/itemProps1.xml><?xml version="1.0" encoding="utf-8"?>
<ds:datastoreItem xmlns:ds="http://schemas.openxmlformats.org/officeDocument/2006/customXml" ds:itemID="{083A6E3A-5A03-431F-9BE1-194278BA433E}"/>
</file>

<file path=customXml/itemProps2.xml><?xml version="1.0" encoding="utf-8"?>
<ds:datastoreItem xmlns:ds="http://schemas.openxmlformats.org/officeDocument/2006/customXml" ds:itemID="{0F5266F4-E6D6-4F07-9692-1D7AD1AA60F3}"/>
</file>

<file path=customXml/itemProps3.xml><?xml version="1.0" encoding="utf-8"?>
<ds:datastoreItem xmlns:ds="http://schemas.openxmlformats.org/officeDocument/2006/customXml" ds:itemID="{E9F4A539-9EBE-4775-94D3-27F2CA601F7D}"/>
</file>

<file path=customXml/itemProps4.xml><?xml version="1.0" encoding="utf-8"?>
<ds:datastoreItem xmlns:ds="http://schemas.openxmlformats.org/officeDocument/2006/customXml" ds:itemID="{EF902BCB-3002-45A8-8C20-10E6F06B9E50}"/>
</file>

<file path=customXml/itemProps5.xml><?xml version="1.0" encoding="utf-8"?>
<ds:datastoreItem xmlns:ds="http://schemas.openxmlformats.org/officeDocument/2006/customXml" ds:itemID="{00C08238-5DEF-4307-BAAB-76762726FC5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8</vt:i4>
      </vt:variant>
    </vt:vector>
  </HeadingPairs>
  <TitlesOfParts>
    <vt:vector size="56" baseType="lpstr">
      <vt:lpstr>Front sheet </vt:lpstr>
      <vt:lpstr>Selected indicators</vt:lpstr>
      <vt:lpstr>Work</vt:lpstr>
      <vt:lpstr>Education</vt:lpstr>
      <vt:lpstr>Other</vt:lpstr>
      <vt:lpstr>Data sources</vt:lpstr>
      <vt:lpstr>Child Poverty</vt:lpstr>
      <vt:lpstr>Working households_children</vt:lpstr>
      <vt:lpstr>Workless households_children</vt:lpstr>
      <vt:lpstr>Employment rate</vt:lpstr>
      <vt:lpstr>Employment rate (male)</vt:lpstr>
      <vt:lpstr>Employment rate (female)</vt:lpstr>
      <vt:lpstr>NEET</vt:lpstr>
      <vt:lpstr>DisAdults_Employment</vt:lpstr>
      <vt:lpstr>Adults_MH</vt:lpstr>
      <vt:lpstr>average_earnings</vt:lpstr>
      <vt:lpstr>Public transport</vt:lpstr>
      <vt:lpstr>Level 2 Qual</vt:lpstr>
      <vt:lpstr>L2_FSM_19</vt:lpstr>
      <vt:lpstr>FSM GAP KS2</vt:lpstr>
      <vt:lpstr>FSM GAP KS4</vt:lpstr>
      <vt:lpstr>Prog HE (gap)</vt:lpstr>
      <vt:lpstr>SEN GAP KS4</vt:lpstr>
      <vt:lpstr>Children in Care_GCSEs</vt:lpstr>
      <vt:lpstr>EYFSP</vt:lpstr>
      <vt:lpstr>Absent_children</vt:lpstr>
      <vt:lpstr>Prog. HE(FSM)</vt:lpstr>
      <vt:lpstr>Prog. HE(non-FSM)</vt:lpstr>
      <vt:lpstr>Prog. HE(all)</vt:lpstr>
      <vt:lpstr>children in need</vt:lpstr>
      <vt:lpstr>Conceptions_u18</vt:lpstr>
      <vt:lpstr>Childcare_take_up</vt:lpstr>
      <vt:lpstr>Affordable_housing</vt:lpstr>
      <vt:lpstr>Low Birth Weight</vt:lpstr>
      <vt:lpstr>Life expectancy_m</vt:lpstr>
      <vt:lpstr>Life expectancy_f</vt:lpstr>
      <vt:lpstr>obese_reception</vt:lpstr>
      <vt:lpstr>obese_yr6</vt:lpstr>
      <vt:lpstr>underweight_reception</vt:lpstr>
      <vt:lpstr>underweight_yr6</vt:lpstr>
      <vt:lpstr>Time_HB</vt:lpstr>
      <vt:lpstr>High Energy Rating</vt:lpstr>
      <vt:lpstr>Low Energy Rating</vt:lpstr>
      <vt:lpstr>Young offenders</vt:lpstr>
      <vt:lpstr>Internal_migration_0-15</vt:lpstr>
      <vt:lpstr>Households_wait</vt:lpstr>
      <vt:lpstr>Infant_mortality</vt:lpstr>
      <vt:lpstr>Lookups</vt:lpstr>
      <vt:lpstr>luCounty</vt:lpstr>
      <vt:lpstr>luRegion</vt:lpstr>
      <vt:lpstr>'Data sources'!Print_Area</vt:lpstr>
      <vt:lpstr>Education!Print_Area</vt:lpstr>
      <vt:lpstr>'Front sheet '!Print_Area</vt:lpstr>
      <vt:lpstr>Other!Print_Area</vt:lpstr>
      <vt:lpstr>'Selected indicators'!Print_Area</vt:lpstr>
      <vt:lpstr>Work!Print_Area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DFE</dc:title>
  <dc:creator>ANYAEGBU, Grace</dc:creator>
  <cp:lastModifiedBy>ANYAEGBU, Grace</cp:lastModifiedBy>
  <cp:lastPrinted>2014-12-05T10:45:25Z</cp:lastPrinted>
  <dcterms:created xsi:type="dcterms:W3CDTF">2014-07-28T13:29:27Z</dcterms:created>
  <dcterms:modified xsi:type="dcterms:W3CDTF">2014-12-05T11:18:33Z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WPOrganisationalUnit">
    <vt:lpwstr>6;#DfE|cc08a6d4-dfde-4d0f-bd85-069ebcef80d5</vt:lpwstr>
  </property>
  <property fmtid="{D5CDD505-2E9C-101B-9397-08002B2CF9AE}" pid="3" name="IWPOwner">
    <vt:lpwstr>1;#DfE|a484111e-5b24-4ad9-9778-c536c8c88985</vt:lpwstr>
  </property>
  <property fmtid="{D5CDD505-2E9C-101B-9397-08002B2CF9AE}" pid="4" name="ContentTypeId">
    <vt:lpwstr>0x0101007F645D6FBA204A029FECB8BFC6578C39005279853530254253B886E13194843F8A003AA4A7828D8545A79A9356801381234800349A96CEEF08AE4A87A56337AA587025</vt:lpwstr>
  </property>
  <property fmtid="{D5CDD505-2E9C-101B-9397-08002B2CF9AE}" pid="5" name="IWPRightsProtectiveMarking">
    <vt:lpwstr>2;#Official|0884c477-2e62-47ea-b19c-5af6e91124c5</vt:lpwstr>
  </property>
  <property fmtid="{D5CDD505-2E9C-101B-9397-08002B2CF9AE}" pid="6" name="_dlc_DocIdItemGuid">
    <vt:lpwstr>11040a25-a976-4232-ad97-9d2fb1f80bf9</vt:lpwstr>
  </property>
  <property fmtid="{D5CDD505-2E9C-101B-9397-08002B2CF9AE}" pid="7" name="IWPSubject">
    <vt:lpwstr/>
  </property>
  <property fmtid="{D5CDD505-2E9C-101B-9397-08002B2CF9AE}" pid="8" name="IWPFunction">
    <vt:lpwstr/>
  </property>
  <property fmtid="{D5CDD505-2E9C-101B-9397-08002B2CF9AE}" pid="9" name="IWPSiteType">
    <vt:lpwstr/>
  </property>
</Properties>
</file>