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28110" windowHeight="16440" tabRatio="600" firstSheet="0" activeTab="0" autoFilterDateGrouping="1"/>
  </bookViews>
  <sheets>
    <sheet name="Problem" sheetId="1" state="visible" r:id="rId1"/>
    <sheet name="Reference Data" sheetId="2" state="visible" r:id="rId2"/>
    <sheet name="Solutio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&quot;$&quot;#,##0"/>
    <numFmt numFmtId="166" formatCode="0.0%"/>
  </numFmts>
  <fonts count="1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3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b val="1"/>
      <color indexed="81"/>
      <sz val="14"/>
    </font>
    <font>
      <name val="Calibri"/>
      <family val="2"/>
      <color theme="1"/>
      <sz val="14"/>
      <scheme val="minor"/>
    </font>
    <font>
      <name val="Calibri"/>
      <family val="2"/>
      <sz val="14"/>
      <scheme val="minor"/>
    </font>
    <font>
      <name val="Calibri"/>
      <family val="2"/>
      <color rgb="FFFF0000"/>
      <sz val="14"/>
      <scheme val="minor"/>
    </font>
    <font>
      <name val="Tahoma"/>
      <family val="2"/>
      <color indexed="81"/>
      <sz val="10"/>
    </font>
  </fonts>
  <fills count="7">
    <fill>
      <patternFill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FDD835"/>
        <bgColor rgb="00FDD83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7" fillId="0" borderId="0"/>
    <xf numFmtId="0" fontId="6" fillId="0" borderId="2"/>
    <xf numFmtId="44" fontId="7" fillId="0" borderId="0"/>
    <xf numFmtId="9" fontId="7" fillId="0" borderId="0"/>
  </cellStyleXfs>
  <cellXfs count="49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14" fontId="4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/>
    </xf>
    <xf numFmtId="14" fontId="4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164" fontId="4" fillId="0" borderId="1" applyAlignment="1" pivotButton="0" quotePrefix="0" xfId="2">
      <alignment vertical="center"/>
    </xf>
    <xf numFmtId="164" fontId="4" fillId="0" borderId="1" applyAlignment="1" pivotButton="0" quotePrefix="0" xfId="0">
      <alignment vertical="center"/>
    </xf>
    <xf numFmtId="10" fontId="4" fillId="0" borderId="1" applyAlignment="1" pivotButton="0" quotePrefix="0" xfId="3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9" fontId="4" fillId="0" borderId="1" applyAlignment="1" pivotButton="0" quotePrefix="0" xfId="3">
      <alignment vertical="center"/>
    </xf>
    <xf numFmtId="165" fontId="4" fillId="0" borderId="1" applyAlignment="1" pivotButton="0" quotePrefix="0" xfId="2">
      <alignment vertical="center"/>
    </xf>
    <xf numFmtId="164" fontId="4" fillId="0" borderId="1" applyAlignment="1" pivotButton="0" quotePrefix="0" xfId="3">
      <alignment vertical="center"/>
    </xf>
    <xf numFmtId="14" fontId="2" fillId="0" borderId="1" applyAlignment="1" pivotButton="0" quotePrefix="0" xfId="0">
      <alignment vertical="center"/>
    </xf>
    <xf numFmtId="166" fontId="4" fillId="0" borderId="1" applyAlignment="1" pivotButton="0" quotePrefix="0" xfId="3">
      <alignment vertical="center"/>
    </xf>
    <xf numFmtId="0" fontId="5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165" fontId="4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5" fontId="4" fillId="0" borderId="0" applyAlignment="1" pivotButton="0" quotePrefix="0" xfId="2">
      <alignment vertical="center"/>
    </xf>
    <xf numFmtId="14" fontId="2" fillId="0" borderId="0" applyAlignment="1" pivotButton="0" quotePrefix="0" xfId="0">
      <alignment vertical="center"/>
    </xf>
    <xf numFmtId="10" fontId="4" fillId="0" borderId="0" applyAlignment="1" pivotButton="0" quotePrefix="0" xfId="3">
      <alignment vertical="center"/>
    </xf>
    <xf numFmtId="0" fontId="5" fillId="3" borderId="1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6" fillId="3" borderId="2" applyAlignment="1" pivotButton="0" quotePrefix="0" xfId="1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1" fillId="6" borderId="1" applyAlignment="1" pivotButton="0" quotePrefix="0" xfId="0">
      <alignment vertical="center"/>
    </xf>
    <xf numFmtId="0" fontId="2" fillId="6" borderId="1" applyAlignment="1" pivotButton="0" quotePrefix="0" xfId="0">
      <alignment vertical="center"/>
    </xf>
    <xf numFmtId="164" fontId="4" fillId="6" borderId="1" applyAlignment="1" pivotButton="0" quotePrefix="0" xfId="0">
      <alignment vertical="center"/>
    </xf>
    <xf numFmtId="0" fontId="3" fillId="6" borderId="1" applyAlignment="1" pivotButton="0" quotePrefix="0" xfId="0">
      <alignment vertical="center"/>
    </xf>
    <xf numFmtId="14" fontId="4" fillId="6" borderId="1" applyAlignment="1" pivotButton="0" quotePrefix="0" xfId="0">
      <alignment vertical="center"/>
    </xf>
    <xf numFmtId="164" fontId="4" fillId="6" borderId="1" applyAlignment="1" pivotButton="0" quotePrefix="0" xfId="2">
      <alignment vertical="center"/>
    </xf>
    <xf numFmtId="0" fontId="0" fillId="0" borderId="9" pivotButton="0" quotePrefix="0" xfId="0"/>
    <xf numFmtId="0" fontId="0" fillId="0" borderId="4" pivotButton="0" quotePrefix="0" xfId="0"/>
  </cellXfs>
  <cellStyles count="4">
    <cellStyle name="Normal" xfId="0" builtinId="0"/>
    <cellStyle name="Heading 2" xfId="1" builtinId="17"/>
    <cellStyle name="Currency" xfId="2" builtinId="4"/>
    <cellStyle name="Percent" xfId="3" builtinId="5"/>
  </cellStyles>
  <dxfs count="2"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Rafiul Haq</author>
  </authors>
  <commentList>
    <comment ref="G4" authorId="0" shapeId="0">
      <text>
        <t>Task 01.</t>
      </text>
    </comment>
    <comment ref="H4" authorId="0" shapeId="0">
      <text>
        <t>Task 02.</t>
      </text>
    </comment>
    <comment ref="I4" authorId="0" shapeId="0">
      <text>
        <t>Task 05 
Helper Column</t>
      </text>
    </comment>
    <comment ref="J4" authorId="0" shapeId="0">
      <text>
        <t>Task 05
Helper Column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showGridLines="0" tabSelected="1" workbookViewId="0">
      <selection activeCell="M29" sqref="M29"/>
    </sheetView>
  </sheetViews>
  <sheetFormatPr baseColWidth="8" defaultRowHeight="20.1" customHeight="1" outlineLevelCol="0"/>
  <cols>
    <col width="3.7109375" customWidth="1" style="1" min="1" max="1"/>
    <col width="12.7109375" customWidth="1" style="1" min="2" max="2"/>
    <col width="12.5703125" customWidth="1" style="1" min="3" max="3"/>
    <col width="7.5703125" customWidth="1" style="1" min="4" max="4"/>
    <col width="13" customWidth="1" style="1" min="5" max="5"/>
    <col width="15" customWidth="1" style="1" min="6" max="6"/>
    <col width="8.42578125" bestFit="1" customWidth="1" style="1" min="7" max="7"/>
    <col width="10.5703125" customWidth="1" style="1" min="8" max="8"/>
    <col width="15.28515625" customWidth="1" style="1" min="9" max="9"/>
    <col width="13.140625" customWidth="1" style="1" min="10" max="10"/>
    <col width="9.140625" customWidth="1" style="1" min="11" max="14"/>
    <col width="13.7109375" bestFit="1" customWidth="1" style="1" min="15" max="15"/>
    <col width="12.42578125" bestFit="1" customWidth="1" style="1" min="16" max="16"/>
    <col width="9.140625" customWidth="1" style="1" min="17" max="16384"/>
  </cols>
  <sheetData>
    <row r="1"/>
    <row r="2" ht="20.1" customHeight="1" thickBot="1">
      <c r="B2" s="32" t="inlineStr">
        <is>
          <t>Excel Data for Practice Free Download</t>
        </is>
      </c>
      <c r="C2" s="40" t="n"/>
      <c r="D2" s="40" t="n"/>
      <c r="E2" s="40" t="n"/>
      <c r="F2" s="40" t="n"/>
      <c r="G2" s="40" t="n"/>
      <c r="H2" s="40" t="n"/>
      <c r="I2" s="40" t="n"/>
      <c r="J2" s="40" t="n"/>
    </row>
    <row r="3" ht="20.1" customHeight="1" thickTop="1"/>
    <row r="4" ht="20.1" customHeight="1">
      <c r="B4" s="34" t="inlineStr">
        <is>
          <t>Date</t>
        </is>
      </c>
      <c r="C4" s="34" t="inlineStr">
        <is>
          <t>Sales Rep</t>
        </is>
      </c>
      <c r="D4" s="34" t="inlineStr">
        <is>
          <t>Shift</t>
        </is>
      </c>
      <c r="E4" s="34" t="inlineStr">
        <is>
          <t>Cost Price</t>
        </is>
      </c>
      <c r="F4" s="34" t="inlineStr">
        <is>
          <t>Selling Price</t>
        </is>
      </c>
      <c r="G4" s="34" t="inlineStr">
        <is>
          <t>Profit</t>
        </is>
      </c>
      <c r="H4" s="34" t="inlineStr">
        <is>
          <t>Profit %</t>
        </is>
      </c>
      <c r="I4" s="34" t="inlineStr">
        <is>
          <t>Commission</t>
        </is>
      </c>
      <c r="J4" s="34" t="inlineStr">
        <is>
          <t>Weekday</t>
        </is>
      </c>
    </row>
    <row r="5" ht="20.1" customHeight="1">
      <c r="B5" s="5" t="n">
        <v>44743</v>
      </c>
      <c r="C5" s="6" t="inlineStr">
        <is>
          <t>Ben</t>
        </is>
      </c>
      <c r="D5" s="10" t="inlineStr">
        <is>
          <t>Night</t>
        </is>
      </c>
      <c r="E5" s="7" t="n">
        <v>1112.94</v>
      </c>
      <c r="F5" s="8" t="n">
        <v>1288</v>
      </c>
      <c r="G5" s="14" t="n"/>
      <c r="H5" s="9" t="n"/>
      <c r="I5" s="9" t="n"/>
      <c r="J5" s="9" t="n"/>
    </row>
    <row r="6" ht="20.1" customHeight="1">
      <c r="B6" s="5" t="n">
        <v>44743</v>
      </c>
      <c r="C6" s="41" t="inlineStr">
        <is>
          <t>Jacob</t>
        </is>
      </c>
      <c r="D6" s="23" t="inlineStr">
        <is>
          <t>Day</t>
        </is>
      </c>
      <c r="E6" s="7" t="n">
        <v>1095.5</v>
      </c>
      <c r="F6" s="8" t="n">
        <v>1250.75</v>
      </c>
      <c r="G6" s="9" t="n"/>
      <c r="H6" s="9" t="n"/>
      <c r="I6" s="9" t="n"/>
      <c r="J6" s="9" t="n"/>
      <c r="K6" s="2" t="n"/>
    </row>
    <row r="7" ht="20.1" customHeight="1">
      <c r="B7" s="5" t="n">
        <v>44746</v>
      </c>
      <c r="C7" s="6" t="inlineStr">
        <is>
          <t>Ben</t>
        </is>
      </c>
      <c r="D7" s="10" t="inlineStr">
        <is>
          <t>Night</t>
        </is>
      </c>
      <c r="E7" s="7" t="n">
        <v>1120.94</v>
      </c>
      <c r="F7" s="8" t="n">
        <v>1295</v>
      </c>
      <c r="G7" s="9" t="n"/>
      <c r="H7" s="9" t="n"/>
      <c r="I7" s="9" t="n"/>
      <c r="J7" s="9" t="n"/>
      <c r="K7" s="2" t="n"/>
    </row>
    <row r="8" ht="20.1" customHeight="1">
      <c r="B8" s="5" t="n">
        <v>44746</v>
      </c>
      <c r="C8" s="6" t="inlineStr">
        <is>
          <t>Jacob</t>
        </is>
      </c>
      <c r="D8" s="10" t="inlineStr">
        <is>
          <t>Day</t>
        </is>
      </c>
      <c r="E8" s="7" t="n">
        <v>1509.73</v>
      </c>
      <c r="F8" s="8" t="n">
        <v>1687.75</v>
      </c>
      <c r="G8" s="9" t="n"/>
      <c r="H8" s="9" t="n"/>
      <c r="I8" s="9" t="n"/>
      <c r="J8" s="9" t="n"/>
      <c r="K8" s="2" t="n"/>
    </row>
    <row r="9" ht="20.1" customHeight="1">
      <c r="B9" s="5" t="n">
        <v>44747</v>
      </c>
      <c r="C9" s="6" t="inlineStr">
        <is>
          <t>Ben</t>
        </is>
      </c>
      <c r="D9" s="42" t="inlineStr">
        <is>
          <t>Day</t>
        </is>
      </c>
      <c r="E9" s="7" t="n">
        <v>1235.33</v>
      </c>
      <c r="F9" s="8" t="n">
        <v>1412.25</v>
      </c>
      <c r="G9" s="9" t="n"/>
      <c r="H9" s="9" t="n"/>
      <c r="I9" s="9" t="n"/>
      <c r="J9" s="9" t="n"/>
      <c r="K9" s="2" t="n"/>
    </row>
    <row r="10" ht="20.1" customHeight="1">
      <c r="B10" s="5" t="n">
        <v>44747</v>
      </c>
      <c r="C10" s="6" t="inlineStr">
        <is>
          <t>Jacob</t>
        </is>
      </c>
      <c r="D10" s="10" t="inlineStr">
        <is>
          <t>Night</t>
        </is>
      </c>
      <c r="E10" s="7" t="n">
        <v>881.9299999999999</v>
      </c>
      <c r="F10" s="8" t="n">
        <v>962</v>
      </c>
      <c r="G10" s="9" t="n"/>
      <c r="H10" s="9" t="n"/>
      <c r="I10" s="9" t="n"/>
      <c r="J10" s="9" t="n"/>
      <c r="K10" s="2" t="n"/>
    </row>
    <row r="11" ht="20.1" customHeight="1">
      <c r="B11" s="5" t="n">
        <v>44748</v>
      </c>
      <c r="C11" s="6" t="inlineStr">
        <is>
          <t>Ben</t>
        </is>
      </c>
      <c r="D11" s="10" t="inlineStr">
        <is>
          <t>Night</t>
        </is>
      </c>
      <c r="E11" s="7" t="n">
        <v>1075.7</v>
      </c>
      <c r="F11" s="43" t="n">
        <v>1142.75</v>
      </c>
      <c r="G11" s="9" t="n"/>
      <c r="H11" s="9" t="n"/>
      <c r="I11" s="9" t="n"/>
      <c r="J11" s="9" t="n"/>
      <c r="K11" s="2" t="n"/>
    </row>
    <row r="12" ht="20.1" customHeight="1">
      <c r="B12" s="5" t="n">
        <v>44748</v>
      </c>
      <c r="C12" s="6" t="inlineStr">
        <is>
          <t>Jacob</t>
        </is>
      </c>
      <c r="D12" s="10" t="inlineStr">
        <is>
          <t>Day</t>
        </is>
      </c>
      <c r="E12" s="7" t="n">
        <v>714.58</v>
      </c>
      <c r="F12" s="8" t="n">
        <v>800.5</v>
      </c>
      <c r="G12" s="9" t="n"/>
      <c r="H12" s="9" t="n"/>
      <c r="I12" s="9" t="n"/>
      <c r="J12" s="9" t="n"/>
    </row>
    <row r="13" ht="20.1" customHeight="1">
      <c r="B13" s="5" t="n">
        <v>44749</v>
      </c>
      <c r="C13" s="6" t="inlineStr">
        <is>
          <t>Ben</t>
        </is>
      </c>
      <c r="D13" s="10" t="inlineStr">
        <is>
          <t>Day</t>
        </is>
      </c>
      <c r="E13" s="7" t="n">
        <v>1299.11</v>
      </c>
      <c r="F13" s="8" t="n">
        <v>1360</v>
      </c>
      <c r="G13" s="9" t="n"/>
      <c r="H13" s="9" t="n"/>
      <c r="I13" s="9" t="n"/>
      <c r="J13" s="9" t="n"/>
    </row>
    <row r="14" ht="20.1" customHeight="1">
      <c r="B14" s="5" t="n">
        <v>44749</v>
      </c>
      <c r="C14" s="6" t="inlineStr">
        <is>
          <t>Jacob</t>
        </is>
      </c>
      <c r="D14" s="10" t="inlineStr">
        <is>
          <t>Night</t>
        </is>
      </c>
      <c r="E14" s="7" t="n">
        <v>1087.48</v>
      </c>
      <c r="F14" s="8" t="n">
        <v>1268.5</v>
      </c>
      <c r="G14" s="9" t="n"/>
      <c r="H14" s="9" t="n"/>
      <c r="I14" s="9" t="n"/>
      <c r="J14" s="9" t="n"/>
    </row>
    <row r="15" ht="20.1" customHeight="1">
      <c r="B15" s="5" t="n">
        <v>44750</v>
      </c>
      <c r="C15" s="6" t="inlineStr">
        <is>
          <t>Ben</t>
        </is>
      </c>
      <c r="D15" s="10" t="inlineStr">
        <is>
          <t>Night</t>
        </is>
      </c>
      <c r="E15" s="7" t="n">
        <v>803.79</v>
      </c>
      <c r="F15" s="8" t="n">
        <v>907.75</v>
      </c>
      <c r="G15" s="9" t="n"/>
      <c r="H15" s="9" t="n"/>
      <c r="I15" s="9" t="n"/>
      <c r="J15" s="9" t="n"/>
    </row>
    <row r="16" ht="20.1" customHeight="1">
      <c r="B16" s="5" t="n">
        <v>44750</v>
      </c>
      <c r="C16" s="6" t="inlineStr">
        <is>
          <t>Jacob</t>
        </is>
      </c>
      <c r="D16" s="10" t="inlineStr">
        <is>
          <t>Day</t>
        </is>
      </c>
      <c r="E16" s="7" t="n">
        <v>1113.73</v>
      </c>
      <c r="F16" s="8" t="n">
        <v>1278.75</v>
      </c>
      <c r="G16" s="9" t="n"/>
      <c r="H16" s="9" t="n"/>
      <c r="I16" s="9" t="n"/>
      <c r="J16" s="9" t="n"/>
    </row>
    <row r="17" ht="20.1" customHeight="1">
      <c r="B17" s="5" t="n">
        <v>44753</v>
      </c>
      <c r="C17" s="44" t="inlineStr">
        <is>
          <t>Ben</t>
        </is>
      </c>
      <c r="D17" s="10" t="inlineStr">
        <is>
          <t>Day</t>
        </is>
      </c>
      <c r="E17" s="7" t="n">
        <v>843.16</v>
      </c>
      <c r="F17" s="8" t="n">
        <v>965.25</v>
      </c>
      <c r="G17" s="9" t="n"/>
      <c r="H17" s="9" t="n"/>
      <c r="I17" s="9" t="n"/>
      <c r="J17" s="9" t="n"/>
    </row>
    <row r="18" ht="20.1" customHeight="1">
      <c r="B18" s="5" t="n">
        <v>44753</v>
      </c>
      <c r="C18" s="6" t="inlineStr">
        <is>
          <t>Jacob</t>
        </is>
      </c>
      <c r="D18" s="10" t="inlineStr">
        <is>
          <t>Night</t>
        </is>
      </c>
      <c r="E18" s="7" t="n">
        <v>1552.52</v>
      </c>
      <c r="F18" s="8" t="n">
        <v>1717.5</v>
      </c>
      <c r="G18" s="9" t="n"/>
      <c r="H18" s="9" t="n"/>
      <c r="I18" s="9" t="n"/>
      <c r="J18" s="9" t="n"/>
    </row>
    <row r="19" ht="20.1" customHeight="1">
      <c r="B19" s="5" t="n">
        <v>44754</v>
      </c>
      <c r="C19" s="6" t="inlineStr">
        <is>
          <t>Ben</t>
        </is>
      </c>
      <c r="D19" s="10" t="inlineStr">
        <is>
          <t>Night</t>
        </is>
      </c>
      <c r="E19" s="7" t="n">
        <v>1382.27</v>
      </c>
      <c r="F19" s="8" t="n">
        <v>1550.25</v>
      </c>
      <c r="G19" s="9" t="n"/>
      <c r="H19" s="9" t="n"/>
      <c r="I19" s="9" t="n"/>
      <c r="J19" s="9" t="n"/>
    </row>
    <row r="20" ht="20.1" customHeight="1">
      <c r="B20" s="45" t="n">
        <v>44754</v>
      </c>
      <c r="C20" s="6" t="inlineStr">
        <is>
          <t>Jacob</t>
        </is>
      </c>
      <c r="D20" s="10" t="inlineStr">
        <is>
          <t>Day</t>
        </is>
      </c>
      <c r="E20" s="46" t="n">
        <v>1515.76</v>
      </c>
      <c r="F20" s="8" t="n">
        <v>1622.75</v>
      </c>
      <c r="G20" s="9" t="n"/>
      <c r="H20" s="9" t="n"/>
      <c r="I20" s="9" t="n"/>
      <c r="J20" s="9" t="n"/>
    </row>
    <row r="21" ht="20.1" customHeight="1">
      <c r="B21" s="5" t="n">
        <v>44755</v>
      </c>
      <c r="C21" s="6" t="inlineStr">
        <is>
          <t>Ben</t>
        </is>
      </c>
      <c r="D21" s="10" t="inlineStr">
        <is>
          <t>Day</t>
        </is>
      </c>
      <c r="E21" s="7" t="n">
        <v>1264.56</v>
      </c>
      <c r="F21" s="8" t="n">
        <v>1328.5</v>
      </c>
      <c r="G21" s="9" t="n"/>
      <c r="H21" s="9" t="n"/>
      <c r="I21" s="9" t="n"/>
      <c r="J21" s="9" t="n"/>
    </row>
    <row r="22" ht="20.1" customHeight="1">
      <c r="B22" s="5" t="n">
        <v>44755</v>
      </c>
      <c r="C22" s="6" t="inlineStr">
        <is>
          <t>Jacob</t>
        </is>
      </c>
      <c r="D22" s="10" t="inlineStr">
        <is>
          <t>Night</t>
        </is>
      </c>
      <c r="E22" s="7" t="n">
        <v>1251.98</v>
      </c>
      <c r="F22" s="8" t="n">
        <v>1402</v>
      </c>
      <c r="G22" s="9" t="n"/>
      <c r="H22" s="9" t="n"/>
      <c r="I22" s="9" t="n"/>
      <c r="J22" s="9" t="n"/>
    </row>
    <row r="23" ht="20.1" customHeight="1">
      <c r="B23" s="5" t="n">
        <v>44756</v>
      </c>
      <c r="C23" s="6" t="inlineStr">
        <is>
          <t>Ben</t>
        </is>
      </c>
      <c r="D23" s="10" t="inlineStr">
        <is>
          <t>Night</t>
        </is>
      </c>
      <c r="E23" s="7" t="n">
        <v>986.11</v>
      </c>
      <c r="F23" s="8" t="n">
        <v>1054</v>
      </c>
      <c r="G23" s="9" t="n"/>
      <c r="H23" s="9" t="n"/>
      <c r="I23" s="9" t="n"/>
      <c r="J23" s="9" t="n"/>
    </row>
    <row r="24" ht="20.1" customHeight="1">
      <c r="B24" s="5" t="n">
        <v>44756</v>
      </c>
      <c r="C24" s="6" t="inlineStr">
        <is>
          <t>Jacob</t>
        </is>
      </c>
      <c r="D24" s="10" t="inlineStr">
        <is>
          <t>Day</t>
        </is>
      </c>
      <c r="E24" s="7" t="n">
        <v>1514.2</v>
      </c>
      <c r="F24" s="8" t="n">
        <v>1571.25</v>
      </c>
      <c r="G24" s="9" t="n"/>
      <c r="H24" s="9" t="n"/>
      <c r="I24" s="9" t="n"/>
      <c r="J24" s="9" t="n"/>
    </row>
    <row r="25" ht="20.1" customHeight="1">
      <c r="B25" s="5" t="n">
        <v>44757</v>
      </c>
      <c r="C25" s="6" t="inlineStr">
        <is>
          <t>Ben</t>
        </is>
      </c>
      <c r="D25" s="10" t="inlineStr">
        <is>
          <t>Day</t>
        </is>
      </c>
      <c r="E25" s="7" t="n">
        <v>1318.85</v>
      </c>
      <c r="F25" s="8" t="n">
        <v>1454.75</v>
      </c>
      <c r="G25" s="9" t="n"/>
      <c r="H25" s="9" t="n"/>
      <c r="I25" s="9" t="n"/>
      <c r="J25" s="9" t="n"/>
    </row>
    <row r="26" ht="20.1" customHeight="1">
      <c r="B26" s="5" t="n">
        <v>44757</v>
      </c>
      <c r="C26" s="6" t="inlineStr">
        <is>
          <t>Jacob</t>
        </is>
      </c>
      <c r="D26" s="10" t="inlineStr">
        <is>
          <t>Night</t>
        </is>
      </c>
      <c r="E26" s="7" t="n">
        <v>1495.11</v>
      </c>
      <c r="F26" s="8" t="n">
        <v>1655</v>
      </c>
      <c r="G26" s="9" t="n"/>
      <c r="H26" s="9" t="n"/>
      <c r="I26" s="9" t="n"/>
      <c r="J26" s="9" t="n"/>
    </row>
    <row r="27" ht="20.1" customHeight="1">
      <c r="B27" s="45" t="n">
        <v>44760</v>
      </c>
      <c r="C27" s="6" t="inlineStr">
        <is>
          <t>Ben</t>
        </is>
      </c>
      <c r="D27" s="10" t="inlineStr">
        <is>
          <t>Night</t>
        </is>
      </c>
      <c r="E27" s="7" t="n">
        <v>1187.7</v>
      </c>
      <c r="F27" s="8" t="n">
        <v>1297.75</v>
      </c>
      <c r="G27" s="9" t="n"/>
      <c r="H27" s="9" t="n"/>
      <c r="I27" s="9" t="n"/>
      <c r="J27" s="9" t="n"/>
    </row>
    <row r="28" ht="20.1" customHeight="1">
      <c r="B28" s="5" t="n">
        <v>44760</v>
      </c>
      <c r="C28" s="6" t="inlineStr">
        <is>
          <t>Jacob</t>
        </is>
      </c>
      <c r="D28" s="10" t="inlineStr">
        <is>
          <t>Day</t>
        </is>
      </c>
      <c r="E28" s="7" t="n">
        <v>1150.74</v>
      </c>
      <c r="F28" s="8" t="n">
        <v>1225.75</v>
      </c>
      <c r="G28" s="9" t="n"/>
      <c r="H28" s="9" t="n"/>
      <c r="I28" s="9" t="n"/>
      <c r="J28" s="9" t="n"/>
    </row>
    <row r="29" ht="20.1" customHeight="1">
      <c r="B29" s="5" t="n">
        <v>44761</v>
      </c>
      <c r="C29" s="6" t="inlineStr">
        <is>
          <t>Ben</t>
        </is>
      </c>
      <c r="D29" s="10" t="inlineStr">
        <is>
          <t>Day</t>
        </is>
      </c>
      <c r="E29" s="7" t="n">
        <v>1562.68</v>
      </c>
      <c r="F29" s="8" t="n">
        <v>1736.75</v>
      </c>
      <c r="G29" s="9" t="n"/>
      <c r="H29" s="9" t="n"/>
      <c r="I29" s="9" t="n"/>
      <c r="J29" s="9" t="n"/>
    </row>
    <row r="30" ht="20.1" customHeight="1">
      <c r="B30" s="5" t="n">
        <v>44761</v>
      </c>
      <c r="C30" s="6" t="inlineStr">
        <is>
          <t>Jacob</t>
        </is>
      </c>
      <c r="D30" s="10" t="inlineStr">
        <is>
          <t>Night</t>
        </is>
      </c>
      <c r="E30" s="7" t="n">
        <v>1514.13</v>
      </c>
      <c r="F30" s="8" t="n">
        <v>1620.25</v>
      </c>
      <c r="G30" s="9" t="n"/>
      <c r="H30" s="9" t="n"/>
      <c r="I30" s="9" t="n"/>
      <c r="J30" s="9" t="n"/>
    </row>
    <row r="31" ht="20.1" customHeight="1">
      <c r="B31" s="5" t="n">
        <v>44762</v>
      </c>
      <c r="C31" s="6" t="inlineStr">
        <is>
          <t>Ben</t>
        </is>
      </c>
      <c r="D31" s="10" t="inlineStr">
        <is>
          <t>Night</t>
        </is>
      </c>
      <c r="E31" s="7" t="n">
        <v>778.27</v>
      </c>
      <c r="F31" s="8" t="n">
        <v>930.25</v>
      </c>
      <c r="G31" s="9" t="n"/>
      <c r="H31" s="9" t="n"/>
      <c r="I31" s="9" t="n"/>
      <c r="J31" s="9" t="n"/>
    </row>
    <row r="32" ht="20.1" customHeight="1">
      <c r="B32" s="5" t="n">
        <v>44762</v>
      </c>
      <c r="C32" s="6" t="inlineStr">
        <is>
          <t>Jacob</t>
        </is>
      </c>
      <c r="D32" s="10" t="inlineStr">
        <is>
          <t>Day</t>
        </is>
      </c>
      <c r="E32" s="7" t="n">
        <v>1270.66</v>
      </c>
      <c r="F32" s="8" t="n">
        <v>1334.75</v>
      </c>
      <c r="G32" s="9" t="n"/>
      <c r="H32" s="9" t="n"/>
      <c r="I32" s="9" t="n"/>
      <c r="J32" s="9" t="n"/>
    </row>
    <row r="33" ht="20.1" customHeight="1">
      <c r="B33" s="5" t="n">
        <v>44763</v>
      </c>
      <c r="C33" s="6" t="inlineStr">
        <is>
          <t>Ben</t>
        </is>
      </c>
      <c r="D33" s="10" t="inlineStr">
        <is>
          <t>Day</t>
        </is>
      </c>
      <c r="E33" s="7" t="n">
        <v>766.72</v>
      </c>
      <c r="F33" s="8" t="n">
        <v>841.75</v>
      </c>
      <c r="G33" s="9" t="n"/>
      <c r="H33" s="9" t="n"/>
      <c r="I33" s="9" t="n"/>
      <c r="J33" s="9" t="n"/>
    </row>
    <row r="34" ht="20.1" customHeight="1">
      <c r="B34" s="5" t="n">
        <v>44763</v>
      </c>
      <c r="C34" s="6" t="inlineStr">
        <is>
          <t>Jacob</t>
        </is>
      </c>
      <c r="D34" s="10" t="inlineStr">
        <is>
          <t>Night</t>
        </is>
      </c>
      <c r="E34" s="7" t="n">
        <v>1041.13</v>
      </c>
      <c r="F34" s="8" t="n">
        <v>1157.25</v>
      </c>
      <c r="G34" s="9" t="n"/>
      <c r="H34" s="9" t="n"/>
      <c r="I34" s="9" t="n"/>
      <c r="J34" s="9" t="n"/>
    </row>
    <row r="35" ht="20.1" customHeight="1">
      <c r="B35" s="5" t="n">
        <v>44764</v>
      </c>
      <c r="C35" s="6" t="inlineStr">
        <is>
          <t>Ben</t>
        </is>
      </c>
      <c r="D35" s="10" t="inlineStr">
        <is>
          <t>Night</t>
        </is>
      </c>
      <c r="E35" s="7" t="n">
        <v>1218.08</v>
      </c>
      <c r="F35" s="8" t="n">
        <v>1344</v>
      </c>
      <c r="G35" s="9" t="n"/>
      <c r="H35" s="9" t="n"/>
      <c r="I35" s="9" t="n"/>
      <c r="J35" s="9" t="n"/>
    </row>
    <row r="36" ht="20.1" customHeight="1">
      <c r="B36" s="5" t="n">
        <v>44764</v>
      </c>
      <c r="C36" s="6" t="inlineStr">
        <is>
          <t>Jacob</t>
        </is>
      </c>
      <c r="D36" s="10" t="inlineStr">
        <is>
          <t>Day</t>
        </is>
      </c>
      <c r="E36" s="7" t="n">
        <v>1016.36</v>
      </c>
      <c r="F36" s="8" t="n">
        <v>1108.25</v>
      </c>
      <c r="G36" s="9" t="n"/>
      <c r="H36" s="9" t="n"/>
      <c r="I36" s="9" t="n"/>
      <c r="J36" s="9" t="n"/>
    </row>
    <row r="37" ht="20.1" customHeight="1">
      <c r="B37" s="5" t="n">
        <v>44767</v>
      </c>
      <c r="C37" s="6" t="inlineStr">
        <is>
          <t>Ben</t>
        </is>
      </c>
      <c r="D37" s="10" t="inlineStr">
        <is>
          <t>Day</t>
        </is>
      </c>
      <c r="E37" s="7" t="n">
        <v>1576.91</v>
      </c>
      <c r="F37" s="8" t="n">
        <v>1683</v>
      </c>
      <c r="G37" s="9" t="n"/>
      <c r="H37" s="9" t="n"/>
      <c r="I37" s="9" t="n"/>
      <c r="J37" s="9" t="n"/>
    </row>
    <row r="38" ht="20.1" customHeight="1">
      <c r="B38" s="5" t="n">
        <v>44767</v>
      </c>
      <c r="C38" s="6" t="inlineStr">
        <is>
          <t>Jacob</t>
        </is>
      </c>
      <c r="D38" s="10" t="inlineStr">
        <is>
          <t>Night</t>
        </is>
      </c>
      <c r="E38" s="7" t="n">
        <v>870.02</v>
      </c>
      <c r="F38" s="8" t="n">
        <v>997</v>
      </c>
      <c r="G38" s="9" t="n"/>
      <c r="H38" s="9" t="n"/>
      <c r="I38" s="9" t="n"/>
      <c r="J38" s="9" t="n"/>
    </row>
    <row r="39" ht="20.1" customHeight="1">
      <c r="B39" s="5" t="n">
        <v>44768</v>
      </c>
      <c r="C39" s="6" t="inlineStr">
        <is>
          <t>Ben</t>
        </is>
      </c>
      <c r="D39" s="10" t="inlineStr">
        <is>
          <t>Night</t>
        </is>
      </c>
      <c r="E39" s="7" t="n">
        <v>1145.26</v>
      </c>
      <c r="F39" s="8" t="n">
        <v>1344.25</v>
      </c>
      <c r="G39" s="9" t="n"/>
      <c r="H39" s="9" t="n"/>
      <c r="I39" s="9" t="n"/>
      <c r="J39" s="9" t="n"/>
    </row>
    <row r="40" ht="20.1" customHeight="1">
      <c r="B40" s="5" t="n">
        <v>44768</v>
      </c>
      <c r="C40" s="6" t="inlineStr">
        <is>
          <t>Jacob</t>
        </is>
      </c>
      <c r="D40" s="10" t="inlineStr">
        <is>
          <t>Day</t>
        </is>
      </c>
      <c r="E40" s="7" t="n">
        <v>1313.05</v>
      </c>
      <c r="F40" s="8" t="n">
        <v>1504</v>
      </c>
      <c r="G40" s="9" t="n"/>
      <c r="H40" s="9" t="n"/>
      <c r="I40" s="9" t="n"/>
      <c r="J40" s="9" t="n"/>
    </row>
    <row r="41" ht="20.1" customHeight="1">
      <c r="B41" s="5" t="n">
        <v>44769</v>
      </c>
      <c r="C41" s="6" t="inlineStr">
        <is>
          <t>Ben</t>
        </is>
      </c>
      <c r="D41" s="10" t="inlineStr">
        <is>
          <t>Day</t>
        </is>
      </c>
      <c r="E41" s="7" t="n">
        <v>833.49</v>
      </c>
      <c r="F41" s="8" t="n">
        <v>906.5</v>
      </c>
      <c r="G41" s="9" t="n"/>
      <c r="H41" s="9" t="n"/>
      <c r="I41" s="9" t="n"/>
      <c r="J41" s="9" t="n"/>
    </row>
    <row r="42" ht="20.1" customHeight="1">
      <c r="B42" s="5" t="n">
        <v>44769</v>
      </c>
      <c r="C42" s="6" t="inlineStr">
        <is>
          <t>Jacob</t>
        </is>
      </c>
      <c r="D42" s="10" t="inlineStr">
        <is>
          <t>Night</t>
        </is>
      </c>
      <c r="E42" s="7" t="n">
        <v>1578.85</v>
      </c>
      <c r="F42" s="8" t="n">
        <v>1711.75</v>
      </c>
      <c r="G42" s="9" t="n"/>
      <c r="H42" s="9" t="n"/>
      <c r="I42" s="9" t="n"/>
      <c r="J42" s="9" t="n"/>
    </row>
    <row r="43" ht="20.1" customHeight="1">
      <c r="B43" s="5" t="n">
        <v>44770</v>
      </c>
      <c r="C43" s="6" t="inlineStr">
        <is>
          <t>Ben</t>
        </is>
      </c>
      <c r="D43" s="10" t="inlineStr">
        <is>
          <t>Night</t>
        </is>
      </c>
      <c r="E43" s="7" t="n">
        <v>1314.78</v>
      </c>
      <c r="F43" s="8" t="n">
        <v>1371.75</v>
      </c>
      <c r="G43" s="9" t="n"/>
      <c r="H43" s="9" t="n"/>
      <c r="I43" s="9" t="n"/>
      <c r="J43" s="9" t="n"/>
    </row>
    <row r="44" ht="20.1" customHeight="1">
      <c r="B44" s="5" t="n">
        <v>44770</v>
      </c>
      <c r="C44" s="6" t="inlineStr">
        <is>
          <t>Jacob</t>
        </is>
      </c>
      <c r="D44" s="10" t="inlineStr">
        <is>
          <t>Day</t>
        </is>
      </c>
      <c r="E44" s="7" t="n">
        <v>972.8099999999999</v>
      </c>
      <c r="F44" s="8" t="n">
        <v>1139.75</v>
      </c>
      <c r="G44" s="9" t="n"/>
      <c r="H44" s="9" t="n"/>
      <c r="I44" s="9" t="n"/>
      <c r="J44" s="9" t="n"/>
    </row>
    <row r="45" ht="20.1" customHeight="1">
      <c r="B45" s="5" t="n">
        <v>44771</v>
      </c>
      <c r="C45" s="6" t="inlineStr">
        <is>
          <t>Ben</t>
        </is>
      </c>
      <c r="D45" s="10" t="inlineStr">
        <is>
          <t>Day</t>
        </is>
      </c>
      <c r="E45" s="7" t="n">
        <v>1551.16</v>
      </c>
      <c r="F45" s="8" t="n">
        <v>1721.25</v>
      </c>
      <c r="G45" s="9" t="n"/>
      <c r="H45" s="9" t="n"/>
      <c r="I45" s="9" t="n"/>
      <c r="J45" s="9" t="n"/>
    </row>
    <row r="46" ht="20.1" customHeight="1">
      <c r="B46" s="5" t="n">
        <v>44771</v>
      </c>
      <c r="C46" s="6" t="inlineStr">
        <is>
          <t>Jacob</t>
        </is>
      </c>
      <c r="D46" s="10" t="inlineStr">
        <is>
          <t>Night</t>
        </is>
      </c>
      <c r="E46" s="7" t="n">
        <v>1366.59</v>
      </c>
      <c r="F46" s="8" t="n">
        <v>1418.5</v>
      </c>
      <c r="G46" s="9" t="n"/>
      <c r="H46" s="9" t="n"/>
      <c r="I46" s="9" t="n"/>
      <c r="J46" s="9" t="n"/>
    </row>
    <row r="47" ht="20.1" customHeight="1">
      <c r="B47" s="5" t="n">
        <v>44774</v>
      </c>
      <c r="C47" s="6" t="inlineStr">
        <is>
          <t>Ben</t>
        </is>
      </c>
      <c r="D47" s="10" t="inlineStr">
        <is>
          <t>Night</t>
        </is>
      </c>
      <c r="E47" s="7" t="n">
        <v>1466.66</v>
      </c>
      <c r="F47" s="8" t="n">
        <v>1624.75</v>
      </c>
      <c r="G47" s="9" t="n"/>
      <c r="H47" s="9" t="n"/>
      <c r="I47" s="9" t="n"/>
      <c r="J47" s="9" t="n"/>
    </row>
    <row r="48" ht="20.1" customHeight="1">
      <c r="B48" s="5" t="n">
        <v>44774</v>
      </c>
      <c r="C48" s="6" t="inlineStr">
        <is>
          <t>Jacob</t>
        </is>
      </c>
      <c r="D48" s="10" t="inlineStr">
        <is>
          <t>Day</t>
        </is>
      </c>
      <c r="E48" s="7" t="n">
        <v>1594.15</v>
      </c>
      <c r="F48" s="8" t="n">
        <v>1682.25</v>
      </c>
      <c r="G48" s="9" t="n"/>
      <c r="H48" s="9" t="n"/>
      <c r="I48" s="9" t="n"/>
      <c r="J48" s="9" t="n"/>
    </row>
    <row r="49" ht="20.1" customHeight="1">
      <c r="B49" s="5" t="n">
        <v>44775</v>
      </c>
      <c r="C49" s="6" t="inlineStr">
        <is>
          <t>Ben</t>
        </is>
      </c>
      <c r="D49" s="10" t="inlineStr">
        <is>
          <t>Night</t>
        </is>
      </c>
      <c r="E49" s="7" t="n">
        <v>1580.98</v>
      </c>
      <c r="F49" s="8" t="n">
        <v>1679</v>
      </c>
      <c r="G49" s="9" t="n"/>
      <c r="H49" s="9" t="n"/>
      <c r="I49" s="9" t="n"/>
      <c r="J49" s="9" t="n"/>
    </row>
    <row r="50" ht="20.1" customHeight="1">
      <c r="B50" s="5" t="n">
        <v>44775</v>
      </c>
      <c r="C50" s="6" t="inlineStr">
        <is>
          <t>Jacob</t>
        </is>
      </c>
      <c r="D50" s="10" t="inlineStr">
        <is>
          <t>Day</t>
        </is>
      </c>
      <c r="E50" s="7" t="n">
        <v>916.97</v>
      </c>
      <c r="F50" s="8" t="n">
        <v>1025</v>
      </c>
      <c r="G50" s="9" t="n"/>
      <c r="H50" s="9" t="n"/>
      <c r="I50" s="9" t="n"/>
      <c r="J50" s="9" t="n"/>
    </row>
    <row r="51" ht="20.1" customHeight="1">
      <c r="B51" s="5" t="n">
        <v>44776</v>
      </c>
      <c r="C51" s="6" t="inlineStr">
        <is>
          <t>Ben</t>
        </is>
      </c>
      <c r="D51" s="10" t="inlineStr">
        <is>
          <t>Night</t>
        </is>
      </c>
      <c r="E51" s="7" t="n">
        <v>726.12</v>
      </c>
      <c r="F51" s="8" t="n">
        <v>838</v>
      </c>
      <c r="G51" s="9" t="n"/>
      <c r="H51" s="9" t="n"/>
      <c r="I51" s="9" t="n"/>
      <c r="J51" s="9" t="n"/>
    </row>
    <row r="52" ht="20.1" customHeight="1">
      <c r="B52" s="5" t="n">
        <v>44776</v>
      </c>
      <c r="C52" s="6" t="inlineStr">
        <is>
          <t>Jacob</t>
        </is>
      </c>
      <c r="D52" s="10" t="inlineStr">
        <is>
          <t>Day</t>
        </is>
      </c>
      <c r="E52" s="7" t="n">
        <v>1461.44</v>
      </c>
      <c r="F52" s="8" t="n">
        <v>1599.5</v>
      </c>
      <c r="G52" s="9" t="n"/>
      <c r="H52" s="9" t="n"/>
      <c r="I52" s="9" t="n"/>
      <c r="J52" s="9" t="n"/>
    </row>
    <row r="53" ht="20.1" customHeight="1">
      <c r="B53" s="5" t="n">
        <v>44777</v>
      </c>
      <c r="C53" s="6" t="inlineStr">
        <is>
          <t>Ben</t>
        </is>
      </c>
      <c r="D53" s="10" t="inlineStr">
        <is>
          <t>Day</t>
        </is>
      </c>
      <c r="E53" s="7" t="n">
        <v>1176.26</v>
      </c>
      <c r="F53" s="8" t="n">
        <v>1263.25</v>
      </c>
      <c r="G53" s="9" t="n"/>
      <c r="H53" s="9" t="n"/>
      <c r="I53" s="9" t="n"/>
      <c r="J53" s="9" t="n"/>
    </row>
    <row r="54" ht="20.1" customHeight="1">
      <c r="B54" s="5" t="n">
        <v>44777</v>
      </c>
      <c r="C54" s="6" t="inlineStr">
        <is>
          <t>Jacob</t>
        </is>
      </c>
      <c r="D54" s="10" t="inlineStr">
        <is>
          <t>Night</t>
        </is>
      </c>
      <c r="E54" s="7" t="n">
        <v>825.12</v>
      </c>
      <c r="F54" s="8" t="n">
        <v>1004</v>
      </c>
      <c r="G54" s="9" t="n"/>
      <c r="H54" s="9" t="n"/>
      <c r="I54" s="9" t="n"/>
      <c r="J54" s="9" t="n"/>
    </row>
    <row r="55" ht="20.1" customHeight="1">
      <c r="B55" s="5" t="n">
        <v>44778</v>
      </c>
      <c r="C55" s="6" t="inlineStr">
        <is>
          <t>Ben</t>
        </is>
      </c>
      <c r="D55" s="10" t="inlineStr">
        <is>
          <t>Night</t>
        </is>
      </c>
      <c r="E55" s="7" t="n">
        <v>1034.97</v>
      </c>
      <c r="F55" s="8" t="n">
        <v>1091</v>
      </c>
      <c r="G55" s="9" t="n"/>
      <c r="H55" s="9" t="n"/>
      <c r="I55" s="9" t="n"/>
      <c r="J55" s="9" t="n"/>
    </row>
    <row r="56" ht="20.1" customHeight="1">
      <c r="B56" s="5" t="n">
        <v>44778</v>
      </c>
      <c r="C56" s="6" t="inlineStr">
        <is>
          <t>Jacob</t>
        </is>
      </c>
      <c r="D56" s="10" t="inlineStr">
        <is>
          <t>Day</t>
        </is>
      </c>
      <c r="E56" s="7" t="n">
        <v>939.9400000000001</v>
      </c>
      <c r="F56" s="8" t="n">
        <v>1045</v>
      </c>
      <c r="G56" s="9" t="n"/>
      <c r="H56" s="9" t="n"/>
      <c r="I56" s="9" t="n"/>
      <c r="J56" s="9" t="n"/>
    </row>
    <row r="57" ht="20.1" customHeight="1">
      <c r="B57" s="5" t="n">
        <v>44781</v>
      </c>
      <c r="C57" s="6" t="inlineStr">
        <is>
          <t>Ben</t>
        </is>
      </c>
      <c r="D57" s="10" t="inlineStr">
        <is>
          <t>Day</t>
        </is>
      </c>
      <c r="E57" s="7" t="n">
        <v>1429.63</v>
      </c>
      <c r="F57" s="8" t="n">
        <v>1570.75</v>
      </c>
      <c r="G57" s="9" t="n"/>
      <c r="H57" s="9" t="n"/>
      <c r="I57" s="9" t="n"/>
      <c r="J57" s="9" t="n"/>
    </row>
    <row r="58" ht="20.1" customHeight="1">
      <c r="B58" s="5" t="n">
        <v>44781</v>
      </c>
      <c r="C58" s="6" t="inlineStr">
        <is>
          <t>Jacob</t>
        </is>
      </c>
      <c r="D58" s="10" t="inlineStr">
        <is>
          <t>Night</t>
        </is>
      </c>
      <c r="E58" s="7" t="n">
        <v>1009.06</v>
      </c>
      <c r="F58" s="8" t="n">
        <v>1189</v>
      </c>
      <c r="G58" s="9" t="n"/>
      <c r="H58" s="9" t="n"/>
      <c r="I58" s="9" t="n"/>
      <c r="J58" s="9" t="n"/>
    </row>
    <row r="59" ht="20.1" customHeight="1">
      <c r="B59" s="5" t="n">
        <v>44782</v>
      </c>
      <c r="C59" s="6" t="inlineStr">
        <is>
          <t>Ben</t>
        </is>
      </c>
      <c r="D59" s="10" t="inlineStr">
        <is>
          <t>Night</t>
        </is>
      </c>
      <c r="E59" s="7" t="n">
        <v>974.45</v>
      </c>
      <c r="F59" s="8" t="n">
        <v>1152.5</v>
      </c>
      <c r="G59" s="9" t="n"/>
      <c r="H59" s="9" t="n"/>
      <c r="I59" s="9" t="n"/>
      <c r="J59" s="9" t="n"/>
    </row>
    <row r="60" ht="20.1" customHeight="1">
      <c r="B60" s="5" t="n">
        <v>44782</v>
      </c>
      <c r="C60" s="6" t="inlineStr">
        <is>
          <t>Jacob</t>
        </is>
      </c>
      <c r="D60" s="10" t="inlineStr">
        <is>
          <t>Day</t>
        </is>
      </c>
      <c r="E60" s="7" t="n">
        <v>1511.87</v>
      </c>
      <c r="F60" s="8" t="n">
        <v>1688.75</v>
      </c>
      <c r="G60" s="9" t="n"/>
      <c r="H60" s="9" t="n"/>
      <c r="I60" s="9" t="n"/>
      <c r="J60" s="9" t="n"/>
    </row>
    <row r="61" ht="20.1" customHeight="1">
      <c r="B61" s="5" t="n">
        <v>44783</v>
      </c>
      <c r="C61" s="6" t="inlineStr">
        <is>
          <t>Ben</t>
        </is>
      </c>
      <c r="D61" s="10" t="inlineStr">
        <is>
          <t>Night</t>
        </is>
      </c>
      <c r="E61" s="7" t="n">
        <v>1103.76</v>
      </c>
      <c r="F61" s="8" t="n">
        <v>1256.75</v>
      </c>
      <c r="G61" s="9" t="n"/>
      <c r="H61" s="9" t="n"/>
      <c r="I61" s="9" t="n"/>
      <c r="J61" s="9" t="n"/>
    </row>
    <row r="62" ht="20.1" customHeight="1">
      <c r="B62" s="5" t="n">
        <v>44783</v>
      </c>
      <c r="C62" s="6" t="inlineStr">
        <is>
          <t>Jacob</t>
        </is>
      </c>
      <c r="D62" s="10" t="inlineStr">
        <is>
          <t>Day</t>
        </is>
      </c>
      <c r="E62" s="7" t="n">
        <v>809.0700000000001</v>
      </c>
      <c r="F62" s="8" t="n">
        <v>930</v>
      </c>
      <c r="G62" s="9" t="n"/>
      <c r="H62" s="9" t="n"/>
      <c r="I62" s="9" t="n"/>
      <c r="J62" s="9" t="n"/>
    </row>
    <row r="63" ht="20.1" customHeight="1">
      <c r="B63" s="5" t="n">
        <v>44784</v>
      </c>
      <c r="C63" s="6" t="inlineStr">
        <is>
          <t>Ben</t>
        </is>
      </c>
      <c r="D63" s="10" t="inlineStr">
        <is>
          <t>Night</t>
        </is>
      </c>
      <c r="E63" s="7" t="n">
        <v>1438.4</v>
      </c>
      <c r="F63" s="8" t="n">
        <v>1560.5</v>
      </c>
      <c r="G63" s="9" t="n"/>
      <c r="H63" s="9" t="n"/>
      <c r="I63" s="9" t="n"/>
      <c r="J63" s="9" t="n"/>
    </row>
    <row r="64" ht="20.1" customHeight="1">
      <c r="B64" s="5" t="n">
        <v>44784</v>
      </c>
      <c r="C64" s="6" t="inlineStr">
        <is>
          <t>Jacob</t>
        </is>
      </c>
      <c r="D64" s="10" t="inlineStr">
        <is>
          <t>Day</t>
        </is>
      </c>
      <c r="E64" s="7" t="n">
        <v>1472.96</v>
      </c>
      <c r="F64" s="8" t="n">
        <v>1637</v>
      </c>
      <c r="G64" s="9" t="n"/>
      <c r="H64" s="9" t="n"/>
      <c r="I64" s="9" t="n"/>
      <c r="J64" s="9" t="n"/>
    </row>
    <row r="65" ht="20.1" customHeight="1">
      <c r="B65" s="5" t="n">
        <v>44785</v>
      </c>
      <c r="C65" s="6" t="inlineStr">
        <is>
          <t>Ben</t>
        </is>
      </c>
      <c r="D65" s="10" t="inlineStr">
        <is>
          <t>Day</t>
        </is>
      </c>
      <c r="E65" s="7" t="n">
        <v>1556.29</v>
      </c>
      <c r="F65" s="8" t="n">
        <v>1742.25</v>
      </c>
      <c r="G65" s="9" t="n"/>
      <c r="H65" s="9" t="n"/>
      <c r="I65" s="9" t="n"/>
      <c r="J65" s="9" t="n"/>
    </row>
    <row r="66" ht="20.1" customHeight="1">
      <c r="B66" s="5" t="n">
        <v>44785</v>
      </c>
      <c r="C66" s="6" t="inlineStr">
        <is>
          <t>Jacob</t>
        </is>
      </c>
      <c r="D66" s="10" t="inlineStr">
        <is>
          <t>Night</t>
        </is>
      </c>
      <c r="E66" s="7" t="n">
        <v>960.13</v>
      </c>
      <c r="F66" s="8" t="n">
        <v>1088.25</v>
      </c>
      <c r="G66" s="9" t="n"/>
      <c r="H66" s="9" t="n"/>
      <c r="I66" s="9" t="n"/>
      <c r="J66" s="9" t="n"/>
    </row>
    <row r="67" ht="20.1" customHeight="1">
      <c r="B67" s="5" t="n">
        <v>44788</v>
      </c>
      <c r="C67" s="6" t="inlineStr">
        <is>
          <t>Ben</t>
        </is>
      </c>
      <c r="D67" s="10" t="inlineStr">
        <is>
          <t>Night</t>
        </is>
      </c>
      <c r="E67" s="7" t="n">
        <v>1520.43</v>
      </c>
      <c r="F67" s="8" t="n">
        <v>1594.5</v>
      </c>
      <c r="G67" s="9" t="n"/>
      <c r="H67" s="9" t="n"/>
      <c r="I67" s="9" t="n"/>
      <c r="J67" s="9" t="n"/>
    </row>
    <row r="68" ht="20.1" customHeight="1">
      <c r="B68" s="5" t="n">
        <v>44788</v>
      </c>
      <c r="C68" s="6" t="inlineStr">
        <is>
          <t>Jacob</t>
        </is>
      </c>
      <c r="D68" s="10" t="inlineStr">
        <is>
          <t>Day</t>
        </is>
      </c>
      <c r="E68" s="7" t="n">
        <v>1195.05</v>
      </c>
      <c r="F68" s="8" t="n">
        <v>1263</v>
      </c>
      <c r="G68" s="9" t="n"/>
      <c r="H68" s="9" t="n"/>
      <c r="I68" s="9" t="n"/>
      <c r="J68" s="9" t="n"/>
    </row>
    <row r="69" ht="20.1" customHeight="1">
      <c r="B69" s="5" t="n">
        <v>44789</v>
      </c>
      <c r="C69" s="6" t="inlineStr">
        <is>
          <t>Ben</t>
        </is>
      </c>
      <c r="D69" s="10" t="inlineStr">
        <is>
          <t>Night</t>
        </is>
      </c>
      <c r="E69" s="7" t="n">
        <v>1357.83</v>
      </c>
      <c r="F69" s="8" t="n">
        <v>1518.75</v>
      </c>
      <c r="G69" s="9" t="n"/>
      <c r="H69" s="9" t="n"/>
      <c r="I69" s="9" t="n"/>
      <c r="J69" s="9" t="n"/>
    </row>
    <row r="70" ht="20.1" customHeight="1">
      <c r="B70" s="5" t="n">
        <v>44789</v>
      </c>
      <c r="C70" s="6" t="inlineStr">
        <is>
          <t>Jacob</t>
        </is>
      </c>
      <c r="D70" s="10" t="inlineStr">
        <is>
          <t>Day</t>
        </is>
      </c>
      <c r="E70" s="7" t="n">
        <v>1440.38</v>
      </c>
      <c r="F70" s="8" t="n">
        <v>1498.5</v>
      </c>
      <c r="G70" s="9" t="n"/>
      <c r="H70" s="9" t="n"/>
      <c r="I70" s="9" t="n"/>
      <c r="J70" s="9" t="n"/>
    </row>
    <row r="71" ht="20.1" customHeight="1">
      <c r="B71" s="5" t="n">
        <v>44790</v>
      </c>
      <c r="C71" s="6" t="inlineStr">
        <is>
          <t>Ben</t>
        </is>
      </c>
      <c r="D71" s="10" t="inlineStr">
        <is>
          <t>Night</t>
        </is>
      </c>
      <c r="E71" s="7" t="n">
        <v>801.34</v>
      </c>
      <c r="F71" s="8" t="n">
        <v>913.25</v>
      </c>
      <c r="G71" s="9" t="n"/>
      <c r="H71" s="9" t="n"/>
      <c r="I71" s="9" t="n"/>
      <c r="J71" s="9" t="n"/>
    </row>
    <row r="72" ht="20.1" customHeight="1">
      <c r="B72" s="5" t="n">
        <v>44790</v>
      </c>
      <c r="C72" s="6" t="inlineStr">
        <is>
          <t>Jacob</t>
        </is>
      </c>
      <c r="D72" s="10" t="inlineStr">
        <is>
          <t>Day</t>
        </is>
      </c>
      <c r="E72" s="7" t="n">
        <v>1001.99</v>
      </c>
      <c r="F72" s="8" t="n">
        <v>1097</v>
      </c>
      <c r="G72" s="9" t="n"/>
      <c r="H72" s="9" t="n"/>
      <c r="I72" s="9" t="n"/>
      <c r="J72" s="9" t="n"/>
    </row>
    <row r="73" ht="20.1" customHeight="1">
      <c r="B73" s="5" t="n">
        <v>44791</v>
      </c>
      <c r="C73" s="6" t="inlineStr">
        <is>
          <t>Ben</t>
        </is>
      </c>
      <c r="D73" s="10" t="inlineStr">
        <is>
          <t>Day</t>
        </is>
      </c>
      <c r="E73" s="7" t="n">
        <v>1121.86</v>
      </c>
      <c r="F73" s="8" t="n">
        <v>1191.75</v>
      </c>
      <c r="G73" s="9" t="n"/>
      <c r="H73" s="9" t="n"/>
      <c r="I73" s="9" t="n"/>
      <c r="J73" s="9" t="n"/>
    </row>
    <row r="74" ht="20.1" customHeight="1">
      <c r="B74" s="5" t="n">
        <v>44791</v>
      </c>
      <c r="C74" s="6" t="inlineStr">
        <is>
          <t>Jacob</t>
        </is>
      </c>
      <c r="D74" s="10" t="inlineStr">
        <is>
          <t>Night</t>
        </is>
      </c>
      <c r="E74" s="7" t="n">
        <v>776.22</v>
      </c>
      <c r="F74" s="8" t="n">
        <v>961.25</v>
      </c>
      <c r="G74" s="9" t="n"/>
      <c r="H74" s="9" t="n"/>
      <c r="I74" s="9" t="n"/>
      <c r="J74" s="9" t="n"/>
    </row>
    <row r="75" ht="20.1" customHeight="1">
      <c r="B75" s="5" t="n">
        <v>44792</v>
      </c>
      <c r="C75" s="6" t="inlineStr">
        <is>
          <t>Ben</t>
        </is>
      </c>
      <c r="D75" s="10" t="inlineStr">
        <is>
          <t>Night</t>
        </is>
      </c>
      <c r="E75" s="7" t="n">
        <v>779.66</v>
      </c>
      <c r="F75" s="8" t="n">
        <v>900.75</v>
      </c>
      <c r="G75" s="9" t="n"/>
      <c r="H75" s="9" t="n"/>
      <c r="I75" s="9" t="n"/>
      <c r="J75" s="9" t="n"/>
    </row>
    <row r="76" ht="20.1" customHeight="1">
      <c r="B76" s="5" t="n">
        <v>44792</v>
      </c>
      <c r="C76" s="6" t="inlineStr">
        <is>
          <t>Jacob</t>
        </is>
      </c>
      <c r="D76" s="10" t="inlineStr">
        <is>
          <t>Day</t>
        </is>
      </c>
      <c r="E76" s="7" t="n">
        <v>850.14</v>
      </c>
      <c r="F76" s="8" t="n">
        <v>932.25</v>
      </c>
      <c r="G76" s="9" t="n"/>
      <c r="H76" s="9" t="n"/>
      <c r="I76" s="9" t="n"/>
      <c r="J76" s="9" t="n"/>
    </row>
    <row r="77" ht="20.1" customHeight="1">
      <c r="B77" s="5" t="n">
        <v>44795</v>
      </c>
      <c r="C77" s="6" t="inlineStr">
        <is>
          <t>Ben</t>
        </is>
      </c>
      <c r="D77" s="10" t="inlineStr">
        <is>
          <t>Day</t>
        </is>
      </c>
      <c r="E77" s="7" t="n">
        <v>896.25</v>
      </c>
      <c r="F77" s="8" t="n">
        <v>1008.25</v>
      </c>
      <c r="G77" s="9" t="n"/>
      <c r="H77" s="9" t="n"/>
      <c r="I77" s="9" t="n"/>
      <c r="J77" s="9" t="n"/>
    </row>
    <row r="78" ht="20.1" customHeight="1">
      <c r="B78" s="5" t="n">
        <v>44795</v>
      </c>
      <c r="C78" s="6" t="inlineStr">
        <is>
          <t>Jacob</t>
        </is>
      </c>
      <c r="D78" s="10" t="inlineStr">
        <is>
          <t>Night</t>
        </is>
      </c>
      <c r="E78" s="7" t="n">
        <v>1051</v>
      </c>
      <c r="F78" s="8" t="n">
        <v>1133</v>
      </c>
      <c r="G78" s="9" t="n"/>
      <c r="H78" s="9" t="n"/>
      <c r="I78" s="9" t="n"/>
      <c r="J78" s="9" t="n"/>
    </row>
    <row r="79" ht="20.1" customHeight="1">
      <c r="B79" s="5" t="n">
        <v>44796</v>
      </c>
      <c r="C79" s="6" t="inlineStr">
        <is>
          <t>Ben</t>
        </is>
      </c>
      <c r="D79" s="10" t="inlineStr">
        <is>
          <t>Night</t>
        </is>
      </c>
      <c r="E79" s="7" t="n">
        <v>1385.5</v>
      </c>
      <c r="F79" s="8" t="n">
        <v>1504.5</v>
      </c>
      <c r="G79" s="9" t="n"/>
      <c r="H79" s="9" t="n"/>
      <c r="I79" s="9" t="n"/>
      <c r="J79" s="9" t="n"/>
    </row>
    <row r="80" ht="20.1" customHeight="1">
      <c r="B80" s="5" t="n">
        <v>44796</v>
      </c>
      <c r="C80" s="6" t="inlineStr">
        <is>
          <t>Jacob</t>
        </is>
      </c>
      <c r="D80" s="10" t="inlineStr">
        <is>
          <t>Day</t>
        </is>
      </c>
      <c r="E80" s="7" t="n">
        <v>1075.76</v>
      </c>
      <c r="F80" s="8" t="n">
        <v>1262.75</v>
      </c>
      <c r="G80" s="9" t="n"/>
      <c r="H80" s="9" t="n"/>
      <c r="I80" s="9" t="n"/>
      <c r="J80" s="9" t="n"/>
    </row>
    <row r="81" ht="20.1" customHeight="1">
      <c r="B81" s="5" t="n">
        <v>44797</v>
      </c>
      <c r="C81" s="6" t="inlineStr">
        <is>
          <t>Ben</t>
        </is>
      </c>
      <c r="D81" s="10" t="inlineStr">
        <is>
          <t>Day</t>
        </is>
      </c>
      <c r="E81" s="7" t="n">
        <v>896.05</v>
      </c>
      <c r="F81" s="8" t="n">
        <v>957</v>
      </c>
      <c r="G81" s="9" t="n"/>
      <c r="H81" s="9" t="n"/>
      <c r="I81" s="9" t="n"/>
      <c r="J81" s="9" t="n"/>
    </row>
    <row r="82" ht="20.1" customHeight="1">
      <c r="B82" s="5" t="n">
        <v>44797</v>
      </c>
      <c r="C82" s="6" t="inlineStr">
        <is>
          <t>Jacob</t>
        </is>
      </c>
      <c r="D82" s="10" t="inlineStr">
        <is>
          <t>Night</t>
        </is>
      </c>
      <c r="E82" s="7" t="n">
        <v>843.34</v>
      </c>
      <c r="F82" s="8" t="n">
        <v>1039.25</v>
      </c>
      <c r="G82" s="9" t="n"/>
      <c r="H82" s="9" t="n"/>
      <c r="I82" s="9" t="n"/>
      <c r="J82" s="9" t="n"/>
    </row>
    <row r="83" ht="20.1" customHeight="1">
      <c r="B83" s="5" t="n">
        <v>44798</v>
      </c>
      <c r="C83" s="6" t="inlineStr">
        <is>
          <t>Ben</t>
        </is>
      </c>
      <c r="D83" s="10" t="inlineStr">
        <is>
          <t>Night</t>
        </is>
      </c>
      <c r="E83" s="7" t="n">
        <v>1211.66</v>
      </c>
      <c r="F83" s="8" t="n">
        <v>1325.75</v>
      </c>
      <c r="G83" s="9" t="n"/>
      <c r="H83" s="9" t="n"/>
      <c r="I83" s="9" t="n"/>
      <c r="J83" s="9" t="n"/>
    </row>
    <row r="84" ht="20.1" customHeight="1">
      <c r="B84" s="5" t="n">
        <v>44798</v>
      </c>
      <c r="C84" s="6" t="inlineStr">
        <is>
          <t>Jacob</t>
        </is>
      </c>
      <c r="D84" s="10" t="inlineStr">
        <is>
          <t>Day</t>
        </is>
      </c>
      <c r="E84" s="7" t="n">
        <v>1357.2</v>
      </c>
      <c r="F84" s="8" t="n">
        <v>1463.25</v>
      </c>
      <c r="G84" s="9" t="n"/>
      <c r="H84" s="9" t="n"/>
      <c r="I84" s="9" t="n"/>
      <c r="J84" s="9" t="n"/>
    </row>
    <row r="85" ht="20.1" customHeight="1">
      <c r="B85" s="5" t="n">
        <v>44799</v>
      </c>
      <c r="C85" s="6" t="inlineStr">
        <is>
          <t>Ben</t>
        </is>
      </c>
      <c r="D85" s="10" t="inlineStr">
        <is>
          <t>Night</t>
        </is>
      </c>
      <c r="E85" s="7" t="n">
        <v>940.87</v>
      </c>
      <c r="F85" s="8" t="n">
        <v>1027.75</v>
      </c>
      <c r="G85" s="9" t="n"/>
      <c r="H85" s="9" t="n"/>
      <c r="I85" s="9" t="n"/>
      <c r="J85" s="9" t="n"/>
    </row>
    <row r="86" ht="20.1" customHeight="1">
      <c r="B86" s="5" t="n">
        <v>44799</v>
      </c>
      <c r="C86" s="6" t="inlineStr">
        <is>
          <t>Jacob</t>
        </is>
      </c>
      <c r="D86" s="10" t="inlineStr">
        <is>
          <t>Day</t>
        </is>
      </c>
      <c r="E86" s="7" t="n">
        <v>1274.05</v>
      </c>
      <c r="F86" s="8" t="n">
        <v>1455</v>
      </c>
      <c r="G86" s="9" t="n"/>
      <c r="H86" s="9" t="n"/>
      <c r="I86" s="9" t="n"/>
      <c r="J86" s="9" t="n"/>
    </row>
    <row r="87" ht="20.1" customHeight="1">
      <c r="B87" s="5" t="n">
        <v>44802</v>
      </c>
      <c r="C87" s="6" t="inlineStr">
        <is>
          <t>Ben</t>
        </is>
      </c>
      <c r="D87" s="10" t="inlineStr">
        <is>
          <t>Night</t>
        </is>
      </c>
      <c r="E87" s="7" t="n">
        <v>1179.06</v>
      </c>
      <c r="F87" s="8" t="n">
        <v>1376</v>
      </c>
      <c r="G87" s="9" t="n"/>
      <c r="H87" s="9" t="n"/>
      <c r="I87" s="9" t="n"/>
      <c r="J87" s="9" t="n"/>
    </row>
    <row r="88" ht="20.1" customHeight="1">
      <c r="B88" s="5" t="n">
        <v>44802</v>
      </c>
      <c r="C88" s="6" t="inlineStr">
        <is>
          <t>Jacob</t>
        </is>
      </c>
      <c r="D88" s="10" t="inlineStr">
        <is>
          <t>Day</t>
        </is>
      </c>
      <c r="E88" s="7" t="n">
        <v>774.2</v>
      </c>
      <c r="F88" s="8" t="n">
        <v>946.25</v>
      </c>
      <c r="G88" s="9" t="n"/>
      <c r="H88" s="9" t="n"/>
      <c r="I88" s="9" t="n"/>
      <c r="J88" s="9" t="n"/>
    </row>
    <row r="89" ht="20.1" customHeight="1">
      <c r="B89" s="5" t="n">
        <v>44803</v>
      </c>
      <c r="C89" s="6" t="inlineStr">
        <is>
          <t>Ben</t>
        </is>
      </c>
      <c r="D89" s="10" t="inlineStr">
        <is>
          <t>Day</t>
        </is>
      </c>
      <c r="E89" s="7" t="n">
        <v>1350.48</v>
      </c>
      <c r="F89" s="8" t="n">
        <v>1509.5</v>
      </c>
      <c r="G89" s="9" t="n"/>
      <c r="H89" s="9" t="n"/>
      <c r="I89" s="9" t="n"/>
      <c r="J89" s="9" t="n"/>
    </row>
    <row r="90" ht="20.1" customHeight="1">
      <c r="B90" s="5" t="n">
        <v>44803</v>
      </c>
      <c r="C90" s="6" t="inlineStr">
        <is>
          <t>Jacob</t>
        </is>
      </c>
      <c r="D90" s="10" t="inlineStr">
        <is>
          <t>Night</t>
        </is>
      </c>
      <c r="E90" s="7" t="n">
        <v>1053.37</v>
      </c>
      <c r="F90" s="8" t="n">
        <v>1136.25</v>
      </c>
      <c r="G90" s="9" t="n"/>
      <c r="H90" s="9" t="n"/>
      <c r="I90" s="9" t="n"/>
      <c r="J90" s="9" t="n"/>
    </row>
    <row r="91" ht="20.1" customHeight="1">
      <c r="B91" s="5" t="n">
        <v>44804</v>
      </c>
      <c r="C91" s="6" t="inlineStr">
        <is>
          <t>Ben</t>
        </is>
      </c>
      <c r="D91" s="10" t="inlineStr">
        <is>
          <t>Night</t>
        </is>
      </c>
      <c r="E91" s="7" t="n">
        <v>1161.92</v>
      </c>
      <c r="F91" s="8" t="n">
        <v>1237</v>
      </c>
      <c r="G91" s="9" t="n"/>
      <c r="H91" s="9" t="n"/>
      <c r="I91" s="9" t="n"/>
      <c r="J91" s="9" t="n"/>
    </row>
    <row r="92" ht="20.1" customHeight="1">
      <c r="B92" s="5" t="n">
        <v>44804</v>
      </c>
      <c r="C92" s="6" t="inlineStr">
        <is>
          <t>Jacob</t>
        </is>
      </c>
      <c r="D92" s="10" t="inlineStr">
        <is>
          <t>Day</t>
        </is>
      </c>
      <c r="E92" s="7" t="n">
        <v>951.9299999999999</v>
      </c>
      <c r="F92" s="8" t="n">
        <v>1136</v>
      </c>
      <c r="G92" s="9" t="n"/>
      <c r="H92" s="9" t="n"/>
      <c r="I92" s="9" t="n"/>
      <c r="J92" s="9" t="n"/>
    </row>
    <row r="93" ht="20.1" customHeight="1">
      <c r="D93" s="2" t="n"/>
    </row>
    <row r="94" ht="20.1" customHeight="1">
      <c r="D94" s="2" t="n"/>
    </row>
    <row r="95" ht="20.1" customHeight="1">
      <c r="D95" s="2" t="n"/>
    </row>
    <row r="96" ht="20.1" customHeight="1">
      <c r="D96" s="2" t="n"/>
    </row>
    <row r="97" ht="20.1" customHeight="1">
      <c r="D97" s="2" t="n"/>
    </row>
    <row r="98" ht="20.1" customHeight="1">
      <c r="D98" s="2" t="n"/>
    </row>
    <row r="99" ht="20.1" customHeight="1">
      <c r="D99" s="2" t="n"/>
    </row>
    <row r="100" ht="20.1" customHeight="1">
      <c r="D100" s="2" t="n"/>
    </row>
    <row r="101" ht="20.1" customHeight="1">
      <c r="D101" s="2" t="n"/>
    </row>
    <row r="102" ht="20.1" customHeight="1">
      <c r="D102" s="2" t="n"/>
    </row>
    <row r="103" ht="20.1" customHeight="1">
      <c r="D103" s="2" t="n"/>
    </row>
    <row r="104" ht="20.1" customHeight="1">
      <c r="D104" s="2" t="n"/>
    </row>
    <row r="105" ht="20.1" customHeight="1">
      <c r="D105" s="2" t="n"/>
    </row>
  </sheetData>
  <mergeCells count="1">
    <mergeCell ref="B2:J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25"/>
  <sheetViews>
    <sheetView showGridLines="0" topLeftCell="A7" workbookViewId="0">
      <selection activeCell="I27" sqref="I27"/>
    </sheetView>
  </sheetViews>
  <sheetFormatPr baseColWidth="8" defaultRowHeight="20.1" customHeight="1" outlineLevelCol="0"/>
  <cols>
    <col width="3.7109375" customWidth="1" style="1" min="1" max="1"/>
    <col width="15.140625" bestFit="1" customWidth="1" style="1" min="2" max="2"/>
    <col width="22.140625" customWidth="1" style="1" min="3" max="3"/>
    <col width="15" bestFit="1" customWidth="1" style="1" min="4" max="4"/>
    <col width="9.140625" customWidth="1" style="1" min="5" max="8"/>
    <col width="13.7109375" bestFit="1" customWidth="1" style="1" min="9" max="9"/>
    <col width="12.42578125" bestFit="1" customWidth="1" style="1" min="10" max="10"/>
    <col width="9.140625" customWidth="1" style="1" min="11" max="16384"/>
  </cols>
  <sheetData>
    <row r="2" ht="20.1" customHeight="1" thickBot="1">
      <c r="B2" s="32" t="inlineStr">
        <is>
          <t>ShiftWise Daily Payment</t>
        </is>
      </c>
      <c r="C2" s="40" t="n"/>
    </row>
    <row r="3" ht="20.1" customHeight="1" thickTop="1"/>
    <row r="4" ht="20.1" customHeight="1">
      <c r="B4" s="34" t="inlineStr">
        <is>
          <t>Shift</t>
        </is>
      </c>
      <c r="C4" s="34" t="inlineStr">
        <is>
          <t>Payment per Shift</t>
        </is>
      </c>
    </row>
    <row r="5" ht="20.1" customHeight="1">
      <c r="B5" s="10" t="inlineStr">
        <is>
          <t>Day</t>
        </is>
      </c>
      <c r="C5" s="13" t="n">
        <v>40</v>
      </c>
    </row>
    <row r="6" ht="20.1" customHeight="1">
      <c r="B6" s="10" t="inlineStr">
        <is>
          <t>Night</t>
        </is>
      </c>
      <c r="C6" s="13" t="n">
        <v>50</v>
      </c>
      <c r="E6" s="2" t="n"/>
    </row>
    <row r="7" ht="20.1" customHeight="1">
      <c r="B7" s="25" t="n"/>
      <c r="C7" s="26" t="n"/>
      <c r="E7" s="2" t="n"/>
    </row>
    <row r="8" ht="20.1" customHeight="1">
      <c r="B8" s="2" t="n"/>
    </row>
    <row r="9" ht="20.1" customHeight="1" thickBot="1">
      <c r="B9" s="32" t="inlineStr">
        <is>
          <t>Commission Data</t>
        </is>
      </c>
      <c r="C9" s="40" t="n"/>
    </row>
    <row r="10" ht="20.1" customHeight="1" thickTop="1"/>
    <row r="11" ht="20.1" customHeight="1">
      <c r="B11" s="34" t="inlineStr">
        <is>
          <t>Profit %</t>
        </is>
      </c>
      <c r="C11" s="34" t="inlineStr">
        <is>
          <t>Commission %</t>
        </is>
      </c>
    </row>
    <row r="12" ht="20.1" customHeight="1">
      <c r="B12" s="10" t="inlineStr">
        <is>
          <t>Below 12%</t>
        </is>
      </c>
      <c r="C12" s="12" t="n">
        <v>0</v>
      </c>
    </row>
    <row r="13" ht="20.1" customHeight="1">
      <c r="B13" s="10" t="inlineStr">
        <is>
          <t>12% to 20%</t>
        </is>
      </c>
      <c r="C13" s="16" t="n">
        <v>0.005</v>
      </c>
    </row>
    <row r="14" ht="20.1" customHeight="1">
      <c r="B14" s="15" t="inlineStr">
        <is>
          <t>More than 20%</t>
        </is>
      </c>
      <c r="C14" s="9" t="n">
        <v>0.015</v>
      </c>
    </row>
    <row r="15" ht="20.1" customHeight="1">
      <c r="B15" s="27" t="n"/>
      <c r="C15" s="28" t="n"/>
    </row>
    <row r="16" ht="20.1" customHeight="1">
      <c r="B16" s="27" t="n"/>
      <c r="C16" s="28" t="n"/>
    </row>
    <row r="17" ht="20.1" customHeight="1">
      <c r="B17" s="2" t="n"/>
    </row>
    <row r="18" ht="20.1" customHeight="1" thickBot="1">
      <c r="B18" s="32" t="inlineStr">
        <is>
          <t>Week Day Calculation</t>
        </is>
      </c>
      <c r="C18" s="40" t="n"/>
    </row>
    <row r="19" ht="20.1" customHeight="1" thickTop="1"/>
    <row r="20" ht="20.1" customHeight="1">
      <c r="B20" s="34" t="inlineStr">
        <is>
          <t>Digit</t>
        </is>
      </c>
      <c r="C20" s="34" t="inlineStr">
        <is>
          <t>Weekday</t>
        </is>
      </c>
    </row>
    <row r="21" ht="20.1" customHeight="1">
      <c r="B21" s="24" t="n">
        <v>1</v>
      </c>
      <c r="C21" s="23" t="inlineStr">
        <is>
          <t>Monday</t>
        </is>
      </c>
    </row>
    <row r="22" ht="20.1" customHeight="1">
      <c r="B22" s="24" t="n">
        <v>2</v>
      </c>
      <c r="C22" s="23" t="inlineStr">
        <is>
          <t>Tuesday</t>
        </is>
      </c>
    </row>
    <row r="23" ht="20.1" customHeight="1">
      <c r="B23" s="24" t="n">
        <v>3</v>
      </c>
      <c r="C23" s="23" t="inlineStr">
        <is>
          <t>Wednesday</t>
        </is>
      </c>
    </row>
    <row r="24" ht="20.1" customHeight="1">
      <c r="B24" s="24" t="n">
        <v>4</v>
      </c>
      <c r="C24" s="23" t="inlineStr">
        <is>
          <t>Thursday</t>
        </is>
      </c>
    </row>
    <row r="25" ht="20.1" customHeight="1">
      <c r="B25" s="24" t="n">
        <v>5</v>
      </c>
      <c r="C25" s="23" t="inlineStr">
        <is>
          <t>Friday</t>
        </is>
      </c>
    </row>
  </sheetData>
  <mergeCells count="3">
    <mergeCell ref="B9:C9"/>
    <mergeCell ref="B2:C2"/>
    <mergeCell ref="B18:C1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5"/>
  <sheetViews>
    <sheetView showGridLines="0" workbookViewId="0">
      <selection activeCell="K17" sqref="K17"/>
    </sheetView>
  </sheetViews>
  <sheetFormatPr baseColWidth="8" defaultRowHeight="20.1" customHeight="1" outlineLevelCol="0"/>
  <cols>
    <col width="3.7109375" customWidth="1" style="1" min="1" max="1"/>
    <col width="10.7109375" bestFit="1" customWidth="1" style="1" min="2" max="2"/>
    <col width="12.140625" bestFit="1" customWidth="1" style="1" min="3" max="3"/>
    <col width="6.5703125" bestFit="1" customWidth="1" style="1" min="4" max="4"/>
    <col width="12.5703125" bestFit="1" customWidth="1" style="1" min="5" max="5"/>
    <col width="15.28515625" bestFit="1" customWidth="1" style="1" min="6" max="6"/>
    <col width="10.28515625" bestFit="1" customWidth="1" style="1" min="7" max="7"/>
    <col width="15.140625" bestFit="1" customWidth="1" style="1" min="8" max="8"/>
    <col width="8.42578125" bestFit="1" customWidth="1" style="1" min="9" max="9"/>
    <col width="11.85546875" bestFit="1" customWidth="1" style="1" min="10" max="10"/>
    <col width="9.140625" customWidth="1" style="1" min="11" max="12"/>
    <col width="11.85546875" bestFit="1" customWidth="1" style="1" min="13" max="13"/>
    <col width="10.7109375" customWidth="1" style="1" min="14" max="14"/>
    <col width="17" customWidth="1" style="1" min="15" max="15"/>
    <col width="15" bestFit="1" customWidth="1" style="1" min="16" max="16"/>
    <col width="9.140625" customWidth="1" style="1" min="17" max="16384"/>
  </cols>
  <sheetData>
    <row r="2" ht="20.1" customHeight="1" thickBot="1">
      <c r="B2" s="32" t="inlineStr">
        <is>
          <t>Excel Data for Practice Free Download</t>
        </is>
      </c>
      <c r="C2" s="40" t="n"/>
      <c r="D2" s="40" t="n"/>
      <c r="E2" s="40" t="n"/>
      <c r="F2" s="40" t="n"/>
      <c r="G2" s="40" t="n"/>
      <c r="H2" s="40" t="n"/>
      <c r="I2" s="40" t="n"/>
      <c r="J2" s="40" t="n"/>
    </row>
    <row r="3" ht="20.1" customHeight="1" thickTop="1"/>
    <row r="4" ht="20.1" customHeight="1">
      <c r="B4" s="34" t="inlineStr">
        <is>
          <t>Date</t>
        </is>
      </c>
      <c r="C4" s="34" t="inlineStr">
        <is>
          <t>Sales Rep</t>
        </is>
      </c>
      <c r="D4" s="34" t="inlineStr">
        <is>
          <t>Shift</t>
        </is>
      </c>
      <c r="E4" s="34" t="inlineStr">
        <is>
          <t>Cost Price</t>
        </is>
      </c>
      <c r="F4" s="34" t="inlineStr">
        <is>
          <t>Selling Price</t>
        </is>
      </c>
      <c r="G4" s="34" t="inlineStr">
        <is>
          <t>Profit %</t>
        </is>
      </c>
      <c r="H4" s="34" t="inlineStr">
        <is>
          <t>Commission</t>
        </is>
      </c>
      <c r="I4" s="34" t="inlineStr">
        <is>
          <t>Profit</t>
        </is>
      </c>
      <c r="J4" s="34" t="inlineStr">
        <is>
          <t>Weekday</t>
        </is>
      </c>
    </row>
    <row r="5" ht="20.1" customHeight="1">
      <c r="B5" s="5" t="n">
        <v>44743</v>
      </c>
      <c r="C5" s="6" t="inlineStr">
        <is>
          <t>Ben</t>
        </is>
      </c>
      <c r="D5" s="10" t="inlineStr">
        <is>
          <t>Night</t>
        </is>
      </c>
      <c r="E5" s="7" t="n">
        <v>1112.94</v>
      </c>
      <c r="F5" s="8" t="n">
        <v>1288</v>
      </c>
      <c r="G5" s="9">
        <f>(F5-E5)/E5</f>
        <v/>
      </c>
      <c r="H5" s="14">
        <f t="array" ref="H5">IFERROR(_xlfn.IFS(AND(G5&gt;12%,G5&lt;20%),0.5%,G5&gt;20%,1.5%,G5&lt;12%,"")*F5,"")</f>
        <v/>
      </c>
      <c r="I5" s="8">
        <f>F5-E5</f>
        <v/>
      </c>
      <c r="J5" s="24">
        <f>WEEKDAY(B5,11)</f>
        <v/>
      </c>
    </row>
    <row r="6" ht="20.1" customHeight="1">
      <c r="B6" s="5" t="n">
        <v>44743</v>
      </c>
      <c r="C6" s="23" t="inlineStr">
        <is>
          <t>Jacob</t>
        </is>
      </c>
      <c r="D6" s="23" t="inlineStr">
        <is>
          <t>Day</t>
        </is>
      </c>
      <c r="E6" s="7" t="n">
        <v>1095.5</v>
      </c>
      <c r="F6" s="8" t="n">
        <v>1250.75</v>
      </c>
      <c r="G6" s="9">
        <f>(F6-E6)/E6</f>
        <v/>
      </c>
      <c r="H6" s="14">
        <f t="array" ref="H6">IFERROR(_xlfn.IFS(AND(G6&gt;12%,G6&lt;20%),0.5%,G6&gt;20%,1.5%,G6&lt;12%,"")*F6,"")</f>
        <v/>
      </c>
      <c r="I6" s="8">
        <f>F6-E6</f>
        <v/>
      </c>
      <c r="J6" s="24">
        <f>WEEKDAY(B6,11)</f>
        <v/>
      </c>
    </row>
    <row r="7" ht="20.1" customHeight="1">
      <c r="B7" s="5" t="n">
        <v>44746</v>
      </c>
      <c r="C7" s="6" t="inlineStr">
        <is>
          <t>Ben</t>
        </is>
      </c>
      <c r="D7" s="10" t="inlineStr">
        <is>
          <t>Night</t>
        </is>
      </c>
      <c r="E7" s="7" t="n">
        <v>1120.94</v>
      </c>
      <c r="F7" s="8" t="n">
        <v>1295</v>
      </c>
      <c r="G7" s="9">
        <f>(F7-E7)/E7</f>
        <v/>
      </c>
      <c r="H7" s="14">
        <f t="array" ref="H7">IFERROR(_xlfn.IFS(AND(G7&gt;12%,G7&lt;20%),0.5%,G7&gt;20%,1.5%,G7&lt;12%,"")*F7,"")</f>
        <v/>
      </c>
      <c r="I7" s="8">
        <f>F7-E7</f>
        <v/>
      </c>
      <c r="J7" s="24">
        <f>WEEKDAY(B7,11)</f>
        <v/>
      </c>
    </row>
    <row r="8" ht="20.1" customHeight="1">
      <c r="B8" s="5" t="n">
        <v>44746</v>
      </c>
      <c r="C8" s="6" t="inlineStr">
        <is>
          <t>Jacob</t>
        </is>
      </c>
      <c r="D8" s="10" t="inlineStr">
        <is>
          <t>Day</t>
        </is>
      </c>
      <c r="E8" s="7" t="n">
        <v>1509.73</v>
      </c>
      <c r="F8" s="8" t="n">
        <v>1687.75</v>
      </c>
      <c r="G8" s="9">
        <f>(F8-E8)/E8</f>
        <v/>
      </c>
      <c r="H8" s="14">
        <f t="array" ref="H8">IFERROR(_xlfn.IFS(AND(G8&gt;12%,G8&lt;20%),0.5%,G8&gt;20%,1.5%,G8&lt;12%,"")*F8,"")</f>
        <v/>
      </c>
      <c r="I8" s="8">
        <f>F8-E8</f>
        <v/>
      </c>
      <c r="J8" s="24">
        <f>WEEKDAY(B8,11)</f>
        <v/>
      </c>
    </row>
    <row r="9" ht="20.1" customHeight="1">
      <c r="B9" s="5" t="n">
        <v>44747</v>
      </c>
      <c r="C9" s="6" t="inlineStr">
        <is>
          <t>Ben</t>
        </is>
      </c>
      <c r="D9" s="10" t="inlineStr">
        <is>
          <t>Day</t>
        </is>
      </c>
      <c r="E9" s="7" t="n">
        <v>1235.33</v>
      </c>
      <c r="F9" s="8" t="n">
        <v>1412.25</v>
      </c>
      <c r="G9" s="9">
        <f>(F9-E9)/E9</f>
        <v/>
      </c>
      <c r="H9" s="14">
        <f t="array" ref="H9">IFERROR(_xlfn.IFS(AND(G9&gt;12%,G9&lt;20%),0.5%,G9&gt;20%,1.5%,G9&lt;12%,"")*F9,"")</f>
        <v/>
      </c>
      <c r="I9" s="8">
        <f>F9-E9</f>
        <v/>
      </c>
      <c r="J9" s="24">
        <f>WEEKDAY(B9,11)</f>
        <v/>
      </c>
    </row>
    <row r="10" ht="20.1" customHeight="1">
      <c r="B10" s="5" t="n">
        <v>44747</v>
      </c>
      <c r="C10" s="6" t="inlineStr">
        <is>
          <t>Jacob</t>
        </is>
      </c>
      <c r="D10" s="10" t="inlineStr">
        <is>
          <t>Night</t>
        </is>
      </c>
      <c r="E10" s="7" t="n">
        <v>881.9299999999999</v>
      </c>
      <c r="F10" s="8" t="n">
        <v>962</v>
      </c>
      <c r="G10" s="9">
        <f>(F10-E10)/E10</f>
        <v/>
      </c>
      <c r="H10" s="14">
        <f t="array" ref="H10">IFERROR(_xlfn.IFS(AND(G10&gt;12%,G10&lt;20%),0.5%,G10&gt;20%,1.5%,G10&lt;12%,"")*F10,"")</f>
        <v/>
      </c>
      <c r="I10" s="8">
        <f>F10-E10</f>
        <v/>
      </c>
      <c r="J10" s="24">
        <f>WEEKDAY(B10,11)</f>
        <v/>
      </c>
    </row>
    <row r="11" ht="20.1" customHeight="1">
      <c r="B11" s="5" t="n">
        <v>44748</v>
      </c>
      <c r="C11" s="6" t="inlineStr">
        <is>
          <t>Ben</t>
        </is>
      </c>
      <c r="D11" s="10" t="inlineStr">
        <is>
          <t>Night</t>
        </is>
      </c>
      <c r="E11" s="7" t="n">
        <v>1075.7</v>
      </c>
      <c r="F11" s="8" t="n">
        <v>1142.75</v>
      </c>
      <c r="G11" s="9">
        <f>(F11-E11)/E11</f>
        <v/>
      </c>
      <c r="H11" s="14">
        <f t="array" ref="H11">IFERROR(_xlfn.IFS(AND(G11&gt;12%,G11&lt;20%),0.5%,G11&gt;20%,1.5%,G11&lt;12%,"")*F11,"")</f>
        <v/>
      </c>
      <c r="I11" s="8">
        <f>F11-E11</f>
        <v/>
      </c>
      <c r="J11" s="24">
        <f>WEEKDAY(B11,11)</f>
        <v/>
      </c>
    </row>
    <row r="12" ht="20.1" customHeight="1">
      <c r="B12" s="5" t="n">
        <v>44748</v>
      </c>
      <c r="C12" s="6" t="inlineStr">
        <is>
          <t>Jacob</t>
        </is>
      </c>
      <c r="D12" s="10" t="inlineStr">
        <is>
          <t>Day</t>
        </is>
      </c>
      <c r="E12" s="7" t="n">
        <v>714.58</v>
      </c>
      <c r="F12" s="8" t="n">
        <v>800.5</v>
      </c>
      <c r="G12" s="9">
        <f>(F12-E12)/E12</f>
        <v/>
      </c>
      <c r="H12" s="14">
        <f t="array" ref="H12">IFERROR(_xlfn.IFS(AND(G12&gt;12%,G12&lt;20%),0.5%,G12&gt;20%,1.5%,G12&lt;12%,"")*F12,"")</f>
        <v/>
      </c>
      <c r="I12" s="8">
        <f>F12-E12</f>
        <v/>
      </c>
      <c r="J12" s="24">
        <f>WEEKDAY(B12,11)</f>
        <v/>
      </c>
    </row>
    <row r="13" ht="20.1" customHeight="1">
      <c r="B13" s="5" t="n">
        <v>44749</v>
      </c>
      <c r="C13" s="6" t="inlineStr">
        <is>
          <t>Ben</t>
        </is>
      </c>
      <c r="D13" s="10" t="inlineStr">
        <is>
          <t>Day</t>
        </is>
      </c>
      <c r="E13" s="7" t="n">
        <v>1299.11</v>
      </c>
      <c r="F13" s="8" t="n">
        <v>1360</v>
      </c>
      <c r="G13" s="9">
        <f>(F13-E13)/E13</f>
        <v/>
      </c>
      <c r="H13" s="14">
        <f t="array" ref="H13">IFERROR(_xlfn.IFS(AND(G13&gt;12%,G13&lt;20%),0.5%,G13&gt;20%,1.5%,G13&lt;12%,"")*F13,"")</f>
        <v/>
      </c>
      <c r="I13" s="8">
        <f>F13-E13</f>
        <v/>
      </c>
      <c r="J13" s="24">
        <f>WEEKDAY(B13,11)</f>
        <v/>
      </c>
    </row>
    <row r="14" ht="20.1" customHeight="1">
      <c r="B14" s="5" t="n">
        <v>44749</v>
      </c>
      <c r="C14" s="6" t="inlineStr">
        <is>
          <t>Jacob</t>
        </is>
      </c>
      <c r="D14" s="10" t="inlineStr">
        <is>
          <t>Night</t>
        </is>
      </c>
      <c r="E14" s="7" t="n">
        <v>1087.48</v>
      </c>
      <c r="F14" s="8" t="n">
        <v>1268.5</v>
      </c>
      <c r="G14" s="9">
        <f>(F14-E14)/E14</f>
        <v/>
      </c>
      <c r="H14" s="14">
        <f t="array" ref="H14">IFERROR(_xlfn.IFS(AND(G14&gt;12%,G14&lt;20%),0.5%,G14&gt;20%,1.5%,G14&lt;12%,"")*F14,"")</f>
        <v/>
      </c>
      <c r="I14" s="8">
        <f>F14-E14</f>
        <v/>
      </c>
      <c r="J14" s="24">
        <f>WEEKDAY(B14,11)</f>
        <v/>
      </c>
    </row>
    <row r="15" ht="20.1" customHeight="1">
      <c r="B15" s="5" t="n">
        <v>44750</v>
      </c>
      <c r="C15" s="6" t="inlineStr">
        <is>
          <t>Ben</t>
        </is>
      </c>
      <c r="D15" s="10" t="inlineStr">
        <is>
          <t>Night</t>
        </is>
      </c>
      <c r="E15" s="7" t="n">
        <v>803.79</v>
      </c>
      <c r="F15" s="8" t="n">
        <v>907.75</v>
      </c>
      <c r="G15" s="9">
        <f>(F15-E15)/E15</f>
        <v/>
      </c>
      <c r="H15" s="14">
        <f t="array" ref="H15">IFERROR(_xlfn.IFS(AND(G15&gt;12%,G15&lt;20%),0.5%,G15&gt;20%,1.5%,G15&lt;12%,"")*F15,"")</f>
        <v/>
      </c>
      <c r="I15" s="8">
        <f>F15-E15</f>
        <v/>
      </c>
      <c r="J15" s="24">
        <f>WEEKDAY(B15,11)</f>
        <v/>
      </c>
    </row>
    <row r="16" ht="20.1" customHeight="1">
      <c r="B16" s="5" t="n">
        <v>44750</v>
      </c>
      <c r="C16" s="6" t="inlineStr">
        <is>
          <t>Jacob</t>
        </is>
      </c>
      <c r="D16" s="10" t="inlineStr">
        <is>
          <t>Day</t>
        </is>
      </c>
      <c r="E16" s="7" t="n">
        <v>1113.73</v>
      </c>
      <c r="F16" s="8" t="n">
        <v>1278.75</v>
      </c>
      <c r="G16" s="9">
        <f>(F16-E16)/E16</f>
        <v/>
      </c>
      <c r="H16" s="14">
        <f t="array" ref="H16">IFERROR(_xlfn.IFS(AND(G16&gt;12%,G16&lt;20%),0.5%,G16&gt;20%,1.5%,G16&lt;12%,"")*F16,"")</f>
        <v/>
      </c>
      <c r="I16" s="8">
        <f>F16-E16</f>
        <v/>
      </c>
      <c r="J16" s="24">
        <f>WEEKDAY(B16,11)</f>
        <v/>
      </c>
    </row>
    <row r="17" ht="20.1" customHeight="1">
      <c r="B17" s="5" t="n">
        <v>44753</v>
      </c>
      <c r="C17" s="6" t="inlineStr">
        <is>
          <t>Ben</t>
        </is>
      </c>
      <c r="D17" s="10" t="inlineStr">
        <is>
          <t>Day</t>
        </is>
      </c>
      <c r="E17" s="7" t="n">
        <v>843.16</v>
      </c>
      <c r="F17" s="8" t="n">
        <v>965.25</v>
      </c>
      <c r="G17" s="9">
        <f>(F17-E17)/E17</f>
        <v/>
      </c>
      <c r="H17" s="14">
        <f t="array" ref="H17">IFERROR(_xlfn.IFS(AND(G17&gt;12%,G17&lt;20%),0.5%,G17&gt;20%,1.5%,G17&lt;12%,"")*F17,"")</f>
        <v/>
      </c>
      <c r="I17" s="8">
        <f>F17-E17</f>
        <v/>
      </c>
      <c r="J17" s="24">
        <f>WEEKDAY(B17,11)</f>
        <v/>
      </c>
    </row>
    <row r="18" ht="20.1" customHeight="1">
      <c r="B18" s="5" t="n">
        <v>44753</v>
      </c>
      <c r="C18" s="6" t="inlineStr">
        <is>
          <t>Jacob</t>
        </is>
      </c>
      <c r="D18" s="10" t="inlineStr">
        <is>
          <t>Night</t>
        </is>
      </c>
      <c r="E18" s="7" t="n">
        <v>1552.52</v>
      </c>
      <c r="F18" s="8" t="n">
        <v>1717.5</v>
      </c>
      <c r="G18" s="9">
        <f>(F18-E18)/E18</f>
        <v/>
      </c>
      <c r="H18" s="14">
        <f t="array" ref="H18">IFERROR(_xlfn.IFS(AND(G18&gt;12%,G18&lt;20%),0.5%,G18&gt;20%,1.5%,G18&lt;12%,"")*F18,"")</f>
        <v/>
      </c>
      <c r="I18" s="8">
        <f>F18-E18</f>
        <v/>
      </c>
      <c r="J18" s="24">
        <f>WEEKDAY(B18,11)</f>
        <v/>
      </c>
    </row>
    <row r="19" ht="20.1" customHeight="1">
      <c r="B19" s="5" t="n">
        <v>44754</v>
      </c>
      <c r="C19" s="6" t="inlineStr">
        <is>
          <t>Ben</t>
        </is>
      </c>
      <c r="D19" s="10" t="inlineStr">
        <is>
          <t>Night</t>
        </is>
      </c>
      <c r="E19" s="7" t="n">
        <v>1382.27</v>
      </c>
      <c r="F19" s="8" t="n">
        <v>1550.25</v>
      </c>
      <c r="G19" s="9">
        <f>(F19-E19)/E19</f>
        <v/>
      </c>
      <c r="H19" s="14">
        <f t="array" ref="H19">IFERROR(_xlfn.IFS(AND(G19&gt;12%,G19&lt;20%),0.5%,G19&gt;20%,1.5%,G19&lt;12%,"")*F19,"")</f>
        <v/>
      </c>
      <c r="I19" s="8">
        <f>F19-E19</f>
        <v/>
      </c>
      <c r="J19" s="24">
        <f>WEEKDAY(B19,11)</f>
        <v/>
      </c>
    </row>
    <row r="20" ht="20.1" customHeight="1">
      <c r="B20" s="5" t="n">
        <v>44754</v>
      </c>
      <c r="C20" s="6" t="inlineStr">
        <is>
          <t>Jacob</t>
        </is>
      </c>
      <c r="D20" s="10" t="inlineStr">
        <is>
          <t>Day</t>
        </is>
      </c>
      <c r="E20" s="7" t="n">
        <v>1515.76</v>
      </c>
      <c r="F20" s="8" t="n">
        <v>1622.75</v>
      </c>
      <c r="G20" s="9">
        <f>(F20-E20)/E20</f>
        <v/>
      </c>
      <c r="H20" s="14">
        <f t="array" ref="H20">IFERROR(_xlfn.IFS(AND(G20&gt;12%,G20&lt;20%),0.5%,G20&gt;20%,1.5%,G20&lt;12%,"")*F20,"")</f>
        <v/>
      </c>
      <c r="I20" s="8">
        <f>F20-E20</f>
        <v/>
      </c>
      <c r="J20" s="24">
        <f>WEEKDAY(B20,11)</f>
        <v/>
      </c>
      <c r="L20" s="19" t="inlineStr">
        <is>
          <t>Task 03</t>
        </is>
      </c>
    </row>
    <row r="21" ht="20.1" customHeight="1">
      <c r="B21" s="5" t="n">
        <v>44755</v>
      </c>
      <c r="C21" s="6" t="inlineStr">
        <is>
          <t>Ben</t>
        </is>
      </c>
      <c r="D21" s="10" t="inlineStr">
        <is>
          <t>Day</t>
        </is>
      </c>
      <c r="E21" s="7" t="n">
        <v>1264.56</v>
      </c>
      <c r="F21" s="8" t="n">
        <v>1328.5</v>
      </c>
      <c r="G21" s="9">
        <f>(F21-E21)/E21</f>
        <v/>
      </c>
      <c r="H21" s="14">
        <f t="array" ref="H21">IFERROR(_xlfn.IFS(AND(G21&gt;12%,G21&lt;20%),0.5%,G21&gt;20%,1.5%,G21&lt;12%,"")*F21,"")</f>
        <v/>
      </c>
      <c r="I21" s="8">
        <f>F21-E21</f>
        <v/>
      </c>
      <c r="J21" s="24">
        <f>WEEKDAY(B21,11)</f>
        <v/>
      </c>
      <c r="M21" s="34" t="inlineStr">
        <is>
          <t>Name</t>
        </is>
      </c>
      <c r="N21" s="34" t="inlineStr">
        <is>
          <t>Shift</t>
        </is>
      </c>
      <c r="O21" s="47" t="n"/>
    </row>
    <row r="22" ht="20.1" customHeight="1">
      <c r="B22" s="5" t="n">
        <v>44755</v>
      </c>
      <c r="C22" s="6" t="inlineStr">
        <is>
          <t>Jacob</t>
        </is>
      </c>
      <c r="D22" s="10" t="inlineStr">
        <is>
          <t>Night</t>
        </is>
      </c>
      <c r="E22" s="7" t="n">
        <v>1251.98</v>
      </c>
      <c r="F22" s="8" t="n">
        <v>1402</v>
      </c>
      <c r="G22" s="9">
        <f>(F22-E22)/E22</f>
        <v/>
      </c>
      <c r="H22" s="14">
        <f t="array" ref="H22">IFERROR(_xlfn.IFS(AND(G22&gt;12%,G22&lt;20%),0.5%,G22&gt;20%,1.5%,G22&lt;12%,"")*F22,"")</f>
        <v/>
      </c>
      <c r="I22" s="8">
        <f>F22-E22</f>
        <v/>
      </c>
      <c r="J22" s="24">
        <f>WEEKDAY(B22,11)</f>
        <v/>
      </c>
      <c r="M22" s="48" t="n"/>
      <c r="N22" s="18" t="inlineStr">
        <is>
          <t>Day</t>
        </is>
      </c>
      <c r="O22" s="18" t="inlineStr">
        <is>
          <t>Night</t>
        </is>
      </c>
    </row>
    <row r="23" ht="20.1" customHeight="1">
      <c r="B23" s="5" t="n">
        <v>44756</v>
      </c>
      <c r="C23" s="6" t="inlineStr">
        <is>
          <t>Ben</t>
        </is>
      </c>
      <c r="D23" s="10" t="inlineStr">
        <is>
          <t>Night</t>
        </is>
      </c>
      <c r="E23" s="7" t="n">
        <v>986.11</v>
      </c>
      <c r="F23" s="8" t="n">
        <v>1054</v>
      </c>
      <c r="G23" s="9">
        <f>(F23-E23)/E23</f>
        <v/>
      </c>
      <c r="H23" s="14">
        <f t="array" ref="H23">IFERROR(_xlfn.IFS(AND(G23&gt;12%,G23&lt;20%),0.5%,G23&gt;20%,1.5%,G23&lt;12%,"")*F23,"")</f>
        <v/>
      </c>
      <c r="I23" s="8">
        <f>F23-E23</f>
        <v/>
      </c>
      <c r="J23" s="24">
        <f>WEEKDAY(B23,11)</f>
        <v/>
      </c>
      <c r="M23" s="10" t="inlineStr">
        <is>
          <t>Ben</t>
        </is>
      </c>
      <c r="N23" s="24">
        <f>COUNTIFS($C$5:$C$92,M23,$D$5:$D$92,N$22)</f>
        <v/>
      </c>
      <c r="O23" s="24">
        <f>COUNTIFS($C$5:$C$92,M23,$D$5:$D$92,O$22)</f>
        <v/>
      </c>
    </row>
    <row r="24" ht="20.1" customHeight="1">
      <c r="B24" s="5" t="n">
        <v>44756</v>
      </c>
      <c r="C24" s="6" t="inlineStr">
        <is>
          <t>Jacob</t>
        </is>
      </c>
      <c r="D24" s="10" t="inlineStr">
        <is>
          <t>Day</t>
        </is>
      </c>
      <c r="E24" s="7" t="n">
        <v>1514.2</v>
      </c>
      <c r="F24" s="8" t="n">
        <v>1571.25</v>
      </c>
      <c r="G24" s="9">
        <f>(F24-E24)/E24</f>
        <v/>
      </c>
      <c r="H24" s="14">
        <f t="array" ref="H24">IFERROR(_xlfn.IFS(AND(G24&gt;12%,G24&lt;20%),0.5%,G24&gt;20%,1.5%,G24&lt;12%,"")*F24,"")</f>
        <v/>
      </c>
      <c r="I24" s="8">
        <f>F24-E24</f>
        <v/>
      </c>
      <c r="J24" s="24">
        <f>WEEKDAY(B24,11)</f>
        <v/>
      </c>
      <c r="M24" s="10" t="inlineStr">
        <is>
          <t>Jacob</t>
        </is>
      </c>
      <c r="N24" s="24">
        <f>COUNTIFS($C$5:$C$92,M24,$D$5:$D$92,N$22)</f>
        <v/>
      </c>
      <c r="O24" s="24">
        <f>COUNTIFS($C$5:$C$92,M24,$D$5:$D$92,O$22)</f>
        <v/>
      </c>
    </row>
    <row r="25" ht="20.1" customHeight="1">
      <c r="B25" s="5" t="n">
        <v>44757</v>
      </c>
      <c r="C25" s="6" t="inlineStr">
        <is>
          <t>Ben</t>
        </is>
      </c>
      <c r="D25" s="10" t="inlineStr">
        <is>
          <t>Day</t>
        </is>
      </c>
      <c r="E25" s="7" t="n">
        <v>1318.85</v>
      </c>
      <c r="F25" s="8" t="n">
        <v>1454.75</v>
      </c>
      <c r="G25" s="9">
        <f>(F25-E25)/E25</f>
        <v/>
      </c>
      <c r="H25" s="14">
        <f t="array" ref="H25">IFERROR(_xlfn.IFS(AND(G25&gt;12%,G25&lt;20%),0.5%,G25&gt;20%,1.5%,G25&lt;12%,"")*F25,"")</f>
        <v/>
      </c>
      <c r="I25" s="8">
        <f>F25-E25</f>
        <v/>
      </c>
      <c r="J25" s="24">
        <f>WEEKDAY(B25,11)</f>
        <v/>
      </c>
      <c r="M25" s="25" t="n"/>
    </row>
    <row r="26" ht="20.1" customHeight="1">
      <c r="B26" s="5" t="n">
        <v>44757</v>
      </c>
      <c r="C26" s="6" t="inlineStr">
        <is>
          <t>Jacob</t>
        </is>
      </c>
      <c r="D26" s="10" t="inlineStr">
        <is>
          <t>Night</t>
        </is>
      </c>
      <c r="E26" s="7" t="n">
        <v>1495.11</v>
      </c>
      <c r="F26" s="8" t="n">
        <v>1655</v>
      </c>
      <c r="G26" s="9">
        <f>(F26-E26)/E26</f>
        <v/>
      </c>
      <c r="H26" s="14">
        <f t="array" ref="H26">IFERROR(_xlfn.IFS(AND(G26&gt;12%,G26&lt;20%),0.5%,G26&gt;20%,1.5%,G26&lt;12%,"")*F26,"")</f>
        <v/>
      </c>
      <c r="I26" s="8">
        <f>F26-E26</f>
        <v/>
      </c>
      <c r="J26" s="24">
        <f>WEEKDAY(B26,11)</f>
        <v/>
      </c>
      <c r="L26" s="19" t="inlineStr">
        <is>
          <t>Task 04</t>
        </is>
      </c>
    </row>
    <row r="27" ht="20.1" customHeight="1">
      <c r="B27" s="5" t="n">
        <v>44760</v>
      </c>
      <c r="C27" s="6" t="inlineStr">
        <is>
          <t>Ben</t>
        </is>
      </c>
      <c r="D27" s="10" t="inlineStr">
        <is>
          <t>Night</t>
        </is>
      </c>
      <c r="E27" s="7" t="n">
        <v>1187.7</v>
      </c>
      <c r="F27" s="8" t="n">
        <v>1297.75</v>
      </c>
      <c r="G27" s="9">
        <f>(F27-E27)/E27</f>
        <v/>
      </c>
      <c r="H27" s="14">
        <f t="array" ref="H27">IFERROR(_xlfn.IFS(AND(G27&gt;12%,G27&lt;20%),0.5%,G27&gt;20%,1.5%,G27&lt;12%,"")*F27,"")</f>
        <v/>
      </c>
      <c r="I27" s="8">
        <f>F27-E27</f>
        <v/>
      </c>
      <c r="J27" s="24">
        <f>WEEKDAY(B27,11)</f>
        <v/>
      </c>
      <c r="M27" s="33" t="inlineStr">
        <is>
          <t>Name</t>
        </is>
      </c>
      <c r="N27" s="39" t="inlineStr">
        <is>
          <t>Shift</t>
        </is>
      </c>
      <c r="O27" s="47" t="n"/>
      <c r="P27" s="33" t="inlineStr">
        <is>
          <t>Total</t>
        </is>
      </c>
    </row>
    <row r="28" ht="20.1" customHeight="1">
      <c r="B28" s="5" t="n">
        <v>44760</v>
      </c>
      <c r="C28" s="6" t="inlineStr">
        <is>
          <t>Jacob</t>
        </is>
      </c>
      <c r="D28" s="10" t="inlineStr">
        <is>
          <t>Day</t>
        </is>
      </c>
      <c r="E28" s="7" t="n">
        <v>1150.74</v>
      </c>
      <c r="F28" s="8" t="n">
        <v>1225.75</v>
      </c>
      <c r="G28" s="9">
        <f>(F28-E28)/E28</f>
        <v/>
      </c>
      <c r="H28" s="14">
        <f t="array" ref="H28">IFERROR(_xlfn.IFS(AND(G28&gt;12%,G28&lt;20%),0.5%,G28&gt;20%,1.5%,G28&lt;12%,"")*F28,"")</f>
        <v/>
      </c>
      <c r="I28" s="8">
        <f>F28-E28</f>
        <v/>
      </c>
      <c r="J28" s="24">
        <f>WEEKDAY(B28,11)</f>
        <v/>
      </c>
      <c r="M28" s="48" t="n"/>
      <c r="N28" s="20" t="inlineStr">
        <is>
          <t>Day</t>
        </is>
      </c>
      <c r="O28" s="20" t="inlineStr">
        <is>
          <t>Night</t>
        </is>
      </c>
      <c r="P28" s="48" t="n"/>
    </row>
    <row r="29" ht="20.1" customHeight="1">
      <c r="B29" s="5" t="n">
        <v>44761</v>
      </c>
      <c r="C29" s="6" t="inlineStr">
        <is>
          <t>Ben</t>
        </is>
      </c>
      <c r="D29" s="10" t="inlineStr">
        <is>
          <t>Day</t>
        </is>
      </c>
      <c r="E29" s="7" t="n">
        <v>1562.68</v>
      </c>
      <c r="F29" s="8" t="n">
        <v>1736.75</v>
      </c>
      <c r="G29" s="9">
        <f>(F29-E29)/E29</f>
        <v/>
      </c>
      <c r="H29" s="14">
        <f t="array" ref="H29">IFERROR(_xlfn.IFS(AND(G29&gt;12%,G29&lt;20%),0.5%,G29&gt;20%,1.5%,G29&lt;12%,"")*F29,"")</f>
        <v/>
      </c>
      <c r="I29" s="8">
        <f>F29-E29</f>
        <v/>
      </c>
      <c r="J29" s="24">
        <f>WEEKDAY(B29,11)</f>
        <v/>
      </c>
      <c r="M29" s="10" t="inlineStr">
        <is>
          <t>Ben</t>
        </is>
      </c>
      <c r="N29" s="21">
        <f>N23*'Reference Data'!$C$5</f>
        <v/>
      </c>
      <c r="O29" s="21">
        <f>O23*'Reference Data'!$C$6</f>
        <v/>
      </c>
      <c r="P29" s="21">
        <f>SUM(N29:O29)</f>
        <v/>
      </c>
    </row>
    <row r="30" ht="20.1" customHeight="1">
      <c r="B30" s="5" t="n">
        <v>44761</v>
      </c>
      <c r="C30" s="6" t="inlineStr">
        <is>
          <t>Jacob</t>
        </is>
      </c>
      <c r="D30" s="10" t="inlineStr">
        <is>
          <t>Night</t>
        </is>
      </c>
      <c r="E30" s="7" t="n">
        <v>1514.13</v>
      </c>
      <c r="F30" s="8" t="n">
        <v>1620.25</v>
      </c>
      <c r="G30" s="9">
        <f>(F30-E30)/E30</f>
        <v/>
      </c>
      <c r="H30" s="14">
        <f t="array" ref="H30">IFERROR(_xlfn.IFS(AND(G30&gt;12%,G30&lt;20%),0.5%,G30&gt;20%,1.5%,G30&lt;12%,"")*F30,"")</f>
        <v/>
      </c>
      <c r="I30" s="8">
        <f>F30-E30</f>
        <v/>
      </c>
      <c r="J30" s="24">
        <f>WEEKDAY(B30,11)</f>
        <v/>
      </c>
      <c r="M30" s="10" t="inlineStr">
        <is>
          <t>Jacob</t>
        </is>
      </c>
      <c r="N30" s="21">
        <f>N24*'Reference Data'!$C$5</f>
        <v/>
      </c>
      <c r="O30" s="21">
        <f>O24*'Reference Data'!$C$6</f>
        <v/>
      </c>
      <c r="P30" s="21">
        <f>SUM(N30:O30)</f>
        <v/>
      </c>
    </row>
    <row r="31" ht="20.1" customHeight="1">
      <c r="B31" s="5" t="n">
        <v>44762</v>
      </c>
      <c r="C31" s="6" t="inlineStr">
        <is>
          <t>Ben</t>
        </is>
      </c>
      <c r="D31" s="10" t="inlineStr">
        <is>
          <t>Night</t>
        </is>
      </c>
      <c r="E31" s="7" t="n">
        <v>778.27</v>
      </c>
      <c r="F31" s="8" t="n">
        <v>930.25</v>
      </c>
      <c r="G31" s="9">
        <f>(F31-E31)/E31</f>
        <v/>
      </c>
      <c r="H31" s="14">
        <f t="array" ref="H31">IFERROR(_xlfn.IFS(AND(G31&gt;12%,G31&lt;20%),0.5%,G31&gt;20%,1.5%,G31&lt;12%,"")*F31,"")</f>
        <v/>
      </c>
      <c r="I31" s="8">
        <f>F31-E31</f>
        <v/>
      </c>
      <c r="J31" s="24">
        <f>WEEKDAY(B31,11)</f>
        <v/>
      </c>
    </row>
    <row r="32" ht="20.1" customHeight="1">
      <c r="B32" s="5" t="n">
        <v>44762</v>
      </c>
      <c r="C32" s="6" t="inlineStr">
        <is>
          <t>Jacob</t>
        </is>
      </c>
      <c r="D32" s="10" t="inlineStr">
        <is>
          <t>Day</t>
        </is>
      </c>
      <c r="E32" s="7" t="n">
        <v>1270.66</v>
      </c>
      <c r="F32" s="8" t="n">
        <v>1334.75</v>
      </c>
      <c r="G32" s="9">
        <f>(F32-E32)/E32</f>
        <v/>
      </c>
      <c r="H32" s="14">
        <f t="array" ref="H32">IFERROR(_xlfn.IFS(AND(G32&gt;12%,G32&lt;20%),0.5%,G32&gt;20%,1.5%,G32&lt;12%,"")*F32,"")</f>
        <v/>
      </c>
      <c r="I32" s="8">
        <f>F32-E32</f>
        <v/>
      </c>
      <c r="J32" s="24">
        <f>WEEKDAY(B32,11)</f>
        <v/>
      </c>
      <c r="L32" s="19" t="inlineStr">
        <is>
          <t>Task 05</t>
        </is>
      </c>
    </row>
    <row r="33" ht="20.1" customHeight="1">
      <c r="B33" s="5" t="n">
        <v>44763</v>
      </c>
      <c r="C33" s="6" t="inlineStr">
        <is>
          <t>Ben</t>
        </is>
      </c>
      <c r="D33" s="10" t="inlineStr">
        <is>
          <t>Day</t>
        </is>
      </c>
      <c r="E33" s="7" t="n">
        <v>766.72</v>
      </c>
      <c r="F33" s="8" t="n">
        <v>841.75</v>
      </c>
      <c r="G33" s="9">
        <f>(F33-E33)/E33</f>
        <v/>
      </c>
      <c r="H33" s="14">
        <f t="array" ref="H33">IFERROR(_xlfn.IFS(AND(G33&gt;12%,G33&lt;20%),0.5%,G33&gt;20%,1.5%,G33&lt;12%,"")*F33,"")</f>
        <v/>
      </c>
      <c r="I33" s="8">
        <f>F33-E33</f>
        <v/>
      </c>
      <c r="J33" s="24">
        <f>WEEKDAY(B33,11)</f>
        <v/>
      </c>
      <c r="M33" s="29" t="inlineStr">
        <is>
          <t>Day</t>
        </is>
      </c>
      <c r="N33" s="29" t="inlineStr">
        <is>
          <t>Total</t>
        </is>
      </c>
      <c r="O33" s="29" t="inlineStr">
        <is>
          <t>Total Profit</t>
        </is>
      </c>
      <c r="P33" s="29" t="inlineStr">
        <is>
          <t>Mean Profit</t>
        </is>
      </c>
    </row>
    <row r="34" ht="20.1" customHeight="1">
      <c r="B34" s="5" t="n">
        <v>44763</v>
      </c>
      <c r="C34" s="6" t="inlineStr">
        <is>
          <t>Jacob</t>
        </is>
      </c>
      <c r="D34" s="10" t="inlineStr">
        <is>
          <t>Night</t>
        </is>
      </c>
      <c r="E34" s="7" t="n">
        <v>1041.13</v>
      </c>
      <c r="F34" s="8" t="n">
        <v>1157.25</v>
      </c>
      <c r="G34" s="9">
        <f>(F34-E34)/E34</f>
        <v/>
      </c>
      <c r="H34" s="14">
        <f t="array" ref="H34">IFERROR(_xlfn.IFS(AND(G34&gt;12%,G34&lt;20%),0.5%,G34&gt;20%,1.5%,G34&lt;12%,"")*F34,"")</f>
        <v/>
      </c>
      <c r="I34" s="8">
        <f>F34-E34</f>
        <v/>
      </c>
      <c r="J34" s="24">
        <f>WEEKDAY(B34,11)</f>
        <v/>
      </c>
      <c r="M34" s="23" t="inlineStr">
        <is>
          <t>Monday</t>
        </is>
      </c>
      <c r="N34" s="24">
        <f>COUNTIF($J$5:$J$92,'Reference Data'!B21)</f>
        <v/>
      </c>
      <c r="O34" s="7">
        <f>SUMIF($J$5:$J$92,'Reference Data'!B21,$I$5:$I$92)</f>
        <v/>
      </c>
      <c r="P34" s="8">
        <f>O34/N34</f>
        <v/>
      </c>
    </row>
    <row r="35" ht="20.1" customHeight="1">
      <c r="B35" s="5" t="n">
        <v>44764</v>
      </c>
      <c r="C35" s="6" t="inlineStr">
        <is>
          <t>Ben</t>
        </is>
      </c>
      <c r="D35" s="10" t="inlineStr">
        <is>
          <t>Night</t>
        </is>
      </c>
      <c r="E35" s="7" t="n">
        <v>1218.08</v>
      </c>
      <c r="F35" s="8" t="n">
        <v>1344</v>
      </c>
      <c r="G35" s="9">
        <f>(F35-E35)/E35</f>
        <v/>
      </c>
      <c r="H35" s="14">
        <f t="array" ref="H35">IFERROR(_xlfn.IFS(AND(G35&gt;12%,G35&lt;20%),0.5%,G35&gt;20%,1.5%,G35&lt;12%,"")*F35,"")</f>
        <v/>
      </c>
      <c r="I35" s="8">
        <f>F35-E35</f>
        <v/>
      </c>
      <c r="J35" s="24">
        <f>WEEKDAY(B35,11)</f>
        <v/>
      </c>
      <c r="M35" s="23" t="inlineStr">
        <is>
          <t>Tuesday</t>
        </is>
      </c>
      <c r="N35" s="24">
        <f>COUNTIF($J$5:$J$92,'Reference Data'!B22)</f>
        <v/>
      </c>
      <c r="O35" s="7">
        <f>SUMIF($J$5:$J$92,'Reference Data'!B22,$I$5:$I$92)</f>
        <v/>
      </c>
      <c r="P35" s="8">
        <f>O35/N35</f>
        <v/>
      </c>
    </row>
    <row r="36" ht="20.1" customHeight="1">
      <c r="B36" s="5" t="n">
        <v>44764</v>
      </c>
      <c r="C36" s="6" t="inlineStr">
        <is>
          <t>Jacob</t>
        </is>
      </c>
      <c r="D36" s="10" t="inlineStr">
        <is>
          <t>Day</t>
        </is>
      </c>
      <c r="E36" s="7" t="n">
        <v>1016.36</v>
      </c>
      <c r="F36" s="8" t="n">
        <v>1108.25</v>
      </c>
      <c r="G36" s="9">
        <f>(F36-E36)/E36</f>
        <v/>
      </c>
      <c r="H36" s="14">
        <f t="array" ref="H36">IFERROR(_xlfn.IFS(AND(G36&gt;12%,G36&lt;20%),0.5%,G36&gt;20%,1.5%,G36&lt;12%,"")*F36,"")</f>
        <v/>
      </c>
      <c r="I36" s="8">
        <f>F36-E36</f>
        <v/>
      </c>
      <c r="J36" s="24">
        <f>WEEKDAY(B36,11)</f>
        <v/>
      </c>
      <c r="M36" s="23" t="inlineStr">
        <is>
          <t>Wednesday</t>
        </is>
      </c>
      <c r="N36" s="24">
        <f>COUNTIF($J$5:$J$92,'Reference Data'!B23)</f>
        <v/>
      </c>
      <c r="O36" s="7">
        <f>SUMIF($J$5:$J$92,'Reference Data'!B23,$I$5:$I$92)</f>
        <v/>
      </c>
      <c r="P36" s="8">
        <f>O36/N36</f>
        <v/>
      </c>
    </row>
    <row r="37" ht="20.1" customHeight="1">
      <c r="B37" s="5" t="n">
        <v>44767</v>
      </c>
      <c r="C37" s="6" t="inlineStr">
        <is>
          <t>Ben</t>
        </is>
      </c>
      <c r="D37" s="10" t="inlineStr">
        <is>
          <t>Day</t>
        </is>
      </c>
      <c r="E37" s="7" t="n">
        <v>1576.91</v>
      </c>
      <c r="F37" s="8" t="n">
        <v>1683</v>
      </c>
      <c r="G37" s="9">
        <f>(F37-E37)/E37</f>
        <v/>
      </c>
      <c r="H37" s="14">
        <f t="array" ref="H37">IFERROR(_xlfn.IFS(AND(G37&gt;12%,G37&lt;20%),0.5%,G37&gt;20%,1.5%,G37&lt;12%,"")*F37,"")</f>
        <v/>
      </c>
      <c r="I37" s="8">
        <f>F37-E37</f>
        <v/>
      </c>
      <c r="J37" s="24">
        <f>WEEKDAY(B37,11)</f>
        <v/>
      </c>
      <c r="M37" s="23" t="inlineStr">
        <is>
          <t>Thursday</t>
        </is>
      </c>
      <c r="N37" s="24">
        <f>COUNTIF($J$5:$J$92,'Reference Data'!B24)</f>
        <v/>
      </c>
      <c r="O37" s="7">
        <f>SUMIF($J$5:$J$92,'Reference Data'!B24,$I$5:$I$92)</f>
        <v/>
      </c>
      <c r="P37" s="8">
        <f>O37/N37</f>
        <v/>
      </c>
    </row>
    <row r="38" ht="20.1" customHeight="1">
      <c r="B38" s="5" t="n">
        <v>44767</v>
      </c>
      <c r="C38" s="6" t="inlineStr">
        <is>
          <t>Jacob</t>
        </is>
      </c>
      <c r="D38" s="10" t="inlineStr">
        <is>
          <t>Night</t>
        </is>
      </c>
      <c r="E38" s="7" t="n">
        <v>870.02</v>
      </c>
      <c r="F38" s="8" t="n">
        <v>997</v>
      </c>
      <c r="G38" s="9">
        <f>(F38-E38)/E38</f>
        <v/>
      </c>
      <c r="H38" s="14">
        <f t="array" ref="H38">IFERROR(_xlfn.IFS(AND(G38&gt;12%,G38&lt;20%),0.5%,G38&gt;20%,1.5%,G38&lt;12%,"")*F38,"")</f>
        <v/>
      </c>
      <c r="I38" s="8">
        <f>F38-E38</f>
        <v/>
      </c>
      <c r="J38" s="24">
        <f>WEEKDAY(B38,11)</f>
        <v/>
      </c>
      <c r="M38" s="23" t="inlineStr">
        <is>
          <t>Friday</t>
        </is>
      </c>
      <c r="N38" s="24">
        <f>COUNTIF($J$5:$J$92,'Reference Data'!B25)</f>
        <v/>
      </c>
      <c r="O38" s="7">
        <f>SUMIF($J$5:$J$92,'Reference Data'!B25,$I$5:$I$92)</f>
        <v/>
      </c>
      <c r="P38" s="8">
        <f>O38/N38</f>
        <v/>
      </c>
    </row>
    <row r="39" ht="20.1" customHeight="1">
      <c r="B39" s="5" t="n">
        <v>44768</v>
      </c>
      <c r="C39" s="6" t="inlineStr">
        <is>
          <t>Ben</t>
        </is>
      </c>
      <c r="D39" s="10" t="inlineStr">
        <is>
          <t>Night</t>
        </is>
      </c>
      <c r="E39" s="7" t="n">
        <v>1145.26</v>
      </c>
      <c r="F39" s="8" t="n">
        <v>1344.25</v>
      </c>
      <c r="G39" s="9">
        <f>(F39-E39)/E39</f>
        <v/>
      </c>
      <c r="H39" s="14">
        <f t="array" ref="H39">IFERROR(_xlfn.IFS(AND(G39&gt;12%,G39&lt;20%),0.5%,G39&gt;20%,1.5%,G39&lt;12%,"")*F39,"")</f>
        <v/>
      </c>
      <c r="I39" s="8">
        <f>F39-E39</f>
        <v/>
      </c>
      <c r="J39" s="24">
        <f>WEEKDAY(B39,11)</f>
        <v/>
      </c>
    </row>
    <row r="40" ht="20.1" customHeight="1">
      <c r="B40" s="5" t="n">
        <v>44768</v>
      </c>
      <c r="C40" s="6" t="inlineStr">
        <is>
          <t>Jacob</t>
        </is>
      </c>
      <c r="D40" s="10" t="inlineStr">
        <is>
          <t>Day</t>
        </is>
      </c>
      <c r="E40" s="7" t="n">
        <v>1313.05</v>
      </c>
      <c r="F40" s="8" t="n">
        <v>1504</v>
      </c>
      <c r="G40" s="9">
        <f>(F40-E40)/E40</f>
        <v/>
      </c>
      <c r="H40" s="14">
        <f t="array" ref="H40">IFERROR(_xlfn.IFS(AND(G40&gt;12%,G40&lt;20%),0.5%,G40&gt;20%,1.5%,G40&lt;12%,"")*F40,"")</f>
        <v/>
      </c>
      <c r="I40" s="8">
        <f>F40-E40</f>
        <v/>
      </c>
      <c r="J40" s="24">
        <f>WEEKDAY(B40,11)</f>
        <v/>
      </c>
      <c r="M40" s="30" t="inlineStr">
        <is>
          <t>The company earns maximum average profit on Tuesday.</t>
        </is>
      </c>
    </row>
    <row r="41" ht="20.1" customHeight="1">
      <c r="B41" s="5" t="n">
        <v>44769</v>
      </c>
      <c r="C41" s="6" t="inlineStr">
        <is>
          <t>Ben</t>
        </is>
      </c>
      <c r="D41" s="10" t="inlineStr">
        <is>
          <t>Day</t>
        </is>
      </c>
      <c r="E41" s="7" t="n">
        <v>833.49</v>
      </c>
      <c r="F41" s="8" t="n">
        <v>906.5</v>
      </c>
      <c r="G41" s="9">
        <f>(F41-E41)/E41</f>
        <v/>
      </c>
      <c r="H41" s="14">
        <f t="array" ref="H41">IFERROR(_xlfn.IFS(AND(G41&gt;12%,G41&lt;20%),0.5%,G41&gt;20%,1.5%,G41&lt;12%,"")*F41,"")</f>
        <v/>
      </c>
      <c r="I41" s="8">
        <f>F41-E41</f>
        <v/>
      </c>
      <c r="J41" s="24">
        <f>WEEKDAY(B41,11)</f>
        <v/>
      </c>
    </row>
    <row r="42" ht="20.1" customHeight="1">
      <c r="B42" s="5" t="n">
        <v>44769</v>
      </c>
      <c r="C42" s="6" t="inlineStr">
        <is>
          <t>Jacob</t>
        </is>
      </c>
      <c r="D42" s="10" t="inlineStr">
        <is>
          <t>Night</t>
        </is>
      </c>
      <c r="E42" s="7" t="n">
        <v>1578.85</v>
      </c>
      <c r="F42" s="8" t="n">
        <v>1711.75</v>
      </c>
      <c r="G42" s="9">
        <f>(F42-E42)/E42</f>
        <v/>
      </c>
      <c r="H42" s="14">
        <f t="array" ref="H42">IFERROR(_xlfn.IFS(AND(G42&gt;12%,G42&lt;20%),0.5%,G42&gt;20%,1.5%,G42&lt;12%,"")*F42,"")</f>
        <v/>
      </c>
      <c r="I42" s="8">
        <f>F42-E42</f>
        <v/>
      </c>
      <c r="J42" s="24">
        <f>WEEKDAY(B42,11)</f>
        <v/>
      </c>
      <c r="L42" s="19" t="inlineStr">
        <is>
          <t>Task 05 Alternate Solution (Without Helper Columns, Using SUMPRODUCT)</t>
        </is>
      </c>
    </row>
    <row r="43" ht="20.1" customHeight="1">
      <c r="B43" s="5" t="n">
        <v>44770</v>
      </c>
      <c r="C43" s="6" t="inlineStr">
        <is>
          <t>Ben</t>
        </is>
      </c>
      <c r="D43" s="10" t="inlineStr">
        <is>
          <t>Night</t>
        </is>
      </c>
      <c r="E43" s="7" t="n">
        <v>1314.78</v>
      </c>
      <c r="F43" s="8" t="n">
        <v>1371.75</v>
      </c>
      <c r="G43" s="9">
        <f>(F43-E43)/E43</f>
        <v/>
      </c>
      <c r="H43" s="14">
        <f t="array" ref="H43">IFERROR(_xlfn.IFS(AND(G43&gt;12%,G43&lt;20%),0.5%,G43&gt;20%,1.5%,G43&lt;12%,"")*F43,"")</f>
        <v/>
      </c>
      <c r="I43" s="8">
        <f>F43-E43</f>
        <v/>
      </c>
      <c r="J43" s="24">
        <f>WEEKDAY(B43,11)</f>
        <v/>
      </c>
    </row>
    <row r="44" ht="20.1" customHeight="1">
      <c r="B44" s="5" t="n">
        <v>44770</v>
      </c>
      <c r="C44" s="6" t="inlineStr">
        <is>
          <t>Jacob</t>
        </is>
      </c>
      <c r="D44" s="10" t="inlineStr">
        <is>
          <t>Day</t>
        </is>
      </c>
      <c r="E44" s="7" t="n">
        <v>972.8099999999999</v>
      </c>
      <c r="F44" s="8" t="n">
        <v>1139.75</v>
      </c>
      <c r="G44" s="9">
        <f>(F44-E44)/E44</f>
        <v/>
      </c>
      <c r="H44" s="14">
        <f t="array" ref="H44">IFERROR(_xlfn.IFS(AND(G44&gt;12%,G44&lt;20%),0.5%,G44&gt;20%,1.5%,G44&lt;12%,"")*F44,"")</f>
        <v/>
      </c>
      <c r="I44" s="8">
        <f>F44-E44</f>
        <v/>
      </c>
      <c r="J44" s="24">
        <f>WEEKDAY(B44,11)</f>
        <v/>
      </c>
      <c r="M44" s="31" t="inlineStr">
        <is>
          <t>Day</t>
        </is>
      </c>
      <c r="N44" s="31" t="inlineStr">
        <is>
          <t>Total</t>
        </is>
      </c>
      <c r="O44" s="31" t="inlineStr">
        <is>
          <t>Total Profit</t>
        </is>
      </c>
      <c r="P44" s="31" t="inlineStr">
        <is>
          <t>Mean Profit</t>
        </is>
      </c>
    </row>
    <row r="45" ht="20.1" customHeight="1">
      <c r="B45" s="5" t="n">
        <v>44771</v>
      </c>
      <c r="C45" s="6" t="inlineStr">
        <is>
          <t>Ben</t>
        </is>
      </c>
      <c r="D45" s="10" t="inlineStr">
        <is>
          <t>Day</t>
        </is>
      </c>
      <c r="E45" s="7" t="n">
        <v>1551.16</v>
      </c>
      <c r="F45" s="8" t="n">
        <v>1721.25</v>
      </c>
      <c r="G45" s="9">
        <f>(F45-E45)/E45</f>
        <v/>
      </c>
      <c r="H45" s="14">
        <f t="array" ref="H45">IFERROR(_xlfn.IFS(AND(G45&gt;12%,G45&lt;20%),0.5%,G45&gt;20%,1.5%,G45&lt;12%,"")*F45,"")</f>
        <v/>
      </c>
      <c r="I45" s="8">
        <f>F45-E45</f>
        <v/>
      </c>
      <c r="J45" s="24">
        <f>WEEKDAY(B45,11)</f>
        <v/>
      </c>
      <c r="M45" s="23" t="inlineStr">
        <is>
          <t>Monday</t>
        </is>
      </c>
      <c r="N45" s="24">
        <f t="array" ref="N45">SUMPRODUCT(--(WEEKDAY($B$5:$B$92,11)='Reference Data'!B21))</f>
        <v/>
      </c>
      <c r="O45" s="7">
        <f t="array" ref="O45">SUMPRODUCT((WEEKDAY($B$5:$B$92,11)='Reference Data'!B21)*($F$5:$F$92-$E$5:$E$92))</f>
        <v/>
      </c>
      <c r="P45" s="8">
        <f>O45/N45</f>
        <v/>
      </c>
    </row>
    <row r="46" ht="20.1" customHeight="1">
      <c r="B46" s="5" t="n">
        <v>44771</v>
      </c>
      <c r="C46" s="6" t="inlineStr">
        <is>
          <t>Jacob</t>
        </is>
      </c>
      <c r="D46" s="10" t="inlineStr">
        <is>
          <t>Night</t>
        </is>
      </c>
      <c r="E46" s="7" t="n">
        <v>1366.59</v>
      </c>
      <c r="F46" s="8" t="n">
        <v>1418.5</v>
      </c>
      <c r="G46" s="9">
        <f>(F46-E46)/E46</f>
        <v/>
      </c>
      <c r="H46" s="14">
        <f t="array" ref="H46">IFERROR(_xlfn.IFS(AND(G46&gt;12%,G46&lt;20%),0.5%,G46&gt;20%,1.5%,G46&lt;12%,"")*F46,"")</f>
        <v/>
      </c>
      <c r="I46" s="8">
        <f>F46-E46</f>
        <v/>
      </c>
      <c r="J46" s="24">
        <f>WEEKDAY(B46,11)</f>
        <v/>
      </c>
      <c r="M46" s="23" t="inlineStr">
        <is>
          <t>Tuesday</t>
        </is>
      </c>
      <c r="N46" s="24">
        <f t="array" ref="N46">SUMPRODUCT(--(WEEKDAY($B$5:$B$92,11)='Reference Data'!B22))</f>
        <v/>
      </c>
      <c r="O46" s="7">
        <f t="array" ref="O46">SUMPRODUCT((WEEKDAY($B$5:$B$92,11)='Reference Data'!B22)*($F$5:$F$92-$E$5:$E$92))</f>
        <v/>
      </c>
      <c r="P46" s="8">
        <f>O46/N46</f>
        <v/>
      </c>
    </row>
    <row r="47" ht="20.1" customHeight="1">
      <c r="B47" s="5" t="n">
        <v>44774</v>
      </c>
      <c r="C47" s="6" t="inlineStr">
        <is>
          <t>Ben</t>
        </is>
      </c>
      <c r="D47" s="10" t="inlineStr">
        <is>
          <t>Night</t>
        </is>
      </c>
      <c r="E47" s="7" t="n">
        <v>1466.66</v>
      </c>
      <c r="F47" s="8" t="n">
        <v>1624.75</v>
      </c>
      <c r="G47" s="9">
        <f>(F47-E47)/E47</f>
        <v/>
      </c>
      <c r="H47" s="14">
        <f t="array" ref="H47">IFERROR(_xlfn.IFS(AND(G47&gt;12%,G47&lt;20%),0.5%,G47&gt;20%,1.5%,G47&lt;12%,"")*F47,"")</f>
        <v/>
      </c>
      <c r="I47" s="8">
        <f>F47-E47</f>
        <v/>
      </c>
      <c r="J47" s="24">
        <f>WEEKDAY(B47,11)</f>
        <v/>
      </c>
      <c r="M47" s="23" t="inlineStr">
        <is>
          <t>Wednesday</t>
        </is>
      </c>
      <c r="N47" s="24">
        <f t="array" ref="N47">SUMPRODUCT(--(WEEKDAY($B$5:$B$92,11)='Reference Data'!B23))</f>
        <v/>
      </c>
      <c r="O47" s="7">
        <f t="array" ref="O47">SUMPRODUCT((WEEKDAY($B$5:$B$92,11)='Reference Data'!B23)*($F$5:$F$92-$E$5:$E$92))</f>
        <v/>
      </c>
      <c r="P47" s="8">
        <f>O47/N47</f>
        <v/>
      </c>
    </row>
    <row r="48" ht="20.1" customHeight="1">
      <c r="B48" s="5" t="n">
        <v>44774</v>
      </c>
      <c r="C48" s="6" t="inlineStr">
        <is>
          <t>Jacob</t>
        </is>
      </c>
      <c r="D48" s="10" t="inlineStr">
        <is>
          <t>Day</t>
        </is>
      </c>
      <c r="E48" s="7" t="n">
        <v>1594.15</v>
      </c>
      <c r="F48" s="8" t="n">
        <v>1682.25</v>
      </c>
      <c r="G48" s="9">
        <f>(F48-E48)/E48</f>
        <v/>
      </c>
      <c r="H48" s="14">
        <f t="array" ref="H48">IFERROR(_xlfn.IFS(AND(G48&gt;12%,G48&lt;20%),0.5%,G48&gt;20%,1.5%,G48&lt;12%,"")*F48,"")</f>
        <v/>
      </c>
      <c r="I48" s="8">
        <f>F48-E48</f>
        <v/>
      </c>
      <c r="J48" s="24">
        <f>WEEKDAY(B48,11)</f>
        <v/>
      </c>
      <c r="M48" s="23" t="inlineStr">
        <is>
          <t>Thursday</t>
        </is>
      </c>
      <c r="N48" s="24">
        <f t="array" ref="N48">SUMPRODUCT(--(WEEKDAY($B$5:$B$92,11)='Reference Data'!B24))</f>
        <v/>
      </c>
      <c r="O48" s="7">
        <f t="array" ref="O48">SUMPRODUCT((WEEKDAY($B$5:$B$92,11)='Reference Data'!B24)*($F$5:$F$92-$E$5:$E$92))</f>
        <v/>
      </c>
      <c r="P48" s="8">
        <f>O48/N48</f>
        <v/>
      </c>
    </row>
    <row r="49" ht="20.1" customHeight="1">
      <c r="B49" s="5" t="n">
        <v>44775</v>
      </c>
      <c r="C49" s="6" t="inlineStr">
        <is>
          <t>Ben</t>
        </is>
      </c>
      <c r="D49" s="10" t="inlineStr">
        <is>
          <t>Night</t>
        </is>
      </c>
      <c r="E49" s="7" t="n">
        <v>1580.98</v>
      </c>
      <c r="F49" s="8" t="n">
        <v>1679</v>
      </c>
      <c r="G49" s="9">
        <f>(F49-E49)/E49</f>
        <v/>
      </c>
      <c r="H49" s="14">
        <f t="array" ref="H49">IFERROR(_xlfn.IFS(AND(G49&gt;12%,G49&lt;20%),0.5%,G49&gt;20%,1.5%,G49&lt;12%,"")*F49,"")</f>
        <v/>
      </c>
      <c r="I49" s="8">
        <f>F49-E49</f>
        <v/>
      </c>
      <c r="J49" s="24">
        <f>WEEKDAY(B49,11)</f>
        <v/>
      </c>
      <c r="M49" s="23" t="inlineStr">
        <is>
          <t>Friday</t>
        </is>
      </c>
      <c r="N49" s="24">
        <f t="array" ref="N49">SUMPRODUCT(--(WEEKDAY($B$5:$B$92,11)='Reference Data'!B25))</f>
        <v/>
      </c>
      <c r="O49" s="7">
        <f t="array" ref="O49">SUMPRODUCT((WEEKDAY($B$5:$B$92,11)='Reference Data'!B25)*($F$5:$F$92-$E$5:$E$92))</f>
        <v/>
      </c>
      <c r="P49" s="8">
        <f>O49/N49</f>
        <v/>
      </c>
    </row>
    <row r="50" ht="20.1" customHeight="1">
      <c r="B50" s="5" t="n">
        <v>44775</v>
      </c>
      <c r="C50" s="6" t="inlineStr">
        <is>
          <t>Jacob</t>
        </is>
      </c>
      <c r="D50" s="10" t="inlineStr">
        <is>
          <t>Day</t>
        </is>
      </c>
      <c r="E50" s="7" t="n">
        <v>916.97</v>
      </c>
      <c r="F50" s="8" t="n">
        <v>1025</v>
      </c>
      <c r="G50" s="9">
        <f>(F50-E50)/E50</f>
        <v/>
      </c>
      <c r="H50" s="14">
        <f t="array" ref="H50">IFERROR(_xlfn.IFS(AND(G50&gt;12%,G50&lt;20%),0.5%,G50&gt;20%,1.5%,G50&lt;12%,"")*F50,"")</f>
        <v/>
      </c>
      <c r="I50" s="8">
        <f>F50-E50</f>
        <v/>
      </c>
      <c r="J50" s="24">
        <f>WEEKDAY(B50,11)</f>
        <v/>
      </c>
    </row>
    <row r="51" ht="20.1" customHeight="1">
      <c r="B51" s="5" t="n">
        <v>44776</v>
      </c>
      <c r="C51" s="6" t="inlineStr">
        <is>
          <t>Ben</t>
        </is>
      </c>
      <c r="D51" s="10" t="inlineStr">
        <is>
          <t>Night</t>
        </is>
      </c>
      <c r="E51" s="7" t="n">
        <v>726.12</v>
      </c>
      <c r="F51" s="8" t="n">
        <v>838</v>
      </c>
      <c r="G51" s="9">
        <f>(F51-E51)/E51</f>
        <v/>
      </c>
      <c r="H51" s="14">
        <f t="array" ref="H51">IFERROR(_xlfn.IFS(AND(G51&gt;12%,G51&lt;20%),0.5%,G51&gt;20%,1.5%,G51&lt;12%,"")*F51,"")</f>
        <v/>
      </c>
      <c r="I51" s="8">
        <f>F51-E51</f>
        <v/>
      </c>
      <c r="J51" s="24">
        <f>WEEKDAY(B51,11)</f>
        <v/>
      </c>
    </row>
    <row r="52" ht="20.1" customHeight="1">
      <c r="B52" s="5" t="n">
        <v>44776</v>
      </c>
      <c r="C52" s="6" t="inlineStr">
        <is>
          <t>Jacob</t>
        </is>
      </c>
      <c r="D52" s="10" t="inlineStr">
        <is>
          <t>Day</t>
        </is>
      </c>
      <c r="E52" s="7" t="n">
        <v>1461.44</v>
      </c>
      <c r="F52" s="8" t="n">
        <v>1599.5</v>
      </c>
      <c r="G52" s="9">
        <f>(F52-E52)/E52</f>
        <v/>
      </c>
      <c r="H52" s="14">
        <f t="array" ref="H52">IFERROR(_xlfn.IFS(AND(G52&gt;12%,G52&lt;20%),0.5%,G52&gt;20%,1.5%,G52&lt;12%,"")*F52,"")</f>
        <v/>
      </c>
      <c r="I52" s="8">
        <f>F52-E52</f>
        <v/>
      </c>
      <c r="J52" s="24">
        <f>WEEKDAY(B52,11)</f>
        <v/>
      </c>
    </row>
    <row r="53" ht="20.1" customHeight="1">
      <c r="B53" s="5" t="n">
        <v>44777</v>
      </c>
      <c r="C53" s="6" t="inlineStr">
        <is>
          <t>Ben</t>
        </is>
      </c>
      <c r="D53" s="10" t="inlineStr">
        <is>
          <t>Day</t>
        </is>
      </c>
      <c r="E53" s="7" t="n">
        <v>1176.26</v>
      </c>
      <c r="F53" s="8" t="n">
        <v>1263.25</v>
      </c>
      <c r="G53" s="9">
        <f>(F53-E53)/E53</f>
        <v/>
      </c>
      <c r="H53" s="14">
        <f t="array" ref="H53">IFERROR(_xlfn.IFS(AND(G53&gt;12%,G53&lt;20%),0.5%,G53&gt;20%,1.5%,G53&lt;12%,"")*F53,"")</f>
        <v/>
      </c>
      <c r="I53" s="8">
        <f>F53-E53</f>
        <v/>
      </c>
      <c r="J53" s="24">
        <f>WEEKDAY(B53,11)</f>
        <v/>
      </c>
    </row>
    <row r="54" ht="20.1" customHeight="1">
      <c r="B54" s="5" t="n">
        <v>44777</v>
      </c>
      <c r="C54" s="6" t="inlineStr">
        <is>
          <t>Jacob</t>
        </is>
      </c>
      <c r="D54" s="10" t="inlineStr">
        <is>
          <t>Night</t>
        </is>
      </c>
      <c r="E54" s="7" t="n">
        <v>825.12</v>
      </c>
      <c r="F54" s="8" t="n">
        <v>1004</v>
      </c>
      <c r="G54" s="9">
        <f>(F54-E54)/E54</f>
        <v/>
      </c>
      <c r="H54" s="14">
        <f t="array" ref="H54">IFERROR(_xlfn.IFS(AND(G54&gt;12%,G54&lt;20%),0.5%,G54&gt;20%,1.5%,G54&lt;12%,"")*F54,"")</f>
        <v/>
      </c>
      <c r="I54" s="8">
        <f>F54-E54</f>
        <v/>
      </c>
      <c r="J54" s="24">
        <f>WEEKDAY(B54,11)</f>
        <v/>
      </c>
    </row>
    <row r="55" ht="20.1" customHeight="1">
      <c r="B55" s="5" t="n">
        <v>44778</v>
      </c>
      <c r="C55" s="6" t="inlineStr">
        <is>
          <t>Ben</t>
        </is>
      </c>
      <c r="D55" s="10" t="inlineStr">
        <is>
          <t>Night</t>
        </is>
      </c>
      <c r="E55" s="7" t="n">
        <v>1034.97</v>
      </c>
      <c r="F55" s="8" t="n">
        <v>1091</v>
      </c>
      <c r="G55" s="9">
        <f>(F55-E55)/E55</f>
        <v/>
      </c>
      <c r="H55" s="14">
        <f t="array" ref="H55">IFERROR(_xlfn.IFS(AND(G55&gt;12%,G55&lt;20%),0.5%,G55&gt;20%,1.5%,G55&lt;12%,"")*F55,"")</f>
        <v/>
      </c>
      <c r="I55" s="8">
        <f>F55-E55</f>
        <v/>
      </c>
      <c r="J55" s="24">
        <f>WEEKDAY(B55,11)</f>
        <v/>
      </c>
    </row>
    <row r="56" ht="20.1" customHeight="1">
      <c r="B56" s="5" t="n">
        <v>44778</v>
      </c>
      <c r="C56" s="6" t="inlineStr">
        <is>
          <t>Jacob</t>
        </is>
      </c>
      <c r="D56" s="10" t="inlineStr">
        <is>
          <t>Day</t>
        </is>
      </c>
      <c r="E56" s="7" t="n">
        <v>939.9400000000001</v>
      </c>
      <c r="F56" s="8" t="n">
        <v>1045</v>
      </c>
      <c r="G56" s="9">
        <f>(F56-E56)/E56</f>
        <v/>
      </c>
      <c r="H56" s="14">
        <f t="array" ref="H56">IFERROR(_xlfn.IFS(AND(G56&gt;12%,G56&lt;20%),0.5%,G56&gt;20%,1.5%,G56&lt;12%,"")*F56,"")</f>
        <v/>
      </c>
      <c r="I56" s="8">
        <f>F56-E56</f>
        <v/>
      </c>
      <c r="J56" s="24">
        <f>WEEKDAY(B56,11)</f>
        <v/>
      </c>
    </row>
    <row r="57" ht="20.1" customHeight="1">
      <c r="B57" s="5" t="n">
        <v>44781</v>
      </c>
      <c r="C57" s="6" t="inlineStr">
        <is>
          <t>Ben</t>
        </is>
      </c>
      <c r="D57" s="10" t="inlineStr">
        <is>
          <t>Day</t>
        </is>
      </c>
      <c r="E57" s="7" t="n">
        <v>1429.63</v>
      </c>
      <c r="F57" s="8" t="n">
        <v>1570.75</v>
      </c>
      <c r="G57" s="9">
        <f>(F57-E57)/E57</f>
        <v/>
      </c>
      <c r="H57" s="14">
        <f t="array" ref="H57">IFERROR(_xlfn.IFS(AND(G57&gt;12%,G57&lt;20%),0.5%,G57&gt;20%,1.5%,G57&lt;12%,"")*F57,"")</f>
        <v/>
      </c>
      <c r="I57" s="8">
        <f>F57-E57</f>
        <v/>
      </c>
      <c r="J57" s="24">
        <f>WEEKDAY(B57,11)</f>
        <v/>
      </c>
    </row>
    <row r="58" ht="20.1" customHeight="1">
      <c r="B58" s="5" t="n">
        <v>44781</v>
      </c>
      <c r="C58" s="6" t="inlineStr">
        <is>
          <t>Jacob</t>
        </is>
      </c>
      <c r="D58" s="10" t="inlineStr">
        <is>
          <t>Night</t>
        </is>
      </c>
      <c r="E58" s="7" t="n">
        <v>1009.06</v>
      </c>
      <c r="F58" s="8" t="n">
        <v>1189</v>
      </c>
      <c r="G58" s="9">
        <f>(F58-E58)/E58</f>
        <v/>
      </c>
      <c r="H58" s="14">
        <f t="array" ref="H58">IFERROR(_xlfn.IFS(AND(G58&gt;12%,G58&lt;20%),0.5%,G58&gt;20%,1.5%,G58&lt;12%,"")*F58,"")</f>
        <v/>
      </c>
      <c r="I58" s="8">
        <f>F58-E58</f>
        <v/>
      </c>
      <c r="J58" s="24">
        <f>WEEKDAY(B58,11)</f>
        <v/>
      </c>
    </row>
    <row r="59" ht="20.1" customHeight="1">
      <c r="B59" s="5" t="n">
        <v>44782</v>
      </c>
      <c r="C59" s="6" t="inlineStr">
        <is>
          <t>Ben</t>
        </is>
      </c>
      <c r="D59" s="10" t="inlineStr">
        <is>
          <t>Night</t>
        </is>
      </c>
      <c r="E59" s="7" t="n">
        <v>974.45</v>
      </c>
      <c r="F59" s="8" t="n">
        <v>1152.5</v>
      </c>
      <c r="G59" s="9">
        <f>(F59-E59)/E59</f>
        <v/>
      </c>
      <c r="H59" s="14">
        <f t="array" ref="H59">IFERROR(_xlfn.IFS(AND(G59&gt;12%,G59&lt;20%),0.5%,G59&gt;20%,1.5%,G59&lt;12%,"")*F59,"")</f>
        <v/>
      </c>
      <c r="I59" s="8">
        <f>F59-E59</f>
        <v/>
      </c>
      <c r="J59" s="24">
        <f>WEEKDAY(B59,11)</f>
        <v/>
      </c>
    </row>
    <row r="60" ht="20.1" customHeight="1">
      <c r="B60" s="5" t="n">
        <v>44782</v>
      </c>
      <c r="C60" s="6" t="inlineStr">
        <is>
          <t>Jacob</t>
        </is>
      </c>
      <c r="D60" s="10" t="inlineStr">
        <is>
          <t>Day</t>
        </is>
      </c>
      <c r="E60" s="7" t="n">
        <v>1511.87</v>
      </c>
      <c r="F60" s="8" t="n">
        <v>1688.75</v>
      </c>
      <c r="G60" s="9">
        <f>(F60-E60)/E60</f>
        <v/>
      </c>
      <c r="H60" s="14">
        <f t="array" ref="H60">IFERROR(_xlfn.IFS(AND(G60&gt;12%,G60&lt;20%),0.5%,G60&gt;20%,1.5%,G60&lt;12%,"")*F60,"")</f>
        <v/>
      </c>
      <c r="I60" s="8">
        <f>F60-E60</f>
        <v/>
      </c>
      <c r="J60" s="24">
        <f>WEEKDAY(B60,11)</f>
        <v/>
      </c>
    </row>
    <row r="61" ht="20.1" customHeight="1">
      <c r="B61" s="5" t="n">
        <v>44783</v>
      </c>
      <c r="C61" s="6" t="inlineStr">
        <is>
          <t>Ben</t>
        </is>
      </c>
      <c r="D61" s="10" t="inlineStr">
        <is>
          <t>Night</t>
        </is>
      </c>
      <c r="E61" s="7" t="n">
        <v>1103.76</v>
      </c>
      <c r="F61" s="8" t="n">
        <v>1256.75</v>
      </c>
      <c r="G61" s="9">
        <f>(F61-E61)/E61</f>
        <v/>
      </c>
      <c r="H61" s="14">
        <f t="array" ref="H61">IFERROR(_xlfn.IFS(AND(G61&gt;12%,G61&lt;20%),0.5%,G61&gt;20%,1.5%,G61&lt;12%,"")*F61,"")</f>
        <v/>
      </c>
      <c r="I61" s="8">
        <f>F61-E61</f>
        <v/>
      </c>
      <c r="J61" s="24">
        <f>WEEKDAY(B61,11)</f>
        <v/>
      </c>
    </row>
    <row r="62" ht="20.1" customHeight="1">
      <c r="B62" s="5" t="n">
        <v>44783</v>
      </c>
      <c r="C62" s="6" t="inlineStr">
        <is>
          <t>Jacob</t>
        </is>
      </c>
      <c r="D62" s="10" t="inlineStr">
        <is>
          <t>Day</t>
        </is>
      </c>
      <c r="E62" s="7" t="n">
        <v>809.0700000000001</v>
      </c>
      <c r="F62" s="8" t="n">
        <v>930</v>
      </c>
      <c r="G62" s="9">
        <f>(F62-E62)/E62</f>
        <v/>
      </c>
      <c r="H62" s="14">
        <f t="array" ref="H62">IFERROR(_xlfn.IFS(AND(G62&gt;12%,G62&lt;20%),0.5%,G62&gt;20%,1.5%,G62&lt;12%,"")*F62,"")</f>
        <v/>
      </c>
      <c r="I62" s="8">
        <f>F62-E62</f>
        <v/>
      </c>
      <c r="J62" s="24">
        <f>WEEKDAY(B62,11)</f>
        <v/>
      </c>
    </row>
    <row r="63" ht="20.1" customHeight="1">
      <c r="B63" s="5" t="n">
        <v>44784</v>
      </c>
      <c r="C63" s="6" t="inlineStr">
        <is>
          <t>Ben</t>
        </is>
      </c>
      <c r="D63" s="10" t="inlineStr">
        <is>
          <t>Night</t>
        </is>
      </c>
      <c r="E63" s="7" t="n">
        <v>1438.4</v>
      </c>
      <c r="F63" s="8" t="n">
        <v>1560.5</v>
      </c>
      <c r="G63" s="9">
        <f>(F63-E63)/E63</f>
        <v/>
      </c>
      <c r="H63" s="14">
        <f t="array" ref="H63">IFERROR(_xlfn.IFS(AND(G63&gt;12%,G63&lt;20%),0.5%,G63&gt;20%,1.5%,G63&lt;12%,"")*F63,"")</f>
        <v/>
      </c>
      <c r="I63" s="8">
        <f>F63-E63</f>
        <v/>
      </c>
      <c r="J63" s="24">
        <f>WEEKDAY(B63,11)</f>
        <v/>
      </c>
    </row>
    <row r="64" ht="20.1" customHeight="1">
      <c r="B64" s="5" t="n">
        <v>44784</v>
      </c>
      <c r="C64" s="6" t="inlineStr">
        <is>
          <t>Jacob</t>
        </is>
      </c>
      <c r="D64" s="10" t="inlineStr">
        <is>
          <t>Day</t>
        </is>
      </c>
      <c r="E64" s="7" t="n">
        <v>1472.96</v>
      </c>
      <c r="F64" s="8" t="n">
        <v>1637</v>
      </c>
      <c r="G64" s="9">
        <f>(F64-E64)/E64</f>
        <v/>
      </c>
      <c r="H64" s="14">
        <f t="array" ref="H64">IFERROR(_xlfn.IFS(AND(G64&gt;12%,G64&lt;20%),0.5%,G64&gt;20%,1.5%,G64&lt;12%,"")*F64,"")</f>
        <v/>
      </c>
      <c r="I64" s="8">
        <f>F64-E64</f>
        <v/>
      </c>
      <c r="J64" s="24">
        <f>WEEKDAY(B64,11)</f>
        <v/>
      </c>
    </row>
    <row r="65" ht="20.1" customHeight="1">
      <c r="B65" s="5" t="n">
        <v>44785</v>
      </c>
      <c r="C65" s="6" t="inlineStr">
        <is>
          <t>Ben</t>
        </is>
      </c>
      <c r="D65" s="10" t="inlineStr">
        <is>
          <t>Day</t>
        </is>
      </c>
      <c r="E65" s="7" t="n">
        <v>1556.29</v>
      </c>
      <c r="F65" s="8" t="n">
        <v>1742.25</v>
      </c>
      <c r="G65" s="9">
        <f>(F65-E65)/E65</f>
        <v/>
      </c>
      <c r="H65" s="14">
        <f t="array" ref="H65">IFERROR(_xlfn.IFS(AND(G65&gt;12%,G65&lt;20%),0.5%,G65&gt;20%,1.5%,G65&lt;12%,"")*F65,"")</f>
        <v/>
      </c>
      <c r="I65" s="8">
        <f>F65-E65</f>
        <v/>
      </c>
      <c r="J65" s="24">
        <f>WEEKDAY(B65,11)</f>
        <v/>
      </c>
    </row>
    <row r="66" ht="20.1" customHeight="1">
      <c r="B66" s="5" t="n">
        <v>44785</v>
      </c>
      <c r="C66" s="6" t="inlineStr">
        <is>
          <t>Jacob</t>
        </is>
      </c>
      <c r="D66" s="10" t="inlineStr">
        <is>
          <t>Night</t>
        </is>
      </c>
      <c r="E66" s="7" t="n">
        <v>960.13</v>
      </c>
      <c r="F66" s="8" t="n">
        <v>1088.25</v>
      </c>
      <c r="G66" s="9">
        <f>(F66-E66)/E66</f>
        <v/>
      </c>
      <c r="H66" s="14">
        <f t="array" ref="H66">IFERROR(_xlfn.IFS(AND(G66&gt;12%,G66&lt;20%),0.5%,G66&gt;20%,1.5%,G66&lt;12%,"")*F66,"")</f>
        <v/>
      </c>
      <c r="I66" s="8">
        <f>F66-E66</f>
        <v/>
      </c>
      <c r="J66" s="24">
        <f>WEEKDAY(B66,11)</f>
        <v/>
      </c>
    </row>
    <row r="67" ht="20.1" customHeight="1">
      <c r="B67" s="5" t="n">
        <v>44788</v>
      </c>
      <c r="C67" s="6" t="inlineStr">
        <is>
          <t>Ben</t>
        </is>
      </c>
      <c r="D67" s="10" t="inlineStr">
        <is>
          <t>Night</t>
        </is>
      </c>
      <c r="E67" s="7" t="n">
        <v>1520.43</v>
      </c>
      <c r="F67" s="8" t="n">
        <v>1594.5</v>
      </c>
      <c r="G67" s="9">
        <f>(F67-E67)/E67</f>
        <v/>
      </c>
      <c r="H67" s="14">
        <f t="array" ref="H67">IFERROR(_xlfn.IFS(AND(G67&gt;12%,G67&lt;20%),0.5%,G67&gt;20%,1.5%,G67&lt;12%,"")*F67,"")</f>
        <v/>
      </c>
      <c r="I67" s="8">
        <f>F67-E67</f>
        <v/>
      </c>
      <c r="J67" s="24">
        <f>WEEKDAY(B67,11)</f>
        <v/>
      </c>
    </row>
    <row r="68" ht="20.1" customHeight="1">
      <c r="B68" s="5" t="n">
        <v>44788</v>
      </c>
      <c r="C68" s="6" t="inlineStr">
        <is>
          <t>Jacob</t>
        </is>
      </c>
      <c r="D68" s="10" t="inlineStr">
        <is>
          <t>Day</t>
        </is>
      </c>
      <c r="E68" s="7" t="n">
        <v>1195.05</v>
      </c>
      <c r="F68" s="8" t="n">
        <v>1263</v>
      </c>
      <c r="G68" s="9">
        <f>(F68-E68)/E68</f>
        <v/>
      </c>
      <c r="H68" s="14">
        <f t="array" ref="H68">IFERROR(_xlfn.IFS(AND(G68&gt;12%,G68&lt;20%),0.5%,G68&gt;20%,1.5%,G68&lt;12%,"")*F68,"")</f>
        <v/>
      </c>
      <c r="I68" s="8">
        <f>F68-E68</f>
        <v/>
      </c>
      <c r="J68" s="24">
        <f>WEEKDAY(B68,11)</f>
        <v/>
      </c>
    </row>
    <row r="69" ht="20.1" customHeight="1">
      <c r="B69" s="5" t="n">
        <v>44789</v>
      </c>
      <c r="C69" s="6" t="inlineStr">
        <is>
          <t>Ben</t>
        </is>
      </c>
      <c r="D69" s="10" t="inlineStr">
        <is>
          <t>Night</t>
        </is>
      </c>
      <c r="E69" s="7" t="n">
        <v>1357.83</v>
      </c>
      <c r="F69" s="8" t="n">
        <v>1518.75</v>
      </c>
      <c r="G69" s="9">
        <f>(F69-E69)/E69</f>
        <v/>
      </c>
      <c r="H69" s="14">
        <f t="array" ref="H69">IFERROR(_xlfn.IFS(AND(G69&gt;12%,G69&lt;20%),0.5%,G69&gt;20%,1.5%,G69&lt;12%,"")*F69,"")</f>
        <v/>
      </c>
      <c r="I69" s="8">
        <f>F69-E69</f>
        <v/>
      </c>
      <c r="J69" s="24">
        <f>WEEKDAY(B69,11)</f>
        <v/>
      </c>
    </row>
    <row r="70" ht="20.1" customHeight="1">
      <c r="B70" s="5" t="n">
        <v>44789</v>
      </c>
      <c r="C70" s="6" t="inlineStr">
        <is>
          <t>Jacob</t>
        </is>
      </c>
      <c r="D70" s="10" t="inlineStr">
        <is>
          <t>Day</t>
        </is>
      </c>
      <c r="E70" s="7" t="n">
        <v>1440.38</v>
      </c>
      <c r="F70" s="8" t="n">
        <v>1498.5</v>
      </c>
      <c r="G70" s="9">
        <f>(F70-E70)/E70</f>
        <v/>
      </c>
      <c r="H70" s="14">
        <f t="array" ref="H70">IFERROR(_xlfn.IFS(AND(G70&gt;12%,G70&lt;20%),0.5%,G70&gt;20%,1.5%,G70&lt;12%,"")*F70,"")</f>
        <v/>
      </c>
      <c r="I70" s="8">
        <f>F70-E70</f>
        <v/>
      </c>
      <c r="J70" s="24">
        <f>WEEKDAY(B70,11)</f>
        <v/>
      </c>
    </row>
    <row r="71" ht="20.1" customHeight="1">
      <c r="B71" s="5" t="n">
        <v>44790</v>
      </c>
      <c r="C71" s="6" t="inlineStr">
        <is>
          <t>Ben</t>
        </is>
      </c>
      <c r="D71" s="10" t="inlineStr">
        <is>
          <t>Night</t>
        </is>
      </c>
      <c r="E71" s="7" t="n">
        <v>801.34</v>
      </c>
      <c r="F71" s="8" t="n">
        <v>913.25</v>
      </c>
      <c r="G71" s="9">
        <f>(F71-E71)/E71</f>
        <v/>
      </c>
      <c r="H71" s="14">
        <f t="array" ref="H71">IFERROR(_xlfn.IFS(AND(G71&gt;12%,G71&lt;20%),0.5%,G71&gt;20%,1.5%,G71&lt;12%,"")*F71,"")</f>
        <v/>
      </c>
      <c r="I71" s="8">
        <f>F71-E71</f>
        <v/>
      </c>
      <c r="J71" s="24">
        <f>WEEKDAY(B71,11)</f>
        <v/>
      </c>
    </row>
    <row r="72" ht="20.1" customHeight="1">
      <c r="B72" s="5" t="n">
        <v>44790</v>
      </c>
      <c r="C72" s="6" t="inlineStr">
        <is>
          <t>Jacob</t>
        </is>
      </c>
      <c r="D72" s="10" t="inlineStr">
        <is>
          <t>Day</t>
        </is>
      </c>
      <c r="E72" s="7" t="n">
        <v>1001.99</v>
      </c>
      <c r="F72" s="8" t="n">
        <v>1097</v>
      </c>
      <c r="G72" s="9">
        <f>(F72-E72)/E72</f>
        <v/>
      </c>
      <c r="H72" s="14">
        <f t="array" ref="H72">IFERROR(_xlfn.IFS(AND(G72&gt;12%,G72&lt;20%),0.5%,G72&gt;20%,1.5%,G72&lt;12%,"")*F72,"")</f>
        <v/>
      </c>
      <c r="I72" s="8">
        <f>F72-E72</f>
        <v/>
      </c>
      <c r="J72" s="24">
        <f>WEEKDAY(B72,11)</f>
        <v/>
      </c>
    </row>
    <row r="73" ht="20.1" customHeight="1">
      <c r="B73" s="5" t="n">
        <v>44791</v>
      </c>
      <c r="C73" s="6" t="inlineStr">
        <is>
          <t>Ben</t>
        </is>
      </c>
      <c r="D73" s="10" t="inlineStr">
        <is>
          <t>Day</t>
        </is>
      </c>
      <c r="E73" s="7" t="n">
        <v>1121.86</v>
      </c>
      <c r="F73" s="8" t="n">
        <v>1191.75</v>
      </c>
      <c r="G73" s="9">
        <f>(F73-E73)/E73</f>
        <v/>
      </c>
      <c r="H73" s="14">
        <f t="array" ref="H73">IFERROR(_xlfn.IFS(AND(G73&gt;12%,G73&lt;20%),0.5%,G73&gt;20%,1.5%,G73&lt;12%,"")*F73,"")</f>
        <v/>
      </c>
      <c r="I73" s="8">
        <f>F73-E73</f>
        <v/>
      </c>
      <c r="J73" s="24">
        <f>WEEKDAY(B73,11)</f>
        <v/>
      </c>
    </row>
    <row r="74" ht="20.1" customHeight="1">
      <c r="B74" s="5" t="n">
        <v>44791</v>
      </c>
      <c r="C74" s="6" t="inlineStr">
        <is>
          <t>Jacob</t>
        </is>
      </c>
      <c r="D74" s="10" t="inlineStr">
        <is>
          <t>Night</t>
        </is>
      </c>
      <c r="E74" s="7" t="n">
        <v>776.22</v>
      </c>
      <c r="F74" s="8" t="n">
        <v>961.25</v>
      </c>
      <c r="G74" s="9">
        <f>(F74-E74)/E74</f>
        <v/>
      </c>
      <c r="H74" s="14">
        <f t="array" ref="H74">IFERROR(_xlfn.IFS(AND(G74&gt;12%,G74&lt;20%),0.5%,G74&gt;20%,1.5%,G74&lt;12%,"")*F74,"")</f>
        <v/>
      </c>
      <c r="I74" s="8">
        <f>F74-E74</f>
        <v/>
      </c>
      <c r="J74" s="24">
        <f>WEEKDAY(B74,11)</f>
        <v/>
      </c>
    </row>
    <row r="75" ht="20.1" customHeight="1">
      <c r="B75" s="5" t="n">
        <v>44792</v>
      </c>
      <c r="C75" s="6" t="inlineStr">
        <is>
          <t>Ben</t>
        </is>
      </c>
      <c r="D75" s="10" t="inlineStr">
        <is>
          <t>Night</t>
        </is>
      </c>
      <c r="E75" s="7" t="n">
        <v>779.66</v>
      </c>
      <c r="F75" s="8" t="n">
        <v>900.75</v>
      </c>
      <c r="G75" s="9">
        <f>(F75-E75)/E75</f>
        <v/>
      </c>
      <c r="H75" s="14">
        <f t="array" ref="H75">IFERROR(_xlfn.IFS(AND(G75&gt;12%,G75&lt;20%),0.5%,G75&gt;20%,1.5%,G75&lt;12%,"")*F75,"")</f>
        <v/>
      </c>
      <c r="I75" s="8">
        <f>F75-E75</f>
        <v/>
      </c>
      <c r="J75" s="24">
        <f>WEEKDAY(B75,11)</f>
        <v/>
      </c>
    </row>
    <row r="76" ht="20.1" customHeight="1">
      <c r="B76" s="5" t="n">
        <v>44792</v>
      </c>
      <c r="C76" s="6" t="inlineStr">
        <is>
          <t>Jacob</t>
        </is>
      </c>
      <c r="D76" s="10" t="inlineStr">
        <is>
          <t>Day</t>
        </is>
      </c>
      <c r="E76" s="7" t="n">
        <v>850.14</v>
      </c>
      <c r="F76" s="8" t="n">
        <v>932.25</v>
      </c>
      <c r="G76" s="9">
        <f>(F76-E76)/E76</f>
        <v/>
      </c>
      <c r="H76" s="14">
        <f t="array" ref="H76">IFERROR(_xlfn.IFS(AND(G76&gt;12%,G76&lt;20%),0.5%,G76&gt;20%,1.5%,G76&lt;12%,"")*F76,"")</f>
        <v/>
      </c>
      <c r="I76" s="8">
        <f>F76-E76</f>
        <v/>
      </c>
      <c r="J76" s="24">
        <f>WEEKDAY(B76,11)</f>
        <v/>
      </c>
    </row>
    <row r="77" ht="20.1" customHeight="1">
      <c r="B77" s="5" t="n">
        <v>44795</v>
      </c>
      <c r="C77" s="6" t="inlineStr">
        <is>
          <t>Ben</t>
        </is>
      </c>
      <c r="D77" s="10" t="inlineStr">
        <is>
          <t>Day</t>
        </is>
      </c>
      <c r="E77" s="7" t="n">
        <v>896.25</v>
      </c>
      <c r="F77" s="8" t="n">
        <v>1008.25</v>
      </c>
      <c r="G77" s="9">
        <f>(F77-E77)/E77</f>
        <v/>
      </c>
      <c r="H77" s="14">
        <f t="array" ref="H77">IFERROR(_xlfn.IFS(AND(G77&gt;12%,G77&lt;20%),0.5%,G77&gt;20%,1.5%,G77&lt;12%,"")*F77,"")</f>
        <v/>
      </c>
      <c r="I77" s="8">
        <f>F77-E77</f>
        <v/>
      </c>
      <c r="J77" s="24">
        <f>WEEKDAY(B77,11)</f>
        <v/>
      </c>
    </row>
    <row r="78" ht="20.1" customHeight="1">
      <c r="B78" s="5" t="n">
        <v>44795</v>
      </c>
      <c r="C78" s="6" t="inlineStr">
        <is>
          <t>Jacob</t>
        </is>
      </c>
      <c r="D78" s="10" t="inlineStr">
        <is>
          <t>Night</t>
        </is>
      </c>
      <c r="E78" s="7" t="n">
        <v>1051</v>
      </c>
      <c r="F78" s="8" t="n">
        <v>1133</v>
      </c>
      <c r="G78" s="9">
        <f>(F78-E78)/E78</f>
        <v/>
      </c>
      <c r="H78" s="14">
        <f t="array" ref="H78">IFERROR(_xlfn.IFS(AND(G78&gt;12%,G78&lt;20%),0.5%,G78&gt;20%,1.5%,G78&lt;12%,"")*F78,"")</f>
        <v/>
      </c>
      <c r="I78" s="8">
        <f>F78-E78</f>
        <v/>
      </c>
      <c r="J78" s="24">
        <f>WEEKDAY(B78,11)</f>
        <v/>
      </c>
    </row>
    <row r="79" ht="20.1" customHeight="1">
      <c r="B79" s="5" t="n">
        <v>44796</v>
      </c>
      <c r="C79" s="6" t="inlineStr">
        <is>
          <t>Ben</t>
        </is>
      </c>
      <c r="D79" s="10" t="inlineStr">
        <is>
          <t>Night</t>
        </is>
      </c>
      <c r="E79" s="7" t="n">
        <v>1385.5</v>
      </c>
      <c r="F79" s="8" t="n">
        <v>1504.5</v>
      </c>
      <c r="G79" s="9">
        <f>(F79-E79)/E79</f>
        <v/>
      </c>
      <c r="H79" s="14">
        <f t="array" ref="H79">IFERROR(_xlfn.IFS(AND(G79&gt;12%,G79&lt;20%),0.5%,G79&gt;20%,1.5%,G79&lt;12%,"")*F79,"")</f>
        <v/>
      </c>
      <c r="I79" s="8">
        <f>F79-E79</f>
        <v/>
      </c>
      <c r="J79" s="24">
        <f>WEEKDAY(B79,11)</f>
        <v/>
      </c>
    </row>
    <row r="80" ht="20.1" customHeight="1">
      <c r="B80" s="5" t="n">
        <v>44796</v>
      </c>
      <c r="C80" s="6" t="inlineStr">
        <is>
          <t>Jacob</t>
        </is>
      </c>
      <c r="D80" s="10" t="inlineStr">
        <is>
          <t>Day</t>
        </is>
      </c>
      <c r="E80" s="7" t="n">
        <v>1075.76</v>
      </c>
      <c r="F80" s="8" t="n">
        <v>1262.75</v>
      </c>
      <c r="G80" s="9">
        <f>(F80-E80)/E80</f>
        <v/>
      </c>
      <c r="H80" s="14">
        <f t="array" ref="H80">IFERROR(_xlfn.IFS(AND(G80&gt;12%,G80&lt;20%),0.5%,G80&gt;20%,1.5%,G80&lt;12%,"")*F80,"")</f>
        <v/>
      </c>
      <c r="I80" s="8">
        <f>F80-E80</f>
        <v/>
      </c>
      <c r="J80" s="24">
        <f>WEEKDAY(B80,11)</f>
        <v/>
      </c>
    </row>
    <row r="81" ht="20.1" customHeight="1">
      <c r="B81" s="5" t="n">
        <v>44797</v>
      </c>
      <c r="C81" s="6" t="inlineStr">
        <is>
          <t>Ben</t>
        </is>
      </c>
      <c r="D81" s="10" t="inlineStr">
        <is>
          <t>Day</t>
        </is>
      </c>
      <c r="E81" s="7" t="n">
        <v>896.05</v>
      </c>
      <c r="F81" s="8" t="n">
        <v>957</v>
      </c>
      <c r="G81" s="9">
        <f>(F81-E81)/E81</f>
        <v/>
      </c>
      <c r="H81" s="14">
        <f t="array" ref="H81">IFERROR(_xlfn.IFS(AND(G81&gt;12%,G81&lt;20%),0.5%,G81&gt;20%,1.5%,G81&lt;12%,"")*F81,"")</f>
        <v/>
      </c>
      <c r="I81" s="8">
        <f>F81-E81</f>
        <v/>
      </c>
      <c r="J81" s="24">
        <f>WEEKDAY(B81,11)</f>
        <v/>
      </c>
    </row>
    <row r="82" ht="20.1" customHeight="1">
      <c r="B82" s="5" t="n">
        <v>44797</v>
      </c>
      <c r="C82" s="6" t="inlineStr">
        <is>
          <t>Jacob</t>
        </is>
      </c>
      <c r="D82" s="10" t="inlineStr">
        <is>
          <t>Night</t>
        </is>
      </c>
      <c r="E82" s="7" t="n">
        <v>843.34</v>
      </c>
      <c r="F82" s="8" t="n">
        <v>1039.25</v>
      </c>
      <c r="G82" s="9">
        <f>(F82-E82)/E82</f>
        <v/>
      </c>
      <c r="H82" s="14">
        <f t="array" ref="H82">IFERROR(_xlfn.IFS(AND(G82&gt;12%,G82&lt;20%),0.5%,G82&gt;20%,1.5%,G82&lt;12%,"")*F82,"")</f>
        <v/>
      </c>
      <c r="I82" s="8">
        <f>F82-E82</f>
        <v/>
      </c>
      <c r="J82" s="24">
        <f>WEEKDAY(B82,11)</f>
        <v/>
      </c>
    </row>
    <row r="83" ht="20.1" customHeight="1">
      <c r="B83" s="5" t="n">
        <v>44798</v>
      </c>
      <c r="C83" s="6" t="inlineStr">
        <is>
          <t>Ben</t>
        </is>
      </c>
      <c r="D83" s="10" t="inlineStr">
        <is>
          <t>Night</t>
        </is>
      </c>
      <c r="E83" s="7" t="n">
        <v>1211.66</v>
      </c>
      <c r="F83" s="8" t="n">
        <v>1325.75</v>
      </c>
      <c r="G83" s="9">
        <f>(F83-E83)/E83</f>
        <v/>
      </c>
      <c r="H83" s="14">
        <f t="array" ref="H83">IFERROR(_xlfn.IFS(AND(G83&gt;12%,G83&lt;20%),0.5%,G83&gt;20%,1.5%,G83&lt;12%,"")*F83,"")</f>
        <v/>
      </c>
      <c r="I83" s="8">
        <f>F83-E83</f>
        <v/>
      </c>
      <c r="J83" s="24">
        <f>WEEKDAY(B83,11)</f>
        <v/>
      </c>
    </row>
    <row r="84" ht="20.1" customHeight="1">
      <c r="B84" s="5" t="n">
        <v>44798</v>
      </c>
      <c r="C84" s="6" t="inlineStr">
        <is>
          <t>Jacob</t>
        </is>
      </c>
      <c r="D84" s="10" t="inlineStr">
        <is>
          <t>Day</t>
        </is>
      </c>
      <c r="E84" s="7" t="n">
        <v>1357.2</v>
      </c>
      <c r="F84" s="8" t="n">
        <v>1463.25</v>
      </c>
      <c r="G84" s="9">
        <f>(F84-E84)/E84</f>
        <v/>
      </c>
      <c r="H84" s="14">
        <f t="array" ref="H84">IFERROR(_xlfn.IFS(AND(G84&gt;12%,G84&lt;20%),0.5%,G84&gt;20%,1.5%,G84&lt;12%,"")*F84,"")</f>
        <v/>
      </c>
      <c r="I84" s="8">
        <f>F84-E84</f>
        <v/>
      </c>
      <c r="J84" s="24">
        <f>WEEKDAY(B84,11)</f>
        <v/>
      </c>
    </row>
    <row r="85" ht="20.1" customHeight="1">
      <c r="B85" s="5" t="n">
        <v>44799</v>
      </c>
      <c r="C85" s="6" t="inlineStr">
        <is>
          <t>Ben</t>
        </is>
      </c>
      <c r="D85" s="10" t="inlineStr">
        <is>
          <t>Night</t>
        </is>
      </c>
      <c r="E85" s="7" t="n">
        <v>940.87</v>
      </c>
      <c r="F85" s="8" t="n">
        <v>1027.75</v>
      </c>
      <c r="G85" s="9">
        <f>(F85-E85)/E85</f>
        <v/>
      </c>
      <c r="H85" s="14">
        <f t="array" ref="H85">IFERROR(_xlfn.IFS(AND(G85&gt;12%,G85&lt;20%),0.5%,G85&gt;20%,1.5%,G85&lt;12%,"")*F85,"")</f>
        <v/>
      </c>
      <c r="I85" s="8">
        <f>F85-E85</f>
        <v/>
      </c>
      <c r="J85" s="24">
        <f>WEEKDAY(B85,11)</f>
        <v/>
      </c>
    </row>
    <row r="86" ht="20.1" customHeight="1">
      <c r="B86" s="5" t="n">
        <v>44799</v>
      </c>
      <c r="C86" s="6" t="inlineStr">
        <is>
          <t>Jacob</t>
        </is>
      </c>
      <c r="D86" s="10" t="inlineStr">
        <is>
          <t>Day</t>
        </is>
      </c>
      <c r="E86" s="7" t="n">
        <v>1274.05</v>
      </c>
      <c r="F86" s="8" t="n">
        <v>1455</v>
      </c>
      <c r="G86" s="9">
        <f>(F86-E86)/E86</f>
        <v/>
      </c>
      <c r="H86" s="14">
        <f t="array" ref="H86">IFERROR(_xlfn.IFS(AND(G86&gt;12%,G86&lt;20%),0.5%,G86&gt;20%,1.5%,G86&lt;12%,"")*F86,"")</f>
        <v/>
      </c>
      <c r="I86" s="8">
        <f>F86-E86</f>
        <v/>
      </c>
      <c r="J86" s="24">
        <f>WEEKDAY(B86,11)</f>
        <v/>
      </c>
    </row>
    <row r="87" ht="20.1" customHeight="1">
      <c r="B87" s="5" t="n">
        <v>44802</v>
      </c>
      <c r="C87" s="6" t="inlineStr">
        <is>
          <t>Ben</t>
        </is>
      </c>
      <c r="D87" s="10" t="inlineStr">
        <is>
          <t>Night</t>
        </is>
      </c>
      <c r="E87" s="7" t="n">
        <v>1179.06</v>
      </c>
      <c r="F87" s="8" t="n">
        <v>1376</v>
      </c>
      <c r="G87" s="9">
        <f>(F87-E87)/E87</f>
        <v/>
      </c>
      <c r="H87" s="14">
        <f t="array" ref="H87">IFERROR(_xlfn.IFS(AND(G87&gt;12%,G87&lt;20%),0.5%,G87&gt;20%,1.5%,G87&lt;12%,"")*F87,"")</f>
        <v/>
      </c>
      <c r="I87" s="8">
        <f>F87-E87</f>
        <v/>
      </c>
      <c r="J87" s="24">
        <f>WEEKDAY(B87,11)</f>
        <v/>
      </c>
    </row>
    <row r="88" ht="20.1" customHeight="1">
      <c r="B88" s="5" t="n">
        <v>44802</v>
      </c>
      <c r="C88" s="6" t="inlineStr">
        <is>
          <t>Jacob</t>
        </is>
      </c>
      <c r="D88" s="10" t="inlineStr">
        <is>
          <t>Day</t>
        </is>
      </c>
      <c r="E88" s="7" t="n">
        <v>774.2</v>
      </c>
      <c r="F88" s="8" t="n">
        <v>946.25</v>
      </c>
      <c r="G88" s="9">
        <f>(F88-E88)/E88</f>
        <v/>
      </c>
      <c r="H88" s="14">
        <f t="array" ref="H88">IFERROR(_xlfn.IFS(AND(G88&gt;12%,G88&lt;20%),0.5%,G88&gt;20%,1.5%,G88&lt;12%,"")*F88,"")</f>
        <v/>
      </c>
      <c r="I88" s="8">
        <f>F88-E88</f>
        <v/>
      </c>
      <c r="J88" s="24">
        <f>WEEKDAY(B88,11)</f>
        <v/>
      </c>
    </row>
    <row r="89" ht="20.1" customHeight="1">
      <c r="B89" s="5" t="n">
        <v>44803</v>
      </c>
      <c r="C89" s="6" t="inlineStr">
        <is>
          <t>Ben</t>
        </is>
      </c>
      <c r="D89" s="10" t="inlineStr">
        <is>
          <t>Day</t>
        </is>
      </c>
      <c r="E89" s="7" t="n">
        <v>1350.48</v>
      </c>
      <c r="F89" s="8" t="n">
        <v>1509.5</v>
      </c>
      <c r="G89" s="9">
        <f>(F89-E89)/E89</f>
        <v/>
      </c>
      <c r="H89" s="14">
        <f t="array" ref="H89">IFERROR(_xlfn.IFS(AND(G89&gt;12%,G89&lt;20%),0.5%,G89&gt;20%,1.5%,G89&lt;12%,"")*F89,"")</f>
        <v/>
      </c>
      <c r="I89" s="8">
        <f>F89-E89</f>
        <v/>
      </c>
      <c r="J89" s="24">
        <f>WEEKDAY(B89,11)</f>
        <v/>
      </c>
    </row>
    <row r="90" ht="20.1" customHeight="1">
      <c r="B90" s="5" t="n">
        <v>44803</v>
      </c>
      <c r="C90" s="6" t="inlineStr">
        <is>
          <t>Jacob</t>
        </is>
      </c>
      <c r="D90" s="10" t="inlineStr">
        <is>
          <t>Night</t>
        </is>
      </c>
      <c r="E90" s="7" t="n">
        <v>1053.37</v>
      </c>
      <c r="F90" s="8" t="n">
        <v>1136.25</v>
      </c>
      <c r="G90" s="9">
        <f>(F90-E90)/E90</f>
        <v/>
      </c>
      <c r="H90" s="14">
        <f t="array" ref="H90">IFERROR(_xlfn.IFS(AND(G90&gt;12%,G90&lt;20%),0.5%,G90&gt;20%,1.5%,G90&lt;12%,"")*F90,"")</f>
        <v/>
      </c>
      <c r="I90" s="8">
        <f>F90-E90</f>
        <v/>
      </c>
      <c r="J90" s="24">
        <f>WEEKDAY(B90,11)</f>
        <v/>
      </c>
    </row>
    <row r="91" ht="20.1" customHeight="1">
      <c r="B91" s="5" t="n">
        <v>44804</v>
      </c>
      <c r="C91" s="6" t="inlineStr">
        <is>
          <t>Ben</t>
        </is>
      </c>
      <c r="D91" s="10" t="inlineStr">
        <is>
          <t>Night</t>
        </is>
      </c>
      <c r="E91" s="7" t="n">
        <v>1161.92</v>
      </c>
      <c r="F91" s="8" t="n">
        <v>1237</v>
      </c>
      <c r="G91" s="9">
        <f>(F91-E91)/E91</f>
        <v/>
      </c>
      <c r="H91" s="14">
        <f t="array" ref="H91">IFERROR(_xlfn.IFS(AND(G91&gt;12%,G91&lt;20%),0.5%,G91&gt;20%,1.5%,G91&lt;12%,"")*F91,"")</f>
        <v/>
      </c>
      <c r="I91" s="8">
        <f>F91-E91</f>
        <v/>
      </c>
      <c r="J91" s="24">
        <f>WEEKDAY(B91,11)</f>
        <v/>
      </c>
    </row>
    <row r="92" ht="20.1" customHeight="1">
      <c r="B92" s="5" t="n">
        <v>44804</v>
      </c>
      <c r="C92" s="6" t="inlineStr">
        <is>
          <t>Jacob</t>
        </is>
      </c>
      <c r="D92" s="10" t="inlineStr">
        <is>
          <t>Day</t>
        </is>
      </c>
      <c r="E92" s="7" t="n">
        <v>951.9299999999999</v>
      </c>
      <c r="F92" s="8" t="n">
        <v>1136</v>
      </c>
      <c r="G92" s="9">
        <f>(F92-E92)/E92</f>
        <v/>
      </c>
      <c r="H92" s="14">
        <f t="array" ref="H92">IFERROR(_xlfn.IFS(AND(G92&gt;12%,G92&lt;20%),0.5%,G92&gt;20%,1.5%,G92&lt;12%,"")*F92,"")</f>
        <v/>
      </c>
      <c r="I92" s="8">
        <f>F92-E92</f>
        <v/>
      </c>
      <c r="J92" s="24">
        <f>WEEKDAY(B92,11)</f>
        <v/>
      </c>
    </row>
    <row r="93" ht="20.1" customHeight="1">
      <c r="D93" s="2" t="n"/>
    </row>
    <row r="94" ht="20.1" customHeight="1">
      <c r="D94" s="2" t="n"/>
    </row>
    <row r="95" ht="20.1" customHeight="1">
      <c r="D95" s="2" t="n"/>
    </row>
    <row r="96" ht="20.1" customHeight="1">
      <c r="D96" s="2" t="n"/>
    </row>
    <row r="97" ht="20.1" customHeight="1">
      <c r="D97" s="2" t="n"/>
    </row>
    <row r="98" ht="20.1" customHeight="1">
      <c r="D98" s="2" t="n"/>
    </row>
    <row r="99" ht="20.1" customHeight="1">
      <c r="D99" s="2" t="n"/>
    </row>
    <row r="100" ht="20.1" customHeight="1">
      <c r="D100" s="2" t="n"/>
    </row>
    <row r="101" ht="20.1" customHeight="1">
      <c r="D101" s="2" t="n"/>
    </row>
    <row r="102" ht="20.1" customHeight="1">
      <c r="D102" s="2" t="n"/>
    </row>
    <row r="103" ht="20.1" customHeight="1">
      <c r="D103" s="2" t="n"/>
    </row>
    <row r="104" ht="20.1" customHeight="1">
      <c r="D104" s="2" t="n"/>
    </row>
    <row r="105" ht="20.1" customHeight="1">
      <c r="D105" s="2" t="n"/>
    </row>
  </sheetData>
  <mergeCells count="6">
    <mergeCell ref="P27:P28"/>
    <mergeCell ref="N21:O21"/>
    <mergeCell ref="M21:M22"/>
    <mergeCell ref="N27:O27"/>
    <mergeCell ref="M27:M28"/>
    <mergeCell ref="B2:J2"/>
  </mergeCells>
  <conditionalFormatting sqref="M34:M38 P34:P38">
    <cfRule type="top10" rank="1" priority="2" dxfId="0"/>
  </conditionalFormatting>
  <conditionalFormatting sqref="M45:M49 P45:P49">
    <cfRule type="top10" rank="1" priority="1" dxfId="0"/>
  </conditionalFormatting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Rafi</dc:creator>
  <dcterms:created xsi:type="dcterms:W3CDTF">2015-06-05T18:17:20Z</dcterms:created>
  <dcterms:modified xsi:type="dcterms:W3CDTF">2025-10-20T07:48:11Z</dcterms:modified>
  <cp:lastModifiedBy>Rafiul Haq</cp:lastModifiedBy>
</cp:coreProperties>
</file>